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es\Desktop\Wave Energy Prize\"/>
    </mc:Choice>
  </mc:AlternateContent>
  <bookViews>
    <workbookView xWindow="0" yWindow="0" windowWidth="11145" windowHeight="6555"/>
  </bookViews>
  <sheets>
    <sheet name="Instructions" sheetId="5" r:id="rId1"/>
    <sheet name="Narrative" sheetId="7" r:id="rId2"/>
    <sheet name="Build_Plan" sheetId="9" r:id="rId3"/>
    <sheet name="Detail_BOM" sheetId="1" r:id="rId4"/>
    <sheet name="Travel_est" sheetId="2" r:id="rId5"/>
    <sheet name="Effort_Cost" sheetId="4" r:id="rId6"/>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9" l="1"/>
  <c r="E14" i="9"/>
  <c r="E15" i="9"/>
  <c r="D16" i="9"/>
  <c r="E16" i="9"/>
  <c r="D17" i="9"/>
  <c r="E17" i="9"/>
  <c r="D18" i="9"/>
  <c r="E18" i="9"/>
  <c r="D19" i="9"/>
  <c r="E19" i="9"/>
  <c r="E7" i="9"/>
  <c r="AD5" i="9"/>
  <c r="AC5" i="9"/>
  <c r="E13" i="9"/>
  <c r="E12" i="9"/>
  <c r="E8" i="9"/>
  <c r="E9" i="9"/>
  <c r="E11" i="9"/>
  <c r="E10" i="9"/>
  <c r="I5" i="9"/>
  <c r="J5" i="9"/>
  <c r="K5" i="9"/>
  <c r="L5" i="9"/>
  <c r="M5" i="9"/>
  <c r="N5" i="9"/>
  <c r="O5" i="9"/>
  <c r="P5" i="9"/>
  <c r="Q5" i="9"/>
  <c r="R5" i="9"/>
  <c r="S5" i="9"/>
  <c r="T5" i="9"/>
  <c r="U5" i="9"/>
  <c r="V5" i="9"/>
  <c r="W5" i="9"/>
  <c r="X5" i="9"/>
  <c r="Y5" i="9"/>
  <c r="Z5" i="9"/>
  <c r="AA5" i="9"/>
  <c r="AB5" i="9"/>
  <c r="S8" i="2"/>
  <c r="X13" i="1"/>
  <c r="D15" i="4"/>
  <c r="C15" i="4"/>
  <c r="T10" i="2"/>
  <c r="S10" i="2"/>
  <c r="R10" i="2"/>
  <c r="Q10" i="2"/>
  <c r="S9" i="2"/>
  <c r="Q9" i="2"/>
  <c r="L9" i="2"/>
  <c r="R9" i="2"/>
  <c r="T9" i="2"/>
  <c r="T8" i="2"/>
  <c r="T12" i="2"/>
  <c r="R8" i="2"/>
  <c r="Q8" i="2"/>
  <c r="X24" i="1"/>
  <c r="X23" i="1"/>
  <c r="X22" i="1"/>
  <c r="X21" i="1"/>
  <c r="X20" i="1"/>
  <c r="X19" i="1"/>
  <c r="X18" i="1"/>
  <c r="X17" i="1"/>
  <c r="X16" i="1"/>
  <c r="X15" i="1"/>
  <c r="X14" i="1"/>
  <c r="X10" i="1"/>
  <c r="X11" i="1"/>
  <c r="X12" i="1"/>
  <c r="L13" i="1"/>
</calcChain>
</file>

<file path=xl/sharedStrings.xml><?xml version="1.0" encoding="utf-8"?>
<sst xmlns="http://schemas.openxmlformats.org/spreadsheetml/2006/main" count="192" uniqueCount="171">
  <si>
    <t>Supplier</t>
  </si>
  <si>
    <t>Basis for Mass Estimates</t>
  </si>
  <si>
    <t>Material, Area, Thickness, Density</t>
  </si>
  <si>
    <t xml:space="preserve">Lead Time </t>
  </si>
  <si>
    <t>Piece Price</t>
  </si>
  <si>
    <t>(kg)</t>
  </si>
  <si>
    <t>Material
Spec.</t>
  </si>
  <si>
    <r>
      <t xml:space="preserve"> Surface 
Area (m</t>
    </r>
    <r>
      <rPr>
        <vertAlign val="superscript"/>
        <sz val="10"/>
        <rFont val="Arial"/>
        <family val="2"/>
      </rPr>
      <t>2</t>
    </r>
    <r>
      <rPr>
        <sz val="10"/>
        <rFont val="Arial"/>
        <family val="2"/>
      </rPr>
      <t>)</t>
    </r>
  </si>
  <si>
    <t>gage
(mm)</t>
  </si>
  <si>
    <r>
      <t>Density (kg/m</t>
    </r>
    <r>
      <rPr>
        <vertAlign val="superscript"/>
        <sz val="10"/>
        <rFont val="Arial"/>
        <family val="2"/>
      </rPr>
      <t>3</t>
    </r>
    <r>
      <rPr>
        <sz val="10"/>
        <rFont val="Arial"/>
        <family val="2"/>
      </rPr>
      <t>)</t>
    </r>
  </si>
  <si>
    <t>(weeks)</t>
  </si>
  <si>
    <t>($)</t>
  </si>
  <si>
    <t>Cost</t>
  </si>
  <si>
    <t>Team Name</t>
  </si>
  <si>
    <t>Team Leader</t>
  </si>
  <si>
    <t>Date</t>
  </si>
  <si>
    <t>Part Number</t>
  </si>
  <si>
    <t>Quantity</t>
  </si>
  <si>
    <t>Component Mass</t>
  </si>
  <si>
    <t>Name</t>
  </si>
  <si>
    <t>Part #</t>
  </si>
  <si>
    <t>Other costs (Tooling, NRE, …)</t>
  </si>
  <si>
    <t>Total Cost</t>
  </si>
  <si>
    <t>Spare Quantity</t>
  </si>
  <si>
    <t>System A</t>
  </si>
  <si>
    <t>Sub-system A1</t>
  </si>
  <si>
    <t>Sub-System A2</t>
  </si>
  <si>
    <t>Base Information</t>
  </si>
  <si>
    <t>(CAD, ESTIMATE, SUPPLIER, MEASURED,...)</t>
  </si>
  <si>
    <t>System B</t>
  </si>
  <si>
    <t>Bill of Materials for:</t>
  </si>
  <si>
    <t>Sub-system B1</t>
  </si>
  <si>
    <t>Component 2</t>
  </si>
  <si>
    <t>Component 3</t>
  </si>
  <si>
    <t>Component 4</t>
  </si>
  <si>
    <t>Component 5</t>
  </si>
  <si>
    <t>Component 6</t>
  </si>
  <si>
    <t>Component 7</t>
  </si>
  <si>
    <t>Component 8</t>
  </si>
  <si>
    <t>Mass and Material Information</t>
  </si>
  <si>
    <t>Total Mass</t>
  </si>
  <si>
    <t>1045 Steel</t>
  </si>
  <si>
    <t>65-345-1045</t>
  </si>
  <si>
    <t>Jill's Metal Surplus</t>
  </si>
  <si>
    <t>Component 1 - example</t>
  </si>
  <si>
    <t>Description - Work Breakdown Structure Level</t>
  </si>
  <si>
    <t>WEC Device</t>
  </si>
  <si>
    <t>Travel Cost Estimates for Wave Energy Prize</t>
  </si>
  <si>
    <t>Trip Purpose</t>
  </si>
  <si>
    <t>Location</t>
  </si>
  <si>
    <t>Number of</t>
  </si>
  <si>
    <t>Gov Per Diem</t>
  </si>
  <si>
    <t>Other/</t>
  </si>
  <si>
    <t>Sub-totals</t>
  </si>
  <si>
    <t>TOTAL</t>
  </si>
  <si>
    <t>From</t>
  </si>
  <si>
    <t>To</t>
  </si>
  <si>
    <t>TRIPS</t>
  </si>
  <si>
    <t>TRVLRS</t>
  </si>
  <si>
    <t>DAYS</t>
  </si>
  <si>
    <t>NIGHTS</t>
  </si>
  <si>
    <t>AIR
(/person)</t>
  </si>
  <si>
    <t>MEALS 
(/person/ day)</t>
  </si>
  <si>
    <t>LODGING
(/person /night)</t>
  </si>
  <si>
    <t xml:space="preserve"> CAR Rental
(/day)</t>
  </si>
  <si>
    <t>Misc Incl
rental car fuel,
subway, taxis, parking</t>
  </si>
  <si>
    <t>Flights</t>
  </si>
  <si>
    <t>Per Diem</t>
  </si>
  <si>
    <t>Car, Miles, Other</t>
  </si>
  <si>
    <t>Note/basis of estimate</t>
  </si>
  <si>
    <t>Trip 1: Testing @ MASK Basin</t>
  </si>
  <si>
    <t>Washington DC</t>
  </si>
  <si>
    <t>Trip 2: Award @ DC location (TBD)</t>
  </si>
  <si>
    <t>Total</t>
  </si>
  <si>
    <t>Nov 2016</t>
  </si>
  <si>
    <t>Month Range</t>
  </si>
  <si>
    <t>Aug 2016</t>
  </si>
  <si>
    <t>Oct 2016</t>
  </si>
  <si>
    <t>Personal</t>
  </si>
  <si>
    <t>Vehicle Miles
(@$0.55c.mile)</t>
  </si>
  <si>
    <t>See "Travel est" tab</t>
  </si>
  <si>
    <t>Internal Labor</t>
  </si>
  <si>
    <t>Effort/Cost Summary for:</t>
  </si>
  <si>
    <t>Description</t>
  </si>
  <si>
    <t>Materials</t>
  </si>
  <si>
    <t>Notes</t>
  </si>
  <si>
    <t>See "Detailed BOM" tab</t>
  </si>
  <si>
    <t>Costs ($)</t>
  </si>
  <si>
    <t>-</t>
  </si>
  <si>
    <t>Effort (hrs)</t>
  </si>
  <si>
    <t>Effort/Hours important to provide, actual rate/cost not necessary to report to the Prize</t>
  </si>
  <si>
    <t>Other Direct Costs (ODC)</t>
  </si>
  <si>
    <t>Software</t>
  </si>
  <si>
    <t>Travel</t>
  </si>
  <si>
    <t>Shipping</t>
  </si>
  <si>
    <t>Costs such as purchased engineering, manufacturing, testing, or analysis services</t>
  </si>
  <si>
    <t>Costs for any software purchased specifically for the Prize</t>
  </si>
  <si>
    <t>Costs of renting shipping container(s) and to shipping the WEC to and from the MASK Basin in Carderock, MD</t>
  </si>
  <si>
    <t xml:space="preserve">Introduction / Purpose </t>
  </si>
  <si>
    <r>
      <t xml:space="preserve">This document was drafted to provide guidance to the Wave Energy Prize Qualified Teams on what materials they will need to submit per Section 6.2.4 of the Rules (shown below):
</t>
    </r>
    <r>
      <rPr>
        <i/>
        <sz val="11"/>
        <color theme="1"/>
        <rFont val="Calibri"/>
        <family val="2"/>
        <scheme val="minor"/>
      </rPr>
      <t>6.2.4 1/20th Scale Model Design and Construction Plan 
Qualified Teams are required to submit a plan for the design and construction of a 1/20th scale model that will be tested at the MASK Basin if determined to be a Finalist. The 1/20th Scale Model Design and Construction Plan must include: 
• A short narrative of less than one thousand words that outlines the phases, tasks, and/or steps that the Team plans to complete to successfully design and construct a 1/20th scale model in the allotted timeframe. 
• A detailed timing plan that shows the phases and tasks that the Team plans to complete. 
• A Bill of Materials (BoM) that includes description of the major subsystems, assemblies and components, and sensors that will be required for the final test and evaluation phase as specified in Appendix G (of the Prize Rules), along with as much known data (quantity, mass, cost, supplier, etc.). A BoM template will be provided to the Qualified Teams post announcement of the Qualified Teams.</t>
    </r>
    <r>
      <rPr>
        <sz val="11"/>
        <color theme="1"/>
        <rFont val="Calibri"/>
        <family val="2"/>
        <scheme val="minor"/>
      </rPr>
      <t xml:space="preserve"> 
</t>
    </r>
    <r>
      <rPr>
        <b/>
        <sz val="11"/>
        <color theme="1"/>
        <rFont val="Calibri"/>
        <family val="2"/>
        <scheme val="minor"/>
      </rPr>
      <t>The 1/20th Scale Model Design and Construction Plan must be submitted by January 29, 2016, by 5:00 PM ET</t>
    </r>
  </si>
  <si>
    <t>Narrative</t>
  </si>
  <si>
    <r>
      <t>1/20</t>
    </r>
    <r>
      <rPr>
        <b/>
        <vertAlign val="superscript"/>
        <sz val="20"/>
        <color theme="1"/>
        <rFont val="Arial"/>
        <family val="2"/>
      </rPr>
      <t>th</t>
    </r>
    <r>
      <rPr>
        <b/>
        <sz val="20"/>
        <color theme="1"/>
        <rFont val="Arial"/>
        <family val="2"/>
      </rPr>
      <t xml:space="preserve"> Scale Model Design and Construction Plan Template</t>
    </r>
  </si>
  <si>
    <t>Detailed Build Plan</t>
  </si>
  <si>
    <t>Bill of Materials</t>
  </si>
  <si>
    <t xml:space="preserve">The a minimum of two of the Wave Energy Prize Judges will review each Team’s 1/20th Scale Model Design and Construction Plan, and determine if the Team has provided a plan that exhibits a reasonable understanding of the effort, tasks, timeline and materials that will be needed to design and build a 1/20th scale model to the defined criterion in the rules (shown below).  Results from the 1/50th scale model build and testing will be evaluated and influence the rating/weight of the readiness for each team. </t>
  </si>
  <si>
    <t>Criterion</t>
  </si>
  <si>
    <t>Narrative Document</t>
  </si>
  <si>
    <t>Timing Plan</t>
  </si>
  <si>
    <t>To score a “Pass” Assessment</t>
  </si>
  <si>
    <t>The document illustrates a concise and thought out plan describing how the Team will successfully design and construct a 1/20th scale model in the allotted timeframe</t>
  </si>
  <si>
    <t>A detailed Gantt chart or similar timeline graphic shows the tasks that the Team plans to complete in the allotted timeframe</t>
  </si>
  <si>
    <t>The provided BoM template document is filled out with a logical breakdown of systems, subsystems, assemblies,  and components along with actual or predicated quantity, mass, cost, supplier data for each item</t>
  </si>
  <si>
    <t>To score a “Fail“ Assessment</t>
  </si>
  <si>
    <t>No document provided or a document that shows a significant lack of understanding of the phases, tasks, and/or steps needed to design and build a scale model</t>
  </si>
  <si>
    <t>No document provided or the provided document shows a significant lack of understanding the tasks and timeline needed to complete the build of a scale model.</t>
  </si>
  <si>
    <t>No document provided, document provided is not in the approved template form or the provided document shows a significant lack of understanding the materials to build and test a scale model</t>
  </si>
  <si>
    <r>
      <t>1/20</t>
    </r>
    <r>
      <rPr>
        <b/>
        <vertAlign val="superscript"/>
        <sz val="20"/>
        <color theme="1"/>
        <rFont val="Arial"/>
        <family val="2"/>
      </rPr>
      <t>th</t>
    </r>
    <r>
      <rPr>
        <b/>
        <sz val="20"/>
        <color theme="1"/>
        <rFont val="Arial"/>
        <family val="2"/>
      </rPr>
      <t xml:space="preserve"> Scale Model Design and Construction Plan Narrative</t>
    </r>
  </si>
  <si>
    <t>Assessment/Scoring Process</t>
  </si>
  <si>
    <t>Define and describe the tasks that will be completed during the Build Phase of the Wave Energy Prize by your team.</t>
  </si>
  <si>
    <t>Define and describe the tasks that will be completed during the Build Phase of the Wave Energy Prize by others outside of your team (suppliers, facilities, …).</t>
  </si>
  <si>
    <t>Define and describe at least 10 risks to successful completion of build for your device.</t>
  </si>
  <si>
    <t>Define and describe the intended sensor implementation for your device.</t>
  </si>
  <si>
    <t>Describe the intended use to the Prize provided seed funding and total amount that will be used.</t>
  </si>
  <si>
    <r>
      <t>1/20</t>
    </r>
    <r>
      <rPr>
        <b/>
        <vertAlign val="superscript"/>
        <sz val="20"/>
        <color theme="1"/>
        <rFont val="Arial"/>
        <family val="2"/>
      </rPr>
      <t>th</t>
    </r>
    <r>
      <rPr>
        <b/>
        <sz val="20"/>
        <color theme="1"/>
        <rFont val="Arial"/>
        <family val="2"/>
      </rPr>
      <t xml:space="preserve"> Scale Model Design and Construction Build Plan</t>
    </r>
  </si>
  <si>
    <t>Task</t>
  </si>
  <si>
    <t>Start Date</t>
  </si>
  <si>
    <t>End Date</t>
  </si>
  <si>
    <t>Duration</t>
  </si>
  <si>
    <t>W1</t>
  </si>
  <si>
    <t>W2</t>
  </si>
  <si>
    <t>W3</t>
  </si>
  <si>
    <t>W4</t>
  </si>
  <si>
    <t>W5</t>
  </si>
  <si>
    <t>W6</t>
  </si>
  <si>
    <t>W7</t>
  </si>
  <si>
    <t>W8</t>
  </si>
  <si>
    <t>W9</t>
  </si>
  <si>
    <t>W10</t>
  </si>
  <si>
    <t>W11</t>
  </si>
  <si>
    <t>W12</t>
  </si>
  <si>
    <t>W13</t>
  </si>
  <si>
    <t>W14</t>
  </si>
  <si>
    <t>W15</t>
  </si>
  <si>
    <t>W16</t>
  </si>
  <si>
    <t>W17</t>
  </si>
  <si>
    <t>W18</t>
  </si>
  <si>
    <t>W19</t>
  </si>
  <si>
    <t>W20</t>
  </si>
  <si>
    <t>W21</t>
  </si>
  <si>
    <t>W22</t>
  </si>
  <si>
    <t>W23</t>
  </si>
  <si>
    <t>#</t>
  </si>
  <si>
    <t>Finalists and alternates submit build progress updates</t>
  </si>
  <si>
    <t>Technology Gate 3 Review</t>
  </si>
  <si>
    <t>Finalists Announced</t>
  </si>
  <si>
    <t>All devices received at Carderock MASK Basin</t>
  </si>
  <si>
    <t>Start of Test</t>
  </si>
  <si>
    <t>Design</t>
  </si>
  <si>
    <t>Order parts</t>
  </si>
  <si>
    <t>Assemble</t>
  </si>
  <si>
    <t>Ship</t>
  </si>
  <si>
    <t>Example ------</t>
  </si>
  <si>
    <t>Describe the critical supplier(s) for your devices components and assemblies</t>
  </si>
  <si>
    <t>Provide a narrative summary explaining the estimates provided in the "Effort_Cost" tab</t>
  </si>
  <si>
    <t>Dependent Task</t>
  </si>
  <si>
    <t>Milestones</t>
  </si>
  <si>
    <t>Finalists &amp; Alternates Announced</t>
  </si>
  <si>
    <t>Commission/bench test</t>
  </si>
  <si>
    <t>Each team must submit a document that is less than one thousand words to the Wave Energy Prize website.  The "Narrative" tab of this document provides each team the topics that they need to answer which will provide an opportunity to inform the Prize about how they intend to complete the design and construction of their 1/20th scale model within the timeframe allotted in the Build Phase of the program.  Answers can be returned back to the Wave Energy Prize in this document or a seperate documnet.  It is up to each team’s discretion on how much detail to provide within each question/area but the intended process that will be used to evaluate the narrative is provided below in Section 5 of this document.</t>
  </si>
  <si>
    <t>Each team must submit a copy of their intended plan via a detailed Gantt chart or similar timeline graphic as shown in the "Build_Plan" tab.  A team can use other software to creat this timeline graphic and submit it to the Wave Energy Prize as a seperate document.  The timeline document should detail:
• The tasks to be completed
• The order in which each task will be completed
• Interdependencies between the tasks
• Expected start date, finish date and duration
• Evidence to be supplied to establish satisfactory completion of tasks</t>
  </si>
  <si>
    <t>The "Detailed_BOM" tab of this worksheet has been provided to each team to inform the team about what information the Prize considers important with respect tot the materials that will be used to make the 1/20th scale model.   It is up to each team’s discretion on how much detail to provide but the intended process that will be used to evaluate the BoM is provided below in Sections 5 of this document as well as Appendix E of the Rules.  The Prize strongly urges each team to include the data for all the columns provided in the template to allow the Judges ample information to make their scoring.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</si>
</sst>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4" formatCode="_(&quot;$&quot;* #,##0.00_);_(&quot;$&quot;* \(#,##0.00\);_(&quot;$&quot;* &quot;-&quot;??_);_(@_)"/>
    <numFmt numFmtId="43" formatCode="_(* #,##0.00_);_(* \(#,##0.00\);_(* &quot;-&quot;??_);_(@_)"/>
    <numFmt numFmtId="164" formatCode="&quot;$&quot;#,##0"/>
    <numFmt numFmtId="165" formatCode="0.0000"/>
    <numFmt numFmtId="166" formatCode="0.000"/>
    <numFmt numFmtId="167" formatCode="0.0"/>
    <numFmt numFmtId="168" formatCode="#,##0.0"/>
    <numFmt numFmtId="169" formatCode="_(&quot;$&quot;* #,##0_);_(&quot;$&quot;* \(#,##0\);_(&quot;$&quot;* &quot;-&quot;??_);_(@_)"/>
    <numFmt numFmtId="170" formatCode="0.00\ &quot;kg&quot;"/>
    <numFmt numFmtId="171" formatCode="General\ &quot;hrs&quot;"/>
    <numFmt numFmtId="172" formatCode="m/d;@"/>
  </numFmts>
  <fonts count="22" x14ac:knownFonts="1">
    <font>
      <sz val="11"/>
      <color theme="1"/>
      <name val="Calibri"/>
      <family val="2"/>
      <scheme val="minor"/>
    </font>
    <font>
      <sz val="11"/>
      <color theme="1"/>
      <name val="Calibri"/>
      <family val="2"/>
      <scheme val="minor"/>
    </font>
    <font>
      <sz val="10"/>
      <name val="Arial"/>
      <family val="2"/>
    </font>
    <font>
      <b/>
      <sz val="10"/>
      <name val="Arial"/>
      <family val="2"/>
    </font>
    <font>
      <vertAlign val="superscript"/>
      <sz val="10"/>
      <name val="Arial"/>
      <family val="2"/>
    </font>
    <font>
      <b/>
      <sz val="14"/>
      <color theme="1"/>
      <name val="Calibri"/>
      <family val="2"/>
      <scheme val="minor"/>
    </font>
    <font>
      <b/>
      <sz val="22"/>
      <color theme="1"/>
      <name val="Calibri"/>
      <family val="2"/>
      <scheme val="minor"/>
    </font>
    <font>
      <sz val="11"/>
      <color theme="1"/>
      <name val="Arial"/>
      <family val="2"/>
    </font>
    <font>
      <sz val="10"/>
      <name val="Arial"/>
      <family val="2"/>
    </font>
    <font>
      <b/>
      <sz val="12"/>
      <name val="Arial"/>
      <family val="2"/>
    </font>
    <font>
      <sz val="12"/>
      <name val="Calibri"/>
      <family val="2"/>
    </font>
    <font>
      <sz val="11"/>
      <color indexed="17"/>
      <name val="Calibri"/>
      <family val="2"/>
    </font>
    <font>
      <sz val="11"/>
      <name val="Calibri"/>
      <family val="2"/>
    </font>
    <font>
      <b/>
      <sz val="11"/>
      <color theme="1"/>
      <name val="Calibri"/>
      <family val="2"/>
      <scheme val="minor"/>
    </font>
    <font>
      <b/>
      <sz val="20"/>
      <name val="Arial"/>
      <family val="2"/>
    </font>
    <font>
      <b/>
      <sz val="11"/>
      <color theme="1"/>
      <name val="Arial"/>
      <family val="2"/>
    </font>
    <font>
      <i/>
      <sz val="11"/>
      <color theme="1"/>
      <name val="Calibri"/>
      <family val="2"/>
      <scheme val="minor"/>
    </font>
    <font>
      <b/>
      <sz val="20"/>
      <color theme="1"/>
      <name val="Arial"/>
      <family val="2"/>
    </font>
    <font>
      <b/>
      <vertAlign val="superscript"/>
      <sz val="20"/>
      <color theme="1"/>
      <name val="Arial"/>
      <family val="2"/>
    </font>
    <font>
      <b/>
      <sz val="11"/>
      <color rgb="FFFFFFFF"/>
      <name val="Arial"/>
      <family val="2"/>
    </font>
    <font>
      <b/>
      <sz val="9"/>
      <color rgb="FFFFFFFF"/>
      <name val="Arial"/>
      <family val="2"/>
    </font>
    <font>
      <sz val="9"/>
      <color theme="1"/>
      <name val="Arial"/>
      <family val="2"/>
    </font>
  </fonts>
  <fills count="18">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0070C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bgColor indexed="64"/>
      </patternFill>
    </fill>
    <fill>
      <patternFill patternType="solid">
        <fgColor indexed="27"/>
      </patternFill>
    </fill>
    <fill>
      <patternFill patternType="solid">
        <fgColor theme="2" tint="-0.249977111117893"/>
        <bgColor indexed="64"/>
      </patternFill>
    </fill>
    <fill>
      <patternFill patternType="solid">
        <fgColor rgb="FF00B0F0"/>
        <bgColor indexed="64"/>
      </patternFill>
    </fill>
    <fill>
      <patternFill patternType="solid">
        <fgColor rgb="FF4472C4"/>
        <bgColor indexed="64"/>
      </patternFill>
    </fill>
    <fill>
      <patternFill patternType="solid">
        <fgColor rgb="FFA1B8E1"/>
        <bgColor indexed="64"/>
      </patternFill>
    </fill>
    <fill>
      <patternFill patternType="solid">
        <fgColor rgb="FFD0DBF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right style="medium">
        <color indexed="64"/>
      </right>
      <top/>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style="medium">
        <color indexed="64"/>
      </left>
      <right/>
      <top/>
      <bottom style="medium">
        <color indexed="64"/>
      </bottom>
      <diagonal/>
    </border>
    <border>
      <left style="thin">
        <color auto="1"/>
      </left>
      <right style="medium">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style="thin">
        <color auto="1"/>
      </right>
      <top style="medium">
        <color auto="1"/>
      </top>
      <bottom style="hair">
        <color auto="1"/>
      </bottom>
      <diagonal/>
    </border>
    <border>
      <left style="medium">
        <color indexed="64"/>
      </left>
      <right/>
      <top style="medium">
        <color indexed="64"/>
      </top>
      <bottom style="hair">
        <color auto="1"/>
      </bottom>
      <diagonal/>
    </border>
    <border>
      <left style="medium">
        <color indexed="64"/>
      </left>
      <right/>
      <top style="hair">
        <color auto="1"/>
      </top>
      <bottom/>
      <diagonal/>
    </border>
    <border>
      <left style="thin">
        <color auto="1"/>
      </left>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indexed="64"/>
      </right>
      <top style="hair">
        <color auto="1"/>
      </top>
      <bottom style="medium">
        <color indexed="64"/>
      </bottom>
      <diagonal/>
    </border>
    <border>
      <left style="medium">
        <color auto="1"/>
      </left>
      <right/>
      <top style="hair">
        <color auto="1"/>
      </top>
      <bottom style="medium">
        <color auto="1"/>
      </bottom>
      <diagonal/>
    </border>
    <border>
      <left style="medium">
        <color auto="1"/>
      </left>
      <right style="medium">
        <color auto="1"/>
      </right>
      <top style="medium">
        <color auto="1"/>
      </top>
      <bottom style="medium">
        <color auto="1"/>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thick">
        <color rgb="FFFFFFFF"/>
      </right>
      <top/>
      <bottom/>
      <diagonal/>
    </border>
    <border>
      <left/>
      <right style="medium">
        <color rgb="FFFFFFFF"/>
      </right>
      <top/>
      <bottom style="medium">
        <color rgb="FFFFFFFF"/>
      </bottom>
      <diagonal/>
    </border>
    <border>
      <left/>
      <right style="medium">
        <color rgb="FFFFFFFF"/>
      </right>
      <top/>
      <bottom/>
      <diagonal/>
    </border>
    <border>
      <left style="thick">
        <color rgb="FFFFFFFF"/>
      </left>
      <right style="medium">
        <color rgb="FFFFFFFF"/>
      </right>
      <top style="medium">
        <color rgb="FFFFFFFF"/>
      </top>
      <bottom/>
      <diagonal/>
    </border>
    <border>
      <left style="medium">
        <color rgb="FFFFFFFF"/>
      </left>
      <right style="medium">
        <color rgb="FFFFFFFF"/>
      </right>
      <top style="medium">
        <color rgb="FFFFFFFF"/>
      </top>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43" fontId="1" fillId="0" borderId="0" applyFont="0" applyFill="0" applyBorder="0" applyAlignment="0" applyProtection="0"/>
    <xf numFmtId="0" fontId="8" fillId="0" borderId="0"/>
    <xf numFmtId="0" fontId="11" fillId="12" borderId="0" applyNumberFormat="0" applyBorder="0" applyAlignment="0" applyProtection="0"/>
    <xf numFmtId="44" fontId="2" fillId="0" borderId="0" applyFont="0" applyFill="0" applyBorder="0" applyAlignment="0" applyProtection="0"/>
  </cellStyleXfs>
  <cellXfs count="244">
    <xf numFmtId="0" fontId="0" fillId="0" borderId="0" xfId="0"/>
    <xf numFmtId="0" fontId="0" fillId="0" borderId="0" xfId="0" applyAlignment="1">
      <alignment horizontal="center"/>
    </xf>
    <xf numFmtId="0" fontId="0" fillId="0" borderId="0" xfId="0" applyAlignment="1">
      <alignment horizontal="left"/>
    </xf>
    <xf numFmtId="0" fontId="0" fillId="0" borderId="0" xfId="0" applyFill="1" applyAlignment="1">
      <alignment horizontal="center"/>
    </xf>
    <xf numFmtId="0" fontId="0" fillId="0" borderId="0" xfId="0" applyFill="1"/>
    <xf numFmtId="0" fontId="0" fillId="0" borderId="0" xfId="0" applyFill="1" applyBorder="1"/>
    <xf numFmtId="0" fontId="2" fillId="0" borderId="0" xfId="0" applyFont="1" applyFill="1" applyBorder="1"/>
    <xf numFmtId="0" fontId="2" fillId="0" borderId="0" xfId="0" applyFont="1" applyAlignment="1">
      <alignment horizontal="center" vertical="center"/>
    </xf>
    <xf numFmtId="0" fontId="2" fillId="0" borderId="0" xfId="0" applyFont="1"/>
    <xf numFmtId="2" fontId="0" fillId="0" borderId="0" xfId="0" applyNumberFormat="1" applyAlignment="1">
      <alignment horizontal="center"/>
    </xf>
    <xf numFmtId="0" fontId="0" fillId="0" borderId="0" xfId="0" applyBorder="1"/>
    <xf numFmtId="0" fontId="0" fillId="0" borderId="6" xfId="0" applyBorder="1"/>
    <xf numFmtId="0" fontId="0" fillId="0" borderId="0" xfId="0" applyNumberFormat="1"/>
    <xf numFmtId="43" fontId="0" fillId="0" borderId="0" xfId="2" applyFont="1"/>
    <xf numFmtId="0" fontId="0" fillId="0" borderId="7" xfId="0" applyBorder="1"/>
    <xf numFmtId="0" fontId="0" fillId="0" borderId="8" xfId="0" applyBorder="1"/>
    <xf numFmtId="0" fontId="0" fillId="2" borderId="0" xfId="0" applyFill="1"/>
    <xf numFmtId="0" fontId="0" fillId="2" borderId="0" xfId="0" applyFill="1" applyAlignment="1">
      <alignment horizontal="center"/>
    </xf>
    <xf numFmtId="165" fontId="2"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66" fontId="2" fillId="3" borderId="5" xfId="0" applyNumberFormat="1" applyFont="1" applyFill="1" applyBorder="1" applyAlignment="1">
      <alignment horizontal="center" vertical="center" wrapText="1"/>
    </xf>
    <xf numFmtId="167" fontId="2" fillId="3" borderId="5" xfId="0" applyNumberFormat="1" applyFont="1" applyFill="1" applyBorder="1" applyAlignment="1">
      <alignment horizontal="center" vertical="center" wrapText="1"/>
    </xf>
    <xf numFmtId="168" fontId="2" fillId="3" borderId="5"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Fill="1" applyBorder="1" applyAlignment="1">
      <alignment horizontal="center"/>
    </xf>
    <xf numFmtId="0" fontId="2" fillId="0" borderId="1" xfId="0" applyFont="1" applyFill="1" applyBorder="1" applyAlignment="1">
      <alignment horizontal="left"/>
    </xf>
    <xf numFmtId="0" fontId="2" fillId="0" borderId="1" xfId="0" applyFont="1" applyFill="1" applyBorder="1"/>
    <xf numFmtId="0" fontId="2" fillId="0" borderId="1" xfId="0" applyFont="1" applyFill="1" applyBorder="1" applyAlignment="1">
      <alignment horizontal="center" vertical="center"/>
    </xf>
    <xf numFmtId="170"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right"/>
    </xf>
    <xf numFmtId="170" fontId="2" fillId="0" borderId="1" xfId="0" applyNumberFormat="1" applyFont="1" applyFill="1" applyBorder="1" applyAlignment="1">
      <alignment horizont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2" fillId="4" borderId="5" xfId="0" applyFont="1" applyFill="1" applyBorder="1" applyAlignment="1">
      <alignment horizontal="center" vertical="center"/>
    </xf>
    <xf numFmtId="0" fontId="3" fillId="4" borderId="2" xfId="0" applyFont="1" applyFill="1" applyBorder="1" applyAlignment="1">
      <alignment horizontal="left" vertical="center"/>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4" xfId="0" applyFont="1" applyFill="1" applyBorder="1" applyAlignment="1">
      <alignment horizontal="center" vertical="center" wrapText="1"/>
    </xf>
    <xf numFmtId="0" fontId="0" fillId="6" borderId="1" xfId="0" applyFill="1" applyBorder="1"/>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7" borderId="3" xfId="0" applyFont="1" applyFill="1" applyBorder="1" applyAlignment="1">
      <alignment horizontal="left" vertical="center"/>
    </xf>
    <xf numFmtId="0" fontId="2" fillId="7" borderId="4" xfId="0" applyFont="1" applyFill="1" applyBorder="1" applyAlignment="1">
      <alignment horizontal="left" vertical="center"/>
    </xf>
    <xf numFmtId="0" fontId="2" fillId="5" borderId="2" xfId="0" applyFont="1" applyFill="1" applyBorder="1" applyAlignment="1">
      <alignment horizontal="left" vertical="center"/>
    </xf>
    <xf numFmtId="0" fontId="2" fillId="5" borderId="1" xfId="0" applyFont="1" applyFill="1" applyBorder="1" applyAlignment="1">
      <alignment horizontal="center" vertical="center"/>
    </xf>
    <xf numFmtId="170" fontId="2" fillId="5" borderId="1" xfId="0" applyNumberFormat="1" applyFont="1" applyFill="1" applyBorder="1" applyAlignment="1">
      <alignment horizontal="center"/>
    </xf>
    <xf numFmtId="0" fontId="2" fillId="5" borderId="1" xfId="0" applyFont="1" applyFill="1" applyBorder="1" applyAlignment="1">
      <alignment horizontal="left"/>
    </xf>
    <xf numFmtId="0" fontId="2" fillId="5" borderId="1" xfId="0" applyFont="1" applyFill="1" applyBorder="1"/>
    <xf numFmtId="0" fontId="2" fillId="5" borderId="1" xfId="0" applyFont="1" applyFill="1" applyBorder="1" applyAlignment="1">
      <alignment horizontal="center"/>
    </xf>
    <xf numFmtId="167" fontId="2" fillId="8" borderId="1" xfId="0" applyNumberFormat="1" applyFont="1" applyFill="1" applyBorder="1" applyAlignment="1">
      <alignment horizontal="left" vertical="center" wrapText="1"/>
    </xf>
    <xf numFmtId="167" fontId="2" fillId="8" borderId="1" xfId="0" applyNumberFormat="1" applyFont="1" applyFill="1" applyBorder="1" applyAlignment="1">
      <alignment horizontal="center" vertical="center" wrapText="1"/>
    </xf>
    <xf numFmtId="44" fontId="3" fillId="9" borderId="4" xfId="1" applyFont="1" applyFill="1" applyBorder="1" applyAlignment="1">
      <alignment horizontal="center" vertical="center" wrapText="1"/>
    </xf>
    <xf numFmtId="1" fontId="3" fillId="9" borderId="1" xfId="1" applyNumberFormat="1" applyFont="1" applyFill="1" applyBorder="1" applyAlignment="1">
      <alignment horizontal="center" vertical="center" wrapText="1"/>
    </xf>
    <xf numFmtId="169" fontId="3" fillId="9" borderId="1" xfId="0" applyNumberFormat="1" applyFont="1" applyFill="1" applyBorder="1" applyAlignment="1">
      <alignment horizontal="center" vertical="center" wrapText="1"/>
    </xf>
    <xf numFmtId="44" fontId="2" fillId="9" borderId="1" xfId="1" applyFont="1" applyFill="1" applyBorder="1" applyAlignment="1">
      <alignment horizontal="center" vertical="center" wrapText="1"/>
    </xf>
    <xf numFmtId="1" fontId="2" fillId="9" borderId="1" xfId="1" applyNumberFormat="1" applyFont="1" applyFill="1" applyBorder="1" applyAlignment="1">
      <alignment horizontal="center" vertical="center" wrapText="1"/>
    </xf>
    <xf numFmtId="169" fontId="2" fillId="9" borderId="1" xfId="0" applyNumberFormat="1" applyFont="1" applyFill="1" applyBorder="1" applyAlignment="1">
      <alignment horizontal="center" vertical="center" wrapText="1"/>
    </xf>
    <xf numFmtId="167" fontId="2" fillId="0" borderId="1" xfId="0" applyNumberFormat="1" applyFont="1" applyFill="1" applyBorder="1" applyAlignment="1">
      <alignment horizontal="left" vertical="center"/>
    </xf>
    <xf numFmtId="168"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167" fontId="2" fillId="0"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166" fontId="2" fillId="5" borderId="1" xfId="0" applyNumberFormat="1" applyFont="1" applyFill="1" applyBorder="1" applyAlignment="1">
      <alignment horizontal="center" vertical="center"/>
    </xf>
    <xf numFmtId="167" fontId="2" fillId="5" borderId="1" xfId="0" applyNumberFormat="1" applyFont="1" applyFill="1" applyBorder="1" applyAlignment="1">
      <alignment horizontal="center" vertical="center"/>
    </xf>
    <xf numFmtId="168" fontId="2" fillId="5" borderId="1" xfId="0" applyNumberFormat="1" applyFont="1" applyFill="1" applyBorder="1" applyAlignment="1">
      <alignment horizontal="center" vertical="center"/>
    </xf>
    <xf numFmtId="0" fontId="2" fillId="7" borderId="2" xfId="0" applyFont="1" applyFill="1" applyBorder="1" applyAlignment="1">
      <alignment horizontal="left" vertical="center"/>
    </xf>
    <xf numFmtId="0" fontId="2" fillId="7" borderId="3" xfId="0" applyFont="1" applyFill="1" applyBorder="1"/>
    <xf numFmtId="0" fontId="2" fillId="5" borderId="3" xfId="0" applyFont="1" applyFill="1" applyBorder="1"/>
    <xf numFmtId="0" fontId="2" fillId="0" borderId="3" xfId="0" applyFont="1" applyFill="1" applyBorder="1"/>
    <xf numFmtId="3" fontId="2" fillId="0" borderId="1" xfId="0" applyNumberFormat="1" applyFont="1" applyFill="1" applyBorder="1" applyAlignment="1">
      <alignment horizontal="center" vertical="center"/>
    </xf>
    <xf numFmtId="0" fontId="7" fillId="7" borderId="1" xfId="0" applyFont="1" applyFill="1" applyBorder="1" applyAlignment="1">
      <alignment horizontal="center"/>
    </xf>
    <xf numFmtId="170" fontId="7" fillId="7" borderId="1" xfId="0" applyNumberFormat="1" applyFont="1" applyFill="1" applyBorder="1" applyAlignment="1">
      <alignment horizontal="center"/>
    </xf>
    <xf numFmtId="0" fontId="7" fillId="7" borderId="1" xfId="0" applyFont="1" applyFill="1" applyBorder="1"/>
    <xf numFmtId="0" fontId="7" fillId="7" borderId="1" xfId="0" applyFont="1" applyFill="1" applyBorder="1" applyAlignment="1">
      <alignment horizontal="left"/>
    </xf>
    <xf numFmtId="164" fontId="7" fillId="7" borderId="1" xfId="0" applyNumberFormat="1" applyFont="1" applyFill="1" applyBorder="1"/>
    <xf numFmtId="0" fontId="7" fillId="5" borderId="1" xfId="0" applyFont="1" applyFill="1" applyBorder="1" applyAlignment="1">
      <alignment horizontal="center"/>
    </xf>
    <xf numFmtId="170" fontId="7" fillId="5" borderId="1" xfId="0" applyNumberFormat="1" applyFont="1" applyFill="1" applyBorder="1" applyAlignment="1">
      <alignment horizontal="center"/>
    </xf>
    <xf numFmtId="0" fontId="7" fillId="5" borderId="1" xfId="0" applyFont="1" applyFill="1" applyBorder="1"/>
    <xf numFmtId="0" fontId="7" fillId="5" borderId="1" xfId="0" applyFont="1" applyFill="1" applyBorder="1" applyAlignment="1">
      <alignment horizontal="left"/>
    </xf>
    <xf numFmtId="164" fontId="7" fillId="5" borderId="1" xfId="0" applyNumberFormat="1" applyFont="1" applyFill="1" applyBorder="1"/>
    <xf numFmtId="164" fontId="7" fillId="0" borderId="1" xfId="0" applyNumberFormat="1" applyFont="1" applyFill="1" applyBorder="1"/>
    <xf numFmtId="0" fontId="7" fillId="0" borderId="1" xfId="0" applyFont="1" applyFill="1" applyBorder="1" applyAlignment="1">
      <alignment horizontal="center"/>
    </xf>
    <xf numFmtId="0" fontId="0" fillId="2" borderId="0" xfId="0" applyFont="1" applyFill="1"/>
    <xf numFmtId="0" fontId="0" fillId="2" borderId="0" xfId="0" applyFill="1" applyBorder="1"/>
    <xf numFmtId="0" fontId="2" fillId="2" borderId="0" xfId="0" applyFont="1" applyFill="1" applyAlignment="1">
      <alignment horizontal="left" vertical="center"/>
    </xf>
    <xf numFmtId="0" fontId="2" fillId="2" borderId="0" xfId="0" applyFont="1" applyFill="1" applyBorder="1"/>
    <xf numFmtId="0" fontId="0" fillId="2" borderId="0" xfId="0" applyFill="1" applyBorder="1" applyAlignment="1">
      <alignment horizontal="left"/>
    </xf>
    <xf numFmtId="0" fontId="2" fillId="2" borderId="0" xfId="0" applyFont="1" applyFill="1" applyAlignment="1">
      <alignment horizontal="left"/>
    </xf>
    <xf numFmtId="0" fontId="0" fillId="2" borderId="0" xfId="0" applyFill="1" applyAlignment="1">
      <alignment horizontal="left"/>
    </xf>
    <xf numFmtId="164" fontId="2" fillId="5" borderId="1" xfId="0" applyNumberFormat="1" applyFont="1" applyFill="1" applyBorder="1" applyAlignment="1">
      <alignment horizontal="right"/>
    </xf>
    <xf numFmtId="164" fontId="2" fillId="7" borderId="1" xfId="0" applyNumberFormat="1" applyFont="1" applyFill="1" applyBorder="1" applyAlignment="1">
      <alignment horizontal="right"/>
    </xf>
    <xf numFmtId="164" fontId="2" fillId="10" borderId="1" xfId="0" applyNumberFormat="1" applyFont="1" applyFill="1" applyBorder="1" applyAlignment="1">
      <alignment horizontal="right"/>
    </xf>
    <xf numFmtId="164" fontId="7" fillId="10" borderId="1" xfId="0" applyNumberFormat="1" applyFont="1" applyFill="1" applyBorder="1"/>
    <xf numFmtId="0" fontId="2" fillId="10" borderId="2" xfId="0" applyFont="1" applyFill="1" applyBorder="1" applyAlignment="1">
      <alignment horizontal="left" vertical="center"/>
    </xf>
    <xf numFmtId="0" fontId="2" fillId="10" borderId="3" xfId="0" applyFont="1" applyFill="1" applyBorder="1"/>
    <xf numFmtId="0" fontId="2" fillId="10" borderId="3" xfId="0" applyFont="1" applyFill="1" applyBorder="1" applyAlignment="1">
      <alignment horizontal="left" vertical="center"/>
    </xf>
    <xf numFmtId="0" fontId="2" fillId="10" borderId="4" xfId="0" applyFont="1" applyFill="1" applyBorder="1" applyAlignment="1">
      <alignment horizontal="left" vertical="center"/>
    </xf>
    <xf numFmtId="0" fontId="2" fillId="10" borderId="1" xfId="0" applyFont="1" applyFill="1" applyBorder="1" applyAlignment="1">
      <alignment horizontal="center" vertical="center"/>
    </xf>
    <xf numFmtId="170" fontId="2" fillId="10" borderId="1" xfId="0" applyNumberFormat="1" applyFont="1" applyFill="1" applyBorder="1" applyAlignment="1">
      <alignment horizontal="center" vertical="center"/>
    </xf>
    <xf numFmtId="0" fontId="7" fillId="10" borderId="1" xfId="0" applyFont="1" applyFill="1" applyBorder="1" applyAlignment="1">
      <alignment horizontal="center"/>
    </xf>
    <xf numFmtId="2" fontId="2" fillId="10" borderId="1" xfId="0" applyNumberFormat="1" applyFont="1" applyFill="1" applyBorder="1" applyAlignment="1">
      <alignment horizontal="center" vertical="center"/>
    </xf>
    <xf numFmtId="166" fontId="2" fillId="10" borderId="1" xfId="0" applyNumberFormat="1" applyFont="1" applyFill="1" applyBorder="1" applyAlignment="1">
      <alignment horizontal="center" vertical="center"/>
    </xf>
    <xf numFmtId="167" fontId="2" fillId="10" borderId="1" xfId="0" applyNumberFormat="1" applyFont="1" applyFill="1" applyBorder="1" applyAlignment="1">
      <alignment horizontal="center" vertical="center"/>
    </xf>
    <xf numFmtId="168" fontId="2" fillId="10" borderId="1" xfId="0" applyNumberFormat="1" applyFont="1" applyFill="1" applyBorder="1" applyAlignment="1">
      <alignment horizontal="center" vertical="center"/>
    </xf>
    <xf numFmtId="0" fontId="2" fillId="10" borderId="1" xfId="0" applyFont="1" applyFill="1" applyBorder="1" applyAlignment="1">
      <alignment horizontal="left"/>
    </xf>
    <xf numFmtId="0" fontId="2" fillId="10" borderId="1" xfId="0" applyFont="1" applyFill="1" applyBorder="1"/>
    <xf numFmtId="170" fontId="2" fillId="10" borderId="1" xfId="0" applyNumberFormat="1" applyFont="1" applyFill="1" applyBorder="1" applyAlignment="1">
      <alignment horizontal="center"/>
    </xf>
    <xf numFmtId="0" fontId="2" fillId="10" borderId="1" xfId="0" applyFont="1" applyFill="1" applyBorder="1" applyAlignment="1">
      <alignment horizontal="center"/>
    </xf>
    <xf numFmtId="0" fontId="5" fillId="6" borderId="1" xfId="0" applyFont="1" applyFill="1" applyBorder="1" applyAlignment="1">
      <alignment horizontal="right"/>
    </xf>
    <xf numFmtId="0" fontId="8" fillId="0" borderId="0" xfId="3"/>
    <xf numFmtId="0" fontId="10" fillId="6" borderId="0" xfId="3" applyFont="1" applyFill="1"/>
    <xf numFmtId="0" fontId="10" fillId="6" borderId="0" xfId="3" applyFont="1" applyFill="1" applyAlignment="1">
      <alignment horizontal="center"/>
    </xf>
    <xf numFmtId="0" fontId="3" fillId="0" borderId="9" xfId="3" applyFont="1" applyFill="1" applyBorder="1" applyAlignment="1">
      <alignment horizontal="center" vertical="center"/>
    </xf>
    <xf numFmtId="0" fontId="3" fillId="0" borderId="14" xfId="3" applyFont="1" applyFill="1" applyBorder="1" applyAlignment="1">
      <alignment horizontal="center" vertical="center"/>
    </xf>
    <xf numFmtId="0" fontId="3" fillId="0" borderId="15" xfId="3" applyFont="1" applyFill="1" applyBorder="1" applyAlignment="1">
      <alignment horizontal="center" vertical="center"/>
    </xf>
    <xf numFmtId="0" fontId="3" fillId="0" borderId="16" xfId="3" applyFont="1" applyFill="1" applyBorder="1" applyAlignment="1">
      <alignment horizontal="center" vertical="center"/>
    </xf>
    <xf numFmtId="0" fontId="3" fillId="0" borderId="18" xfId="3" applyFont="1" applyFill="1" applyBorder="1" applyAlignment="1">
      <alignment horizontal="center" vertical="center"/>
    </xf>
    <xf numFmtId="0" fontId="3" fillId="0" borderId="19" xfId="3" applyFont="1" applyFill="1" applyBorder="1" applyAlignment="1">
      <alignment horizontal="center" vertical="center"/>
    </xf>
    <xf numFmtId="0" fontId="3" fillId="0" borderId="20" xfId="3" applyFont="1" applyFill="1" applyBorder="1" applyAlignment="1">
      <alignment horizontal="center" vertical="center"/>
    </xf>
    <xf numFmtId="0" fontId="3" fillId="0" borderId="21" xfId="3" applyFont="1" applyFill="1" applyBorder="1" applyAlignment="1">
      <alignment horizontal="center" vertical="center"/>
    </xf>
    <xf numFmtId="0" fontId="3" fillId="0" borderId="22" xfId="3" applyFont="1" applyFill="1" applyBorder="1" applyAlignment="1">
      <alignment horizontal="center" vertical="center"/>
    </xf>
    <xf numFmtId="0" fontId="3" fillId="0" borderId="23" xfId="3" applyFont="1" applyFill="1" applyBorder="1" applyAlignment="1">
      <alignment horizontal="center" vertical="center"/>
    </xf>
    <xf numFmtId="0" fontId="3" fillId="0" borderId="24" xfId="3" applyFont="1" applyFill="1" applyBorder="1" applyAlignment="1">
      <alignment horizontal="center" vertical="center" wrapText="1"/>
    </xf>
    <xf numFmtId="0" fontId="3" fillId="0" borderId="23" xfId="3" applyFont="1" applyFill="1" applyBorder="1" applyAlignment="1">
      <alignment horizontal="center" vertical="center" wrapText="1"/>
    </xf>
    <xf numFmtId="0" fontId="3" fillId="0" borderId="20" xfId="3" applyFont="1" applyFill="1" applyBorder="1" applyAlignment="1">
      <alignment horizontal="center" vertical="center" wrapText="1"/>
    </xf>
    <xf numFmtId="0" fontId="3" fillId="0" borderId="25"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27"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8" fillId="0" borderId="0" xfId="3" applyBorder="1"/>
    <xf numFmtId="0" fontId="9" fillId="11" borderId="29" xfId="3" applyFont="1" applyFill="1" applyBorder="1"/>
    <xf numFmtId="0" fontId="3" fillId="11" borderId="30" xfId="3" applyFont="1" applyFill="1" applyBorder="1"/>
    <xf numFmtId="0" fontId="3" fillId="11" borderId="30" xfId="3" applyFont="1" applyFill="1" applyBorder="1" applyAlignment="1">
      <alignment horizontal="center"/>
    </xf>
    <xf numFmtId="169" fontId="3" fillId="11" borderId="31" xfId="3" applyNumberFormat="1" applyFont="1" applyFill="1" applyBorder="1" applyAlignment="1">
      <alignment horizontal="center"/>
    </xf>
    <xf numFmtId="0" fontId="12" fillId="0" borderId="32" xfId="4" applyFont="1" applyFill="1" applyBorder="1" applyAlignment="1">
      <alignment horizontal="left"/>
    </xf>
    <xf numFmtId="0" fontId="12" fillId="0" borderId="33" xfId="4" applyFont="1" applyFill="1" applyBorder="1" applyAlignment="1">
      <alignment horizontal="center"/>
    </xf>
    <xf numFmtId="0" fontId="12" fillId="0" borderId="35" xfId="4" applyFont="1" applyFill="1" applyBorder="1" applyAlignment="1">
      <alignment horizontal="center"/>
    </xf>
    <xf numFmtId="0" fontId="12" fillId="0" borderId="34" xfId="4" applyFont="1" applyFill="1" applyBorder="1" applyAlignment="1">
      <alignment horizontal="center"/>
    </xf>
    <xf numFmtId="169" fontId="12" fillId="0" borderId="36" xfId="5" applyNumberFormat="1" applyFont="1" applyFill="1" applyBorder="1" applyAlignment="1">
      <alignment horizontal="center"/>
    </xf>
    <xf numFmtId="169" fontId="12" fillId="0" borderId="33" xfId="5" applyNumberFormat="1" applyFont="1" applyFill="1" applyBorder="1" applyAlignment="1">
      <alignment horizontal="center"/>
    </xf>
    <xf numFmtId="169" fontId="12" fillId="0" borderId="34" xfId="5" applyNumberFormat="1" applyFont="1" applyFill="1" applyBorder="1" applyAlignment="1">
      <alignment horizontal="center"/>
    </xf>
    <xf numFmtId="8" fontId="2" fillId="0" borderId="0" xfId="3" applyNumberFormat="1" applyFont="1"/>
    <xf numFmtId="0" fontId="12" fillId="0" borderId="37" xfId="4" applyFont="1" applyFill="1" applyBorder="1" applyAlignment="1">
      <alignment horizontal="left"/>
    </xf>
    <xf numFmtId="0" fontId="12" fillId="0" borderId="38" xfId="4" applyFont="1" applyFill="1" applyBorder="1" applyAlignment="1">
      <alignment horizontal="center"/>
    </xf>
    <xf numFmtId="0" fontId="12" fillId="0" borderId="40" xfId="4" applyFont="1" applyFill="1" applyBorder="1" applyAlignment="1">
      <alignment horizontal="center"/>
    </xf>
    <xf numFmtId="0" fontId="12" fillId="0" borderId="39" xfId="4" applyFont="1" applyFill="1" applyBorder="1" applyAlignment="1">
      <alignment horizontal="center"/>
    </xf>
    <xf numFmtId="169" fontId="12" fillId="0" borderId="32" xfId="5" applyNumberFormat="1" applyFont="1" applyFill="1" applyBorder="1" applyAlignment="1">
      <alignment horizontal="center"/>
    </xf>
    <xf numFmtId="169" fontId="12" fillId="0" borderId="38" xfId="5" applyNumberFormat="1" applyFont="1" applyFill="1" applyBorder="1" applyAlignment="1">
      <alignment horizontal="center"/>
    </xf>
    <xf numFmtId="169" fontId="12" fillId="0" borderId="39" xfId="5" applyNumberFormat="1" applyFont="1" applyFill="1" applyBorder="1" applyAlignment="1">
      <alignment horizontal="center"/>
    </xf>
    <xf numFmtId="0" fontId="12" fillId="0" borderId="41" xfId="4" applyFont="1" applyFill="1" applyBorder="1" applyAlignment="1">
      <alignment horizontal="left"/>
    </xf>
    <xf numFmtId="0" fontId="12" fillId="0" borderId="42" xfId="4" applyFont="1" applyFill="1" applyBorder="1" applyAlignment="1">
      <alignment horizontal="center"/>
    </xf>
    <xf numFmtId="14" fontId="12" fillId="0" borderId="42" xfId="4" applyNumberFormat="1" applyFont="1" applyFill="1" applyBorder="1" applyAlignment="1">
      <alignment horizontal="center"/>
    </xf>
    <xf numFmtId="14" fontId="12" fillId="0" borderId="43" xfId="4" applyNumberFormat="1" applyFont="1" applyFill="1" applyBorder="1" applyAlignment="1">
      <alignment horizontal="center"/>
    </xf>
    <xf numFmtId="0" fontId="12" fillId="0" borderId="44" xfId="4" applyFont="1" applyFill="1" applyBorder="1" applyAlignment="1">
      <alignment horizontal="center"/>
    </xf>
    <xf numFmtId="0" fontId="12" fillId="0" borderId="43" xfId="4" applyFont="1" applyFill="1" applyBorder="1" applyAlignment="1">
      <alignment horizontal="center"/>
    </xf>
    <xf numFmtId="169" fontId="12" fillId="0" borderId="41" xfId="5" applyNumberFormat="1" applyFont="1" applyFill="1" applyBorder="1" applyAlignment="1">
      <alignment horizontal="center"/>
    </xf>
    <xf numFmtId="169" fontId="12" fillId="0" borderId="42" xfId="5" applyNumberFormat="1" applyFont="1" applyFill="1" applyBorder="1" applyAlignment="1">
      <alignment horizontal="center"/>
    </xf>
    <xf numFmtId="169" fontId="12" fillId="0" borderId="43" xfId="5" applyNumberFormat="1" applyFont="1" applyFill="1" applyBorder="1" applyAlignment="1">
      <alignment horizontal="center"/>
    </xf>
    <xf numFmtId="16" fontId="8" fillId="0" borderId="0" xfId="3" applyNumberFormat="1"/>
    <xf numFmtId="0" fontId="8" fillId="0" borderId="0" xfId="3" applyAlignment="1">
      <alignment horizontal="center"/>
    </xf>
    <xf numFmtId="0" fontId="2" fillId="0" borderId="0" xfId="3" applyFont="1"/>
    <xf numFmtId="14" fontId="12" fillId="0" borderId="38" xfId="4" quotePrefix="1" applyNumberFormat="1" applyFont="1" applyFill="1" applyBorder="1" applyAlignment="1">
      <alignment horizontal="center"/>
    </xf>
    <xf numFmtId="14" fontId="12" fillId="0" borderId="33" xfId="4" quotePrefix="1" applyNumberFormat="1" applyFont="1" applyFill="1" applyBorder="1" applyAlignment="1">
      <alignment horizontal="center"/>
    </xf>
    <xf numFmtId="14" fontId="12" fillId="0" borderId="34" xfId="4" quotePrefix="1" applyNumberFormat="1" applyFont="1" applyFill="1" applyBorder="1" applyAlignment="1">
      <alignment horizontal="center"/>
    </xf>
    <xf numFmtId="169" fontId="9" fillId="0" borderId="45" xfId="5" applyNumberFormat="1" applyFont="1" applyBorder="1" applyAlignment="1">
      <alignment horizont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7" fillId="2" borderId="1" xfId="0" applyFont="1" applyFill="1" applyBorder="1" applyAlignment="1">
      <alignment horizontal="left"/>
    </xf>
    <xf numFmtId="164" fontId="2" fillId="2" borderId="1" xfId="0" applyNumberFormat="1" applyFont="1" applyFill="1" applyBorder="1" applyAlignment="1">
      <alignment horizontal="right"/>
    </xf>
    <xf numFmtId="0" fontId="2" fillId="2" borderId="1" xfId="0" applyFont="1" applyFill="1" applyBorder="1" applyAlignment="1">
      <alignment horizontal="left" vertical="center"/>
    </xf>
    <xf numFmtId="0" fontId="2" fillId="2" borderId="1" xfId="0" applyFont="1" applyFill="1" applyBorder="1"/>
    <xf numFmtId="0" fontId="3" fillId="0" borderId="1" xfId="0" applyFont="1" applyBorder="1" applyAlignment="1">
      <alignment horizontal="center" vertical="center"/>
    </xf>
    <xf numFmtId="164" fontId="3" fillId="2" borderId="1" xfId="0" applyNumberFormat="1" applyFont="1" applyFill="1" applyBorder="1" applyAlignment="1">
      <alignment horizontal="right"/>
    </xf>
    <xf numFmtId="171" fontId="2" fillId="2" borderId="4" xfId="0" applyNumberFormat="1" applyFont="1" applyFill="1" applyBorder="1" applyAlignment="1">
      <alignment horizontal="center" vertical="center"/>
    </xf>
    <xf numFmtId="171" fontId="3" fillId="2" borderId="1" xfId="0" applyNumberFormat="1" applyFont="1" applyFill="1" applyBorder="1" applyAlignment="1">
      <alignment horizontal="center" vertical="center"/>
    </xf>
    <xf numFmtId="0" fontId="3" fillId="13" borderId="1" xfId="0" applyFont="1" applyFill="1" applyBorder="1" applyAlignment="1">
      <alignment horizontal="left" vertical="center"/>
    </xf>
    <xf numFmtId="169" fontId="3" fillId="13" borderId="1" xfId="0" applyNumberFormat="1" applyFont="1" applyFill="1" applyBorder="1" applyAlignment="1">
      <alignment horizontal="center" vertical="center" wrapText="1"/>
    </xf>
    <xf numFmtId="167" fontId="3" fillId="13" borderId="1" xfId="0" applyNumberFormat="1" applyFont="1" applyFill="1" applyBorder="1" applyAlignment="1">
      <alignment horizontal="left" vertical="center" wrapText="1"/>
    </xf>
    <xf numFmtId="0" fontId="15" fillId="4" borderId="0" xfId="0" applyFont="1" applyFill="1"/>
    <xf numFmtId="0" fontId="15" fillId="14" borderId="0" xfId="0" applyFont="1" applyFill="1"/>
    <xf numFmtId="0" fontId="0" fillId="2" borderId="0" xfId="0" applyFill="1" applyAlignment="1">
      <alignment vertical="top" wrapText="1"/>
    </xf>
    <xf numFmtId="0" fontId="19" fillId="15" borderId="46" xfId="0" applyFont="1" applyFill="1" applyBorder="1" applyAlignment="1">
      <alignment horizontal="center" vertical="center" wrapText="1"/>
    </xf>
    <xf numFmtId="0" fontId="19" fillId="15" borderId="47" xfId="0" applyFont="1" applyFill="1" applyBorder="1" applyAlignment="1">
      <alignment horizontal="center" vertical="center" wrapText="1"/>
    </xf>
    <xf numFmtId="0" fontId="20" fillId="15" borderId="48" xfId="0" applyFont="1" applyFill="1" applyBorder="1" applyAlignment="1">
      <alignment horizontal="center" vertical="center" wrapText="1"/>
    </xf>
    <xf numFmtId="0" fontId="20" fillId="15" borderId="48" xfId="0" applyFont="1" applyFill="1" applyBorder="1" applyAlignment="1">
      <alignment vertical="center" wrapText="1"/>
    </xf>
    <xf numFmtId="0" fontId="20" fillId="2" borderId="48" xfId="0" applyFont="1" applyFill="1" applyBorder="1" applyAlignment="1">
      <alignment horizontal="center" vertical="center" wrapText="1"/>
    </xf>
    <xf numFmtId="0" fontId="21" fillId="16" borderId="49" xfId="0" applyFont="1" applyFill="1" applyBorder="1" applyAlignment="1">
      <alignment horizontal="left" vertical="center" wrapText="1"/>
    </xf>
    <xf numFmtId="0" fontId="21" fillId="2" borderId="50" xfId="0" applyFont="1" applyFill="1" applyBorder="1" applyAlignment="1">
      <alignment horizontal="left" vertical="center" wrapText="1"/>
    </xf>
    <xf numFmtId="0" fontId="21" fillId="17" borderId="51" xfId="0" applyFont="1" applyFill="1" applyBorder="1" applyAlignment="1">
      <alignment horizontal="left" vertical="center" wrapText="1"/>
    </xf>
    <xf numFmtId="0" fontId="21" fillId="17" borderId="52" xfId="0" applyFont="1" applyFill="1" applyBorder="1" applyAlignment="1">
      <alignment horizontal="left" vertical="center" wrapText="1"/>
    </xf>
    <xf numFmtId="0" fontId="0" fillId="2" borderId="0" xfId="0" applyFill="1" applyBorder="1" applyAlignment="1">
      <alignment horizontal="left" wrapText="1"/>
    </xf>
    <xf numFmtId="172" fontId="0" fillId="0" borderId="1" xfId="0" applyNumberFormat="1" applyBorder="1"/>
    <xf numFmtId="0" fontId="0" fillId="0" borderId="1" xfId="0" applyBorder="1"/>
    <xf numFmtId="0" fontId="0" fillId="0" borderId="1" xfId="0" applyBorder="1" applyAlignment="1">
      <alignment horizontal="left" indent="1"/>
    </xf>
    <xf numFmtId="0" fontId="0" fillId="4" borderId="1" xfId="0" applyFill="1" applyBorder="1"/>
    <xf numFmtId="172" fontId="0" fillId="0" borderId="1" xfId="0" applyNumberFormat="1" applyBorder="1" applyAlignment="1">
      <alignment horizontal="center"/>
    </xf>
    <xf numFmtId="0" fontId="0" fillId="0" borderId="1" xfId="0" applyBorder="1" applyAlignment="1">
      <alignment horizontal="center"/>
    </xf>
    <xf numFmtId="0" fontId="0" fillId="14" borderId="1" xfId="0" applyFill="1" applyBorder="1"/>
    <xf numFmtId="0" fontId="0" fillId="8" borderId="1" xfId="0" applyFill="1" applyBorder="1"/>
    <xf numFmtId="0" fontId="0" fillId="0" borderId="1" xfId="0" quotePrefix="1" applyBorder="1"/>
    <xf numFmtId="0" fontId="0" fillId="7" borderId="1" xfId="0" applyFill="1" applyBorder="1"/>
    <xf numFmtId="0" fontId="0" fillId="2" borderId="0" xfId="0" applyFill="1" applyAlignment="1">
      <alignment horizontal="left" vertical="top" wrapText="1"/>
    </xf>
    <xf numFmtId="0" fontId="17" fillId="0" borderId="0" xfId="0" applyFont="1" applyAlignment="1">
      <alignment horizontal="center" vertical="center"/>
    </xf>
    <xf numFmtId="0" fontId="15" fillId="4" borderId="0" xfId="0" applyFont="1" applyFill="1" applyAlignment="1">
      <alignment horizontal="left" vertical="center"/>
    </xf>
    <xf numFmtId="0" fontId="15" fillId="14" borderId="0" xfId="0" applyFont="1" applyFill="1" applyAlignment="1">
      <alignment horizontal="left" vertical="center"/>
    </xf>
    <xf numFmtId="0" fontId="0" fillId="2" borderId="1" xfId="0" applyFill="1" applyBorder="1" applyAlignment="1">
      <alignment horizontal="left" vertical="top" wrapText="1"/>
    </xf>
    <xf numFmtId="0" fontId="0" fillId="2" borderId="1" xfId="0" applyFill="1" applyBorder="1" applyAlignment="1">
      <alignment horizontal="left" wrapText="1"/>
    </xf>
    <xf numFmtId="0" fontId="15" fillId="4" borderId="53" xfId="0" applyFont="1" applyFill="1" applyBorder="1" applyAlignment="1">
      <alignment horizontal="left" vertical="center"/>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left"/>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6" borderId="1" xfId="0" applyFont="1" applyFill="1" applyBorder="1" applyAlignment="1">
      <alignment horizontal="right"/>
    </xf>
    <xf numFmtId="0" fontId="6" fillId="2" borderId="0" xfId="0" applyFont="1" applyFill="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165" fontId="3" fillId="3" borderId="2" xfId="0" applyNumberFormat="1" applyFont="1" applyFill="1" applyBorder="1" applyAlignment="1">
      <alignment horizontal="center" vertical="center" wrapText="1"/>
    </xf>
    <xf numFmtId="165" fontId="3" fillId="3" borderId="3" xfId="0" applyNumberFormat="1" applyFont="1" applyFill="1" applyBorder="1" applyAlignment="1">
      <alignment horizontal="center" vertical="center" wrapText="1"/>
    </xf>
    <xf numFmtId="165" fontId="3" fillId="3" borderId="4" xfId="0" applyNumberFormat="1" applyFont="1" applyFill="1" applyBorder="1" applyAlignment="1">
      <alignment horizontal="center" vertical="center" wrapText="1"/>
    </xf>
    <xf numFmtId="44" fontId="3" fillId="9" borderId="1" xfId="1"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9" fillId="0" borderId="29" xfId="3" applyFont="1" applyBorder="1" applyAlignment="1">
      <alignment horizontal="right"/>
    </xf>
    <xf numFmtId="0" fontId="9" fillId="0" borderId="31" xfId="3" applyFont="1" applyBorder="1" applyAlignment="1">
      <alignment horizontal="right"/>
    </xf>
    <xf numFmtId="0" fontId="14" fillId="0" borderId="0" xfId="3" applyFont="1" applyAlignment="1">
      <alignment horizontal="center"/>
    </xf>
    <xf numFmtId="0" fontId="9" fillId="0" borderId="0" xfId="3" applyFont="1" applyFill="1" applyAlignment="1">
      <alignment horizontal="center"/>
    </xf>
    <xf numFmtId="0" fontId="3" fillId="0" borderId="10" xfId="3" applyFont="1" applyFill="1" applyBorder="1" applyAlignment="1">
      <alignment horizontal="center" vertical="center"/>
    </xf>
    <xf numFmtId="0" fontId="3" fillId="0" borderId="11"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13" xfId="3" applyFont="1" applyFill="1" applyBorder="1" applyAlignment="1">
      <alignment horizontal="center" vertical="center"/>
    </xf>
    <xf numFmtId="0" fontId="3" fillId="0" borderId="10" xfId="3" applyFont="1" applyFill="1" applyBorder="1" applyAlignment="1">
      <alignment horizontal="center" vertical="center" wrapText="1"/>
    </xf>
    <xf numFmtId="0" fontId="3" fillId="0" borderId="13"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17" xfId="3" applyFont="1" applyFill="1" applyBorder="1" applyAlignment="1">
      <alignment horizontal="center" vertical="center"/>
    </xf>
    <xf numFmtId="0" fontId="3" fillId="0" borderId="28" xfId="3" applyFont="1" applyFill="1" applyBorder="1" applyAlignment="1">
      <alignment horizontal="center" vertical="center"/>
    </xf>
    <xf numFmtId="0" fontId="0" fillId="6" borderId="1" xfId="0" applyFill="1" applyBorder="1" applyAlignment="1">
      <alignment horizontal="left"/>
    </xf>
  </cellXfs>
  <cellStyles count="6">
    <cellStyle name="Comma" xfId="2" builtinId="3"/>
    <cellStyle name="Currency" xfId="1" builtinId="4"/>
    <cellStyle name="Currency 2" xfId="5"/>
    <cellStyle name="Good 2" xfId="4"/>
    <cellStyle name="Normal" xfId="0" builtinId="0"/>
    <cellStyle name="Normal 2" xfId="3"/>
  </cellStyles>
  <dxfs count="3">
    <dxf>
      <fill>
        <patternFill>
          <bgColor indexed="11"/>
        </patternFill>
      </fill>
    </dxf>
    <dxf>
      <fill>
        <patternFill>
          <bgColor indexed="11"/>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1451155</xdr:colOff>
      <xdr:row>2</xdr:row>
      <xdr:rowOff>243052</xdr:rowOff>
    </xdr:to>
    <xdr:pic>
      <xdr:nvPicPr>
        <xdr:cNvPr id="2" name="Picture 1" descr="WEClogoFINA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4505" cy="6240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1451155</xdr:colOff>
      <xdr:row>2</xdr:row>
      <xdr:rowOff>243052</xdr:rowOff>
    </xdr:to>
    <xdr:pic>
      <xdr:nvPicPr>
        <xdr:cNvPr id="2" name="Picture 1" descr="WEClogoFINA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584505" cy="6240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1247049</xdr:colOff>
      <xdr:row>2</xdr:row>
      <xdr:rowOff>243052</xdr:rowOff>
    </xdr:to>
    <xdr:pic>
      <xdr:nvPicPr>
        <xdr:cNvPr id="2" name="Picture 1" descr="WEClogoFINA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321" y="190500"/>
          <a:ext cx="1587227" cy="6240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7</xdr:row>
      <xdr:rowOff>46578</xdr:rowOff>
    </xdr:from>
    <xdr:to>
      <xdr:col>12</xdr:col>
      <xdr:colOff>0</xdr:colOff>
      <xdr:row>7</xdr:row>
      <xdr:rowOff>522828</xdr:rowOff>
    </xdr:to>
    <xdr:sp macro="" textlink="">
      <xdr:nvSpPr>
        <xdr:cNvPr id="2"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8"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9"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10"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11" name="Rectangle 10"/>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12"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13"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14"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15"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16"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17"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18"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19"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20"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21"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22"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23"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24"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25"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26"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27"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28"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29"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30"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31"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32"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33"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34"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35"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36"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37"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38"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39"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40"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41"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42"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43"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44"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45"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46"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47"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48"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49"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50"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51"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52"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53"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54"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55"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56"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57"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58"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59"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60"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61"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62"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63"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64"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65"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66"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67"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68"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69"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xdr:from>
      <xdr:col>12</xdr:col>
      <xdr:colOff>0</xdr:colOff>
      <xdr:row>7</xdr:row>
      <xdr:rowOff>46578</xdr:rowOff>
    </xdr:from>
    <xdr:to>
      <xdr:col>12</xdr:col>
      <xdr:colOff>0</xdr:colOff>
      <xdr:row>7</xdr:row>
      <xdr:rowOff>522828</xdr:rowOff>
    </xdr:to>
    <xdr:sp macro="" textlink="">
      <xdr:nvSpPr>
        <xdr:cNvPr id="70" name="Rectangle 5"/>
        <xdr:cNvSpPr>
          <a:spLocks noChangeArrowheads="1"/>
        </xdr:cNvSpPr>
      </xdr:nvSpPr>
      <xdr:spPr bwMode="auto">
        <a:xfrm>
          <a:off x="13963650" y="627603"/>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DELETE THESE COLUMNS OR RENAME BASED ON THE PREVIOUS COLUMNS</a:t>
          </a:r>
        </a:p>
      </xdr:txBody>
    </xdr:sp>
    <xdr:clientData/>
  </xdr:twoCellAnchor>
  <xdr:twoCellAnchor editAs="oneCell">
    <xdr:from>
      <xdr:col>0</xdr:col>
      <xdr:colOff>0</xdr:colOff>
      <xdr:row>0</xdr:row>
      <xdr:rowOff>0</xdr:rowOff>
    </xdr:from>
    <xdr:to>
      <xdr:col>7</xdr:col>
      <xdr:colOff>414587</xdr:colOff>
      <xdr:row>0</xdr:row>
      <xdr:rowOff>624052</xdr:rowOff>
    </xdr:to>
    <xdr:pic>
      <xdr:nvPicPr>
        <xdr:cNvPr id="71" name="Picture 70" descr="WEClogoFINA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4505" cy="6240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1498780</xdr:colOff>
      <xdr:row>2</xdr:row>
      <xdr:rowOff>128752</xdr:rowOff>
    </xdr:to>
    <xdr:pic>
      <xdr:nvPicPr>
        <xdr:cNvPr id="2" name="Picture 1" descr="WEClogoFINA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4505" cy="6240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1470619</xdr:colOff>
      <xdr:row>0</xdr:row>
      <xdr:rowOff>624052</xdr:rowOff>
    </xdr:to>
    <xdr:pic>
      <xdr:nvPicPr>
        <xdr:cNvPr id="66" name="Picture 65" descr="WEClogoFINA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4737" cy="6240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zoomScaleNormal="100" workbookViewId="0">
      <selection activeCell="I2" sqref="I2"/>
    </sheetView>
  </sheetViews>
  <sheetFormatPr defaultRowHeight="15" x14ac:dyDescent="0.25"/>
  <cols>
    <col min="1" max="1" width="3.7109375" style="16" customWidth="1"/>
    <col min="2" max="2" width="2" bestFit="1" customWidth="1"/>
    <col min="3" max="3" width="32.28515625" bestFit="1" customWidth="1"/>
    <col min="4" max="6" width="45.7109375" customWidth="1"/>
  </cols>
  <sheetData>
    <row r="1" spans="2:7" s="16" customFormat="1" x14ac:dyDescent="0.25"/>
    <row r="2" spans="2:7" ht="30" customHeight="1" x14ac:dyDescent="0.25">
      <c r="B2" s="207" t="s">
        <v>101</v>
      </c>
      <c r="C2" s="207"/>
      <c r="D2" s="207"/>
      <c r="E2" s="207"/>
      <c r="F2" s="207"/>
      <c r="G2" s="16"/>
    </row>
    <row r="3" spans="2:7" ht="26.25" customHeight="1" x14ac:dyDescent="0.25">
      <c r="B3" s="207"/>
      <c r="C3" s="207"/>
      <c r="D3" s="207"/>
      <c r="E3" s="207"/>
      <c r="F3" s="207"/>
      <c r="G3" s="16"/>
    </row>
    <row r="4" spans="2:7" ht="15" customHeight="1" x14ac:dyDescent="0.25">
      <c r="B4" s="207"/>
      <c r="C4" s="207"/>
      <c r="D4" s="207"/>
      <c r="E4" s="207"/>
      <c r="F4" s="207"/>
      <c r="G4" s="16"/>
    </row>
    <row r="5" spans="2:7" x14ac:dyDescent="0.25">
      <c r="B5" s="183">
        <v>1</v>
      </c>
      <c r="C5" s="208" t="s">
        <v>98</v>
      </c>
      <c r="D5" s="208"/>
      <c r="E5" s="208"/>
      <c r="F5" s="208"/>
      <c r="G5" s="16"/>
    </row>
    <row r="6" spans="2:7" ht="241.5" customHeight="1" x14ac:dyDescent="0.25">
      <c r="B6" s="16"/>
      <c r="C6" s="206" t="s">
        <v>99</v>
      </c>
      <c r="D6" s="206"/>
      <c r="E6" s="206"/>
      <c r="F6" s="206"/>
      <c r="G6" s="16"/>
    </row>
    <row r="7" spans="2:7" x14ac:dyDescent="0.25">
      <c r="B7" s="16"/>
      <c r="C7" s="16"/>
      <c r="G7" s="16"/>
    </row>
    <row r="8" spans="2:7" x14ac:dyDescent="0.25">
      <c r="B8" s="184">
        <v>2</v>
      </c>
      <c r="C8" s="209" t="s">
        <v>100</v>
      </c>
      <c r="D8" s="209"/>
      <c r="E8" s="209"/>
      <c r="F8" s="209"/>
      <c r="G8" s="16"/>
    </row>
    <row r="9" spans="2:7" ht="62.25" customHeight="1" x14ac:dyDescent="0.25">
      <c r="B9" s="16"/>
      <c r="C9" s="206" t="s">
        <v>168</v>
      </c>
      <c r="D9" s="206"/>
      <c r="E9" s="206"/>
      <c r="F9" s="206"/>
      <c r="G9" s="16"/>
    </row>
    <row r="10" spans="2:7" x14ac:dyDescent="0.25">
      <c r="B10" s="16"/>
      <c r="C10" s="185"/>
      <c r="G10" s="16"/>
    </row>
    <row r="11" spans="2:7" x14ac:dyDescent="0.25">
      <c r="B11" s="184">
        <v>3</v>
      </c>
      <c r="C11" s="209" t="s">
        <v>102</v>
      </c>
      <c r="D11" s="209"/>
      <c r="E11" s="209"/>
      <c r="F11" s="209"/>
      <c r="G11" s="16"/>
    </row>
    <row r="12" spans="2:7" ht="120" customHeight="1" x14ac:dyDescent="0.25">
      <c r="B12" s="16"/>
      <c r="C12" s="206" t="s">
        <v>169</v>
      </c>
      <c r="D12" s="206"/>
      <c r="E12" s="206"/>
      <c r="F12" s="206"/>
      <c r="G12" s="16"/>
    </row>
    <row r="13" spans="2:7" x14ac:dyDescent="0.25">
      <c r="B13" s="184">
        <v>4</v>
      </c>
      <c r="C13" s="209" t="s">
        <v>103</v>
      </c>
      <c r="D13" s="209"/>
      <c r="E13" s="209"/>
      <c r="F13" s="209"/>
      <c r="G13" s="16"/>
    </row>
    <row r="14" spans="2:7" ht="62.25" customHeight="1" x14ac:dyDescent="0.25">
      <c r="B14" s="16"/>
      <c r="C14" s="206" t="s">
        <v>170</v>
      </c>
      <c r="D14" s="206"/>
      <c r="E14" s="206"/>
      <c r="F14" s="206"/>
      <c r="G14" s="16"/>
    </row>
    <row r="15" spans="2:7" x14ac:dyDescent="0.25">
      <c r="B15" s="16"/>
      <c r="C15" s="16"/>
      <c r="G15" s="16"/>
    </row>
    <row r="16" spans="2:7" x14ac:dyDescent="0.25">
      <c r="B16" s="184">
        <v>5</v>
      </c>
      <c r="C16" s="209" t="s">
        <v>117</v>
      </c>
      <c r="D16" s="209"/>
      <c r="E16" s="209"/>
      <c r="F16" s="209"/>
      <c r="G16" s="16"/>
    </row>
    <row r="17" spans="2:7" ht="54" customHeight="1" x14ac:dyDescent="0.25">
      <c r="B17" s="16"/>
      <c r="C17" s="206" t="s">
        <v>104</v>
      </c>
      <c r="D17" s="206"/>
      <c r="E17" s="206"/>
      <c r="F17" s="206"/>
      <c r="G17" s="16"/>
    </row>
    <row r="18" spans="2:7" ht="15.75" thickBot="1" x14ac:dyDescent="0.3">
      <c r="B18" s="16"/>
      <c r="C18" s="16"/>
      <c r="D18" s="16"/>
      <c r="E18" s="16"/>
      <c r="F18" s="16"/>
      <c r="G18" s="16"/>
    </row>
    <row r="19" spans="2:7" ht="32.25" customHeight="1" thickBot="1" x14ac:dyDescent="0.3">
      <c r="B19" s="16"/>
      <c r="C19" s="186" t="s">
        <v>105</v>
      </c>
      <c r="D19" s="187" t="s">
        <v>106</v>
      </c>
      <c r="E19" s="187" t="s">
        <v>107</v>
      </c>
      <c r="F19" s="187" t="s">
        <v>103</v>
      </c>
      <c r="G19" s="16"/>
    </row>
    <row r="20" spans="2:7" ht="61.5" thickTop="1" thickBot="1" x14ac:dyDescent="0.3">
      <c r="B20" s="16"/>
      <c r="C20" s="188" t="s">
        <v>108</v>
      </c>
      <c r="D20" s="191" t="s">
        <v>109</v>
      </c>
      <c r="E20" s="191" t="s">
        <v>110</v>
      </c>
      <c r="F20" s="191" t="s">
        <v>111</v>
      </c>
      <c r="G20" s="16"/>
    </row>
    <row r="21" spans="2:7" ht="2.1" customHeight="1" thickBot="1" x14ac:dyDescent="0.3">
      <c r="B21" s="16"/>
      <c r="C21" s="190"/>
      <c r="D21" s="192"/>
      <c r="E21" s="192"/>
      <c r="F21" s="192"/>
      <c r="G21" s="16"/>
    </row>
    <row r="22" spans="2:7" ht="48" x14ac:dyDescent="0.25">
      <c r="C22" s="189" t="s">
        <v>112</v>
      </c>
      <c r="D22" s="193" t="s">
        <v>113</v>
      </c>
      <c r="E22" s="194" t="s">
        <v>114</v>
      </c>
      <c r="F22" s="194" t="s">
        <v>115</v>
      </c>
      <c r="G22" s="16"/>
    </row>
  </sheetData>
  <mergeCells count="11">
    <mergeCell ref="C17:F17"/>
    <mergeCell ref="C14:F14"/>
    <mergeCell ref="B2:F4"/>
    <mergeCell ref="C5:F5"/>
    <mergeCell ref="C6:F6"/>
    <mergeCell ref="C9:F9"/>
    <mergeCell ref="C12:F12"/>
    <mergeCell ref="C8:F8"/>
    <mergeCell ref="C11:F11"/>
    <mergeCell ref="C13:F13"/>
    <mergeCell ref="C16:F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115" zoomScaleNormal="115" workbookViewId="0">
      <selection activeCell="C5" sqref="C5:F5"/>
    </sheetView>
  </sheetViews>
  <sheetFormatPr defaultRowHeight="15" x14ac:dyDescent="0.25"/>
  <cols>
    <col min="1" max="1" width="3.7109375" style="16" customWidth="1"/>
    <col min="2" max="2" width="2" bestFit="1" customWidth="1"/>
    <col min="3" max="3" width="32.28515625" bestFit="1" customWidth="1"/>
    <col min="4" max="6" width="45.7109375" customWidth="1"/>
  </cols>
  <sheetData>
    <row r="1" spans="2:6" s="16" customFormat="1" x14ac:dyDescent="0.25"/>
    <row r="2" spans="2:6" ht="30" customHeight="1" x14ac:dyDescent="0.25">
      <c r="B2" s="207" t="s">
        <v>116</v>
      </c>
      <c r="C2" s="207"/>
      <c r="D2" s="207"/>
      <c r="E2" s="207"/>
      <c r="F2" s="207"/>
    </row>
    <row r="3" spans="2:6" ht="26.25" customHeight="1" x14ac:dyDescent="0.25">
      <c r="B3" s="207"/>
      <c r="C3" s="207"/>
      <c r="D3" s="207"/>
      <c r="E3" s="207"/>
      <c r="F3" s="207"/>
    </row>
    <row r="4" spans="2:6" ht="15" customHeight="1" x14ac:dyDescent="0.25">
      <c r="B4" s="207"/>
      <c r="C4" s="207"/>
      <c r="D4" s="207"/>
      <c r="E4" s="207"/>
      <c r="F4" s="207"/>
    </row>
    <row r="5" spans="2:6" x14ac:dyDescent="0.25">
      <c r="B5" s="183">
        <v>1</v>
      </c>
      <c r="C5" s="208" t="s">
        <v>118</v>
      </c>
      <c r="D5" s="208"/>
      <c r="E5" s="208"/>
      <c r="F5" s="208"/>
    </row>
    <row r="6" spans="2:6" ht="200.1" customHeight="1" x14ac:dyDescent="0.25">
      <c r="B6" s="16"/>
      <c r="C6" s="210"/>
      <c r="D6" s="210"/>
      <c r="E6" s="210"/>
      <c r="F6" s="210"/>
    </row>
    <row r="7" spans="2:6" x14ac:dyDescent="0.25">
      <c r="B7" s="16"/>
      <c r="C7" s="16"/>
    </row>
    <row r="8" spans="2:6" x14ac:dyDescent="0.25">
      <c r="B8" s="183">
        <v>2</v>
      </c>
      <c r="C8" s="208" t="s">
        <v>119</v>
      </c>
      <c r="D8" s="208"/>
      <c r="E8" s="208"/>
      <c r="F8" s="208"/>
    </row>
    <row r="9" spans="2:6" ht="200.1" customHeight="1" x14ac:dyDescent="0.25">
      <c r="B9" s="16"/>
      <c r="C9" s="210"/>
      <c r="D9" s="210"/>
      <c r="E9" s="210"/>
      <c r="F9" s="210"/>
    </row>
    <row r="10" spans="2:6" x14ac:dyDescent="0.25">
      <c r="B10" s="16"/>
      <c r="C10" s="185"/>
    </row>
    <row r="11" spans="2:6" x14ac:dyDescent="0.25">
      <c r="B11" s="183">
        <v>3</v>
      </c>
      <c r="C11" s="212" t="s">
        <v>162</v>
      </c>
      <c r="D11" s="212"/>
      <c r="E11" s="212"/>
      <c r="F11" s="212"/>
    </row>
    <row r="12" spans="2:6" ht="200.1" customHeight="1" x14ac:dyDescent="0.25">
      <c r="B12" s="16"/>
      <c r="C12" s="211"/>
      <c r="D12" s="211"/>
      <c r="E12" s="211"/>
      <c r="F12" s="211"/>
    </row>
    <row r="13" spans="2:6" ht="15" customHeight="1" x14ac:dyDescent="0.25">
      <c r="B13" s="16"/>
      <c r="C13" s="195"/>
      <c r="D13" s="195"/>
      <c r="E13" s="195"/>
      <c r="F13" s="195"/>
    </row>
    <row r="14" spans="2:6" x14ac:dyDescent="0.25">
      <c r="B14" s="183">
        <v>4</v>
      </c>
      <c r="C14" s="208" t="s">
        <v>120</v>
      </c>
      <c r="D14" s="208"/>
      <c r="E14" s="208"/>
      <c r="F14" s="208"/>
    </row>
    <row r="15" spans="2:6" ht="200.1" customHeight="1" x14ac:dyDescent="0.25">
      <c r="B15" s="16"/>
      <c r="C15" s="210"/>
      <c r="D15" s="210"/>
      <c r="E15" s="210"/>
      <c r="F15" s="210"/>
    </row>
    <row r="16" spans="2:6" x14ac:dyDescent="0.25">
      <c r="B16" s="16"/>
      <c r="C16" s="16"/>
    </row>
    <row r="17" spans="2:6" x14ac:dyDescent="0.25">
      <c r="B17" s="183">
        <v>5</v>
      </c>
      <c r="C17" s="208" t="s">
        <v>121</v>
      </c>
      <c r="D17" s="208"/>
      <c r="E17" s="208"/>
      <c r="F17" s="208"/>
    </row>
    <row r="18" spans="2:6" ht="200.1" customHeight="1" x14ac:dyDescent="0.25">
      <c r="B18" s="16"/>
      <c r="C18" s="210"/>
      <c r="D18" s="210"/>
      <c r="E18" s="210"/>
      <c r="F18" s="210"/>
    </row>
    <row r="20" spans="2:6" x14ac:dyDescent="0.25">
      <c r="B20" s="183">
        <v>6</v>
      </c>
      <c r="C20" s="208" t="s">
        <v>163</v>
      </c>
      <c r="D20" s="208"/>
      <c r="E20" s="208"/>
      <c r="F20" s="208"/>
    </row>
    <row r="21" spans="2:6" ht="200.1" customHeight="1" x14ac:dyDescent="0.25">
      <c r="B21" s="16"/>
      <c r="C21" s="211"/>
      <c r="D21" s="211"/>
      <c r="E21" s="211"/>
      <c r="F21" s="211"/>
    </row>
    <row r="22" spans="2:6" ht="15" customHeight="1" x14ac:dyDescent="0.25">
      <c r="B22" s="16"/>
      <c r="C22" s="195"/>
      <c r="D22" s="195"/>
      <c r="E22" s="195"/>
      <c r="F22" s="195"/>
    </row>
    <row r="23" spans="2:6" x14ac:dyDescent="0.25">
      <c r="B23" s="183">
        <v>7</v>
      </c>
      <c r="C23" s="208" t="s">
        <v>122</v>
      </c>
      <c r="D23" s="208"/>
      <c r="E23" s="208"/>
      <c r="F23" s="208"/>
    </row>
    <row r="24" spans="2:6" ht="200.1" customHeight="1" x14ac:dyDescent="0.25">
      <c r="B24" s="16"/>
      <c r="C24" s="210"/>
      <c r="D24" s="210"/>
      <c r="E24" s="210"/>
      <c r="F24" s="210"/>
    </row>
    <row r="25" spans="2:6" x14ac:dyDescent="0.25">
      <c r="B25" s="16"/>
      <c r="C25" s="16"/>
    </row>
    <row r="26" spans="2:6" x14ac:dyDescent="0.25">
      <c r="B26" s="183">
        <v>8</v>
      </c>
      <c r="C26" s="208" t="s">
        <v>121</v>
      </c>
      <c r="D26" s="208"/>
      <c r="E26" s="208"/>
      <c r="F26" s="208"/>
    </row>
    <row r="27" spans="2:6" ht="200.1" customHeight="1" x14ac:dyDescent="0.25">
      <c r="B27" s="16"/>
      <c r="C27" s="210"/>
      <c r="D27" s="210"/>
      <c r="E27" s="210"/>
      <c r="F27" s="210"/>
    </row>
  </sheetData>
  <mergeCells count="17">
    <mergeCell ref="C27:F27"/>
    <mergeCell ref="C18:F18"/>
    <mergeCell ref="C8:F8"/>
    <mergeCell ref="C14:F14"/>
    <mergeCell ref="C17:F17"/>
    <mergeCell ref="C11:F11"/>
    <mergeCell ref="C15:F15"/>
    <mergeCell ref="C20:F20"/>
    <mergeCell ref="C21:F21"/>
    <mergeCell ref="C23:F23"/>
    <mergeCell ref="C24:F24"/>
    <mergeCell ref="C26:F26"/>
    <mergeCell ref="B2:F4"/>
    <mergeCell ref="C5:F5"/>
    <mergeCell ref="C6:F6"/>
    <mergeCell ref="C9:F9"/>
    <mergeCell ref="C12:F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106" zoomScaleNormal="106" workbookViewId="0">
      <pane xSplit="6" ySplit="13" topLeftCell="G14" activePane="bottomRight" state="frozen"/>
      <selection pane="topRight" activeCell="G1" sqref="G1"/>
      <selection pane="bottomLeft" activeCell="A14" sqref="A14"/>
      <selection pane="bottomRight" activeCell="C21" sqref="C21"/>
    </sheetView>
  </sheetViews>
  <sheetFormatPr defaultRowHeight="15" x14ac:dyDescent="0.25"/>
  <cols>
    <col min="1" max="1" width="2.7109375" style="16" customWidth="1"/>
    <col min="2" max="2" width="5" bestFit="1" customWidth="1"/>
    <col min="3" max="3" width="52.7109375" customWidth="1"/>
    <col min="4" max="4" width="6.5703125" customWidth="1"/>
    <col min="5" max="5" width="6.42578125" customWidth="1"/>
    <col min="6" max="6" width="9.28515625" bestFit="1" customWidth="1"/>
    <col min="7" max="7" width="13.140625" style="1" customWidth="1"/>
    <col min="8" max="8" width="4.42578125" bestFit="1" customWidth="1"/>
    <col min="9" max="9" width="4.85546875" bestFit="1" customWidth="1"/>
    <col min="10" max="10" width="5.28515625" bestFit="1" customWidth="1"/>
    <col min="11" max="11" width="5.7109375" bestFit="1" customWidth="1"/>
    <col min="12" max="13" width="4.42578125" bestFit="1" customWidth="1"/>
    <col min="14" max="14" width="5.28515625" bestFit="1" customWidth="1"/>
    <col min="15" max="16" width="5.7109375" bestFit="1" customWidth="1"/>
    <col min="17" max="18" width="5.28515625" bestFit="1" customWidth="1"/>
    <col min="19" max="20" width="5.7109375" bestFit="1" customWidth="1"/>
    <col min="21" max="23" width="5.28515625" bestFit="1" customWidth="1"/>
    <col min="24" max="24" width="5.7109375" bestFit="1" customWidth="1"/>
    <col min="25" max="26" width="5.28515625" bestFit="1" customWidth="1"/>
    <col min="27" max="28" width="5.7109375" bestFit="1" customWidth="1"/>
    <col min="29" max="29" width="5.7109375" customWidth="1"/>
    <col min="30" max="30" width="5.7109375" bestFit="1" customWidth="1"/>
    <col min="31" max="31" width="3.7109375" style="16" customWidth="1"/>
  </cols>
  <sheetData>
    <row r="1" spans="2:30" s="16" customFormat="1" x14ac:dyDescent="0.25">
      <c r="G1" s="17"/>
    </row>
    <row r="2" spans="2:30" ht="30" customHeight="1" x14ac:dyDescent="0.25">
      <c r="B2" s="207" t="s">
        <v>123</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2:30" ht="26.25" customHeight="1" x14ac:dyDescent="0.25">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row>
    <row r="4" spans="2:30" ht="15" customHeight="1" x14ac:dyDescent="0.25">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row>
    <row r="5" spans="2:30" ht="15" customHeight="1" x14ac:dyDescent="0.25">
      <c r="B5" s="213" t="s">
        <v>151</v>
      </c>
      <c r="C5" s="215" t="s">
        <v>124</v>
      </c>
      <c r="D5" s="214" t="s">
        <v>125</v>
      </c>
      <c r="E5" s="214" t="s">
        <v>126</v>
      </c>
      <c r="F5" s="214" t="s">
        <v>127</v>
      </c>
      <c r="G5" s="214" t="s">
        <v>164</v>
      </c>
      <c r="H5" s="200">
        <v>42433</v>
      </c>
      <c r="I5" s="200">
        <f>H5+7</f>
        <v>42440</v>
      </c>
      <c r="J5" s="200">
        <f t="shared" ref="J5:AD5" si="0">I5+7</f>
        <v>42447</v>
      </c>
      <c r="K5" s="200">
        <f t="shared" si="0"/>
        <v>42454</v>
      </c>
      <c r="L5" s="200">
        <f t="shared" si="0"/>
        <v>42461</v>
      </c>
      <c r="M5" s="200">
        <f t="shared" si="0"/>
        <v>42468</v>
      </c>
      <c r="N5" s="200">
        <f t="shared" si="0"/>
        <v>42475</v>
      </c>
      <c r="O5" s="200">
        <f t="shared" si="0"/>
        <v>42482</v>
      </c>
      <c r="P5" s="200">
        <f t="shared" si="0"/>
        <v>42489</v>
      </c>
      <c r="Q5" s="200">
        <f t="shared" si="0"/>
        <v>42496</v>
      </c>
      <c r="R5" s="200">
        <f t="shared" si="0"/>
        <v>42503</v>
      </c>
      <c r="S5" s="200">
        <f t="shared" si="0"/>
        <v>42510</v>
      </c>
      <c r="T5" s="200">
        <f t="shared" si="0"/>
        <v>42517</v>
      </c>
      <c r="U5" s="200">
        <f t="shared" si="0"/>
        <v>42524</v>
      </c>
      <c r="V5" s="200">
        <f t="shared" si="0"/>
        <v>42531</v>
      </c>
      <c r="W5" s="200">
        <f t="shared" si="0"/>
        <v>42538</v>
      </c>
      <c r="X5" s="200">
        <f t="shared" si="0"/>
        <v>42545</v>
      </c>
      <c r="Y5" s="200">
        <f t="shared" si="0"/>
        <v>42552</v>
      </c>
      <c r="Z5" s="200">
        <f t="shared" si="0"/>
        <v>42559</v>
      </c>
      <c r="AA5" s="200">
        <f t="shared" si="0"/>
        <v>42566</v>
      </c>
      <c r="AB5" s="200">
        <f t="shared" si="0"/>
        <v>42573</v>
      </c>
      <c r="AC5" s="200">
        <f t="shared" si="0"/>
        <v>42580</v>
      </c>
      <c r="AD5" s="200">
        <f t="shared" si="0"/>
        <v>42587</v>
      </c>
    </row>
    <row r="6" spans="2:30" x14ac:dyDescent="0.25">
      <c r="B6" s="213"/>
      <c r="C6" s="215"/>
      <c r="D6" s="214"/>
      <c r="E6" s="214"/>
      <c r="F6" s="214"/>
      <c r="G6" s="214"/>
      <c r="H6" s="201" t="s">
        <v>128</v>
      </c>
      <c r="I6" s="201" t="s">
        <v>129</v>
      </c>
      <c r="J6" s="201" t="s">
        <v>130</v>
      </c>
      <c r="K6" s="201" t="s">
        <v>131</v>
      </c>
      <c r="L6" s="201" t="s">
        <v>132</v>
      </c>
      <c r="M6" s="201" t="s">
        <v>133</v>
      </c>
      <c r="N6" s="201" t="s">
        <v>134</v>
      </c>
      <c r="O6" s="201" t="s">
        <v>135</v>
      </c>
      <c r="P6" s="201" t="s">
        <v>136</v>
      </c>
      <c r="Q6" s="201" t="s">
        <v>137</v>
      </c>
      <c r="R6" s="201" t="s">
        <v>138</v>
      </c>
      <c r="S6" s="201" t="s">
        <v>139</v>
      </c>
      <c r="T6" s="201" t="s">
        <v>140</v>
      </c>
      <c r="U6" s="201" t="s">
        <v>141</v>
      </c>
      <c r="V6" s="201" t="s">
        <v>142</v>
      </c>
      <c r="W6" s="201" t="s">
        <v>143</v>
      </c>
      <c r="X6" s="201" t="s">
        <v>144</v>
      </c>
      <c r="Y6" s="201" t="s">
        <v>145</v>
      </c>
      <c r="Z6" s="201" t="s">
        <v>146</v>
      </c>
      <c r="AA6" s="201" t="s">
        <v>147</v>
      </c>
      <c r="AB6" s="201" t="s">
        <v>148</v>
      </c>
      <c r="AC6" s="201" t="s">
        <v>149</v>
      </c>
      <c r="AD6" s="201" t="s">
        <v>150</v>
      </c>
    </row>
    <row r="7" spans="2:30" x14ac:dyDescent="0.25">
      <c r="B7" s="201" t="s">
        <v>88</v>
      </c>
      <c r="C7" s="197" t="s">
        <v>165</v>
      </c>
      <c r="D7" s="196">
        <v>42430</v>
      </c>
      <c r="E7" s="196">
        <f t="shared" ref="E7:E19" si="1">D7+F7</f>
        <v>42583</v>
      </c>
      <c r="F7" s="197">
        <v>153</v>
      </c>
      <c r="G7" s="201"/>
      <c r="H7" s="203"/>
      <c r="I7" s="203"/>
      <c r="J7" s="203"/>
      <c r="K7" s="203"/>
      <c r="L7" s="203"/>
      <c r="M7" s="203"/>
      <c r="N7" s="203"/>
      <c r="O7" s="203"/>
      <c r="P7" s="203"/>
      <c r="Q7" s="203"/>
      <c r="R7" s="203"/>
      <c r="S7" s="203"/>
      <c r="T7" s="203"/>
      <c r="U7" s="203"/>
      <c r="V7" s="203"/>
      <c r="W7" s="203"/>
      <c r="X7" s="203"/>
      <c r="Y7" s="203"/>
      <c r="Z7" s="203"/>
      <c r="AA7" s="203"/>
      <c r="AB7" s="203"/>
      <c r="AC7" s="203"/>
      <c r="AD7" s="203"/>
    </row>
    <row r="8" spans="2:30" x14ac:dyDescent="0.25">
      <c r="B8" s="201" t="s">
        <v>88</v>
      </c>
      <c r="C8" s="198" t="s">
        <v>166</v>
      </c>
      <c r="D8" s="196">
        <v>42430</v>
      </c>
      <c r="E8" s="196">
        <f t="shared" si="1"/>
        <v>42430</v>
      </c>
      <c r="F8" s="197">
        <v>0</v>
      </c>
      <c r="G8" s="201"/>
      <c r="H8" s="199"/>
      <c r="I8" s="197"/>
      <c r="J8" s="197"/>
      <c r="K8" s="197"/>
      <c r="L8" s="197"/>
      <c r="M8" s="197"/>
      <c r="N8" s="197"/>
      <c r="O8" s="197"/>
      <c r="P8" s="197"/>
      <c r="Q8" s="197"/>
      <c r="R8" s="197"/>
      <c r="S8" s="197"/>
      <c r="T8" s="197"/>
      <c r="U8" s="197"/>
      <c r="V8" s="197"/>
      <c r="W8" s="197"/>
      <c r="X8" s="197"/>
      <c r="Y8" s="197"/>
      <c r="Z8" s="197"/>
      <c r="AA8" s="197"/>
      <c r="AB8" s="197"/>
      <c r="AC8" s="197"/>
      <c r="AD8" s="197"/>
    </row>
    <row r="9" spans="2:30" x14ac:dyDescent="0.25">
      <c r="B9" s="201" t="s">
        <v>88</v>
      </c>
      <c r="C9" s="198" t="s">
        <v>152</v>
      </c>
      <c r="D9" s="196">
        <v>42536</v>
      </c>
      <c r="E9" s="196">
        <f t="shared" si="1"/>
        <v>42536</v>
      </c>
      <c r="F9" s="197">
        <v>0</v>
      </c>
      <c r="G9" s="201"/>
      <c r="H9" s="197"/>
      <c r="I9" s="197"/>
      <c r="J9" s="197"/>
      <c r="K9" s="197"/>
      <c r="L9" s="197"/>
      <c r="M9" s="197"/>
      <c r="N9" s="197"/>
      <c r="O9" s="197"/>
      <c r="P9" s="197"/>
      <c r="Q9" s="197"/>
      <c r="R9" s="197"/>
      <c r="S9" s="197"/>
      <c r="T9" s="197"/>
      <c r="U9" s="197"/>
      <c r="V9" s="197"/>
      <c r="W9" s="199"/>
      <c r="X9" s="197"/>
      <c r="Y9" s="197"/>
      <c r="Z9" s="197"/>
      <c r="AA9" s="197"/>
      <c r="AB9" s="197"/>
      <c r="AC9" s="197"/>
      <c r="AD9" s="197"/>
    </row>
    <row r="10" spans="2:30" x14ac:dyDescent="0.25">
      <c r="B10" s="201" t="s">
        <v>88</v>
      </c>
      <c r="C10" s="198" t="s">
        <v>153</v>
      </c>
      <c r="D10" s="196">
        <v>42537</v>
      </c>
      <c r="E10" s="196">
        <f t="shared" si="1"/>
        <v>42551</v>
      </c>
      <c r="F10" s="197">
        <v>14</v>
      </c>
      <c r="G10" s="201"/>
      <c r="H10" s="197"/>
      <c r="I10" s="197"/>
      <c r="J10" s="197"/>
      <c r="K10" s="197"/>
      <c r="L10" s="197"/>
      <c r="M10" s="197"/>
      <c r="N10" s="197"/>
      <c r="O10" s="197"/>
      <c r="P10" s="197"/>
      <c r="Q10" s="197"/>
      <c r="R10" s="197"/>
      <c r="S10" s="197"/>
      <c r="T10" s="197"/>
      <c r="U10" s="197"/>
      <c r="V10" s="197"/>
      <c r="W10" s="199"/>
      <c r="X10" s="199"/>
      <c r="Y10" s="199"/>
      <c r="Z10" s="197"/>
      <c r="AA10" s="197"/>
      <c r="AB10" s="197"/>
      <c r="AC10" s="197"/>
      <c r="AD10" s="197"/>
    </row>
    <row r="11" spans="2:30" x14ac:dyDescent="0.25">
      <c r="B11" s="201" t="s">
        <v>88</v>
      </c>
      <c r="C11" s="198" t="s">
        <v>154</v>
      </c>
      <c r="D11" s="196">
        <v>42552</v>
      </c>
      <c r="E11" s="196">
        <f t="shared" si="1"/>
        <v>42552</v>
      </c>
      <c r="F11" s="197">
        <v>0</v>
      </c>
      <c r="G11" s="201"/>
      <c r="H11" s="197"/>
      <c r="I11" s="197"/>
      <c r="J11" s="197"/>
      <c r="K11" s="197"/>
      <c r="L11" s="197"/>
      <c r="M11" s="197"/>
      <c r="N11" s="197"/>
      <c r="O11" s="197"/>
      <c r="P11" s="197"/>
      <c r="Q11" s="197"/>
      <c r="R11" s="197"/>
      <c r="S11" s="197"/>
      <c r="T11" s="197"/>
      <c r="U11" s="197"/>
      <c r="V11" s="197"/>
      <c r="W11" s="197"/>
      <c r="X11" s="197"/>
      <c r="Y11" s="199"/>
      <c r="Z11" s="197"/>
      <c r="AA11" s="197"/>
      <c r="AB11" s="197"/>
      <c r="AC11" s="197"/>
      <c r="AD11" s="197"/>
    </row>
    <row r="12" spans="2:30" x14ac:dyDescent="0.25">
      <c r="B12" s="201" t="s">
        <v>88</v>
      </c>
      <c r="C12" s="198" t="s">
        <v>155</v>
      </c>
      <c r="D12" s="196">
        <v>42569</v>
      </c>
      <c r="E12" s="196">
        <f t="shared" si="1"/>
        <v>42569</v>
      </c>
      <c r="F12" s="197">
        <v>0</v>
      </c>
      <c r="G12" s="201"/>
      <c r="H12" s="197"/>
      <c r="I12" s="197"/>
      <c r="J12" s="197"/>
      <c r="K12" s="197"/>
      <c r="L12" s="197"/>
      <c r="M12" s="197"/>
      <c r="N12" s="197"/>
      <c r="O12" s="197"/>
      <c r="P12" s="197"/>
      <c r="Q12" s="197"/>
      <c r="R12" s="197"/>
      <c r="S12" s="197"/>
      <c r="T12" s="197"/>
      <c r="U12" s="197"/>
      <c r="V12" s="197"/>
      <c r="W12" s="197"/>
      <c r="X12" s="197"/>
      <c r="Y12" s="197"/>
      <c r="Z12" s="197"/>
      <c r="AA12" s="197"/>
      <c r="AB12" s="199"/>
      <c r="AC12" s="197"/>
      <c r="AD12" s="197"/>
    </row>
    <row r="13" spans="2:30" x14ac:dyDescent="0.25">
      <c r="B13" s="201" t="s">
        <v>88</v>
      </c>
      <c r="C13" s="198" t="s">
        <v>156</v>
      </c>
      <c r="D13" s="196">
        <v>42583</v>
      </c>
      <c r="E13" s="196">
        <f t="shared" si="1"/>
        <v>42583</v>
      </c>
      <c r="F13" s="197">
        <v>0</v>
      </c>
      <c r="G13" s="201"/>
      <c r="H13" s="197"/>
      <c r="I13" s="197"/>
      <c r="J13" s="197"/>
      <c r="K13" s="197"/>
      <c r="L13" s="197"/>
      <c r="M13" s="197"/>
      <c r="N13" s="197"/>
      <c r="O13" s="197"/>
      <c r="P13" s="197"/>
      <c r="Q13" s="197"/>
      <c r="R13" s="197"/>
      <c r="S13" s="197"/>
      <c r="T13" s="197"/>
      <c r="U13" s="197"/>
      <c r="V13" s="197"/>
      <c r="W13" s="197"/>
      <c r="X13" s="197"/>
      <c r="Y13" s="197"/>
      <c r="Z13" s="197"/>
      <c r="AA13" s="197"/>
      <c r="AB13" s="197"/>
      <c r="AC13" s="197"/>
      <c r="AD13" s="199"/>
    </row>
    <row r="14" spans="2:30" x14ac:dyDescent="0.25">
      <c r="B14" s="197">
        <v>1</v>
      </c>
      <c r="C14" s="204" t="s">
        <v>161</v>
      </c>
      <c r="D14" s="196">
        <v>42430</v>
      </c>
      <c r="E14" s="196">
        <f t="shared" si="1"/>
        <v>42566</v>
      </c>
      <c r="F14" s="197">
        <f>SUM(F15:F19)</f>
        <v>136</v>
      </c>
      <c r="G14" s="201"/>
      <c r="H14" s="205"/>
      <c r="I14" s="205"/>
      <c r="J14" s="205"/>
      <c r="K14" s="205"/>
      <c r="L14" s="205"/>
      <c r="M14" s="205"/>
      <c r="N14" s="205"/>
      <c r="O14" s="205"/>
      <c r="P14" s="205"/>
      <c r="Q14" s="205"/>
      <c r="R14" s="205"/>
      <c r="S14" s="205"/>
      <c r="T14" s="205"/>
      <c r="U14" s="205"/>
      <c r="V14" s="205"/>
      <c r="W14" s="205"/>
      <c r="X14" s="205"/>
      <c r="Y14" s="205"/>
      <c r="Z14" s="205"/>
      <c r="AA14" s="205"/>
      <c r="AB14" s="197"/>
      <c r="AC14" s="197"/>
      <c r="AD14" s="197"/>
    </row>
    <row r="15" spans="2:30" x14ac:dyDescent="0.25">
      <c r="B15" s="197">
        <v>2</v>
      </c>
      <c r="C15" s="198" t="s">
        <v>157</v>
      </c>
      <c r="D15" s="196">
        <v>42064</v>
      </c>
      <c r="E15" s="196">
        <f t="shared" si="1"/>
        <v>42129</v>
      </c>
      <c r="F15" s="197">
        <v>65</v>
      </c>
      <c r="G15" s="201"/>
      <c r="H15" s="199"/>
      <c r="I15" s="199"/>
      <c r="J15" s="199"/>
      <c r="K15" s="199"/>
      <c r="L15" s="199"/>
      <c r="M15" s="199"/>
      <c r="N15" s="199"/>
      <c r="O15" s="199"/>
      <c r="P15" s="199"/>
      <c r="Q15" s="199"/>
      <c r="R15" s="197"/>
      <c r="S15" s="197"/>
      <c r="T15" s="197"/>
      <c r="U15" s="197"/>
      <c r="V15" s="197"/>
      <c r="W15" s="197"/>
      <c r="X15" s="197"/>
      <c r="Y15" s="197"/>
      <c r="Z15" s="197"/>
      <c r="AA15" s="197"/>
      <c r="AB15" s="197"/>
      <c r="AC15" s="197"/>
      <c r="AD15" s="197"/>
    </row>
    <row r="16" spans="2:30" x14ac:dyDescent="0.25">
      <c r="B16" s="197">
        <v>3</v>
      </c>
      <c r="C16" s="198" t="s">
        <v>158</v>
      </c>
      <c r="D16" s="196">
        <f>E15</f>
        <v>42129</v>
      </c>
      <c r="E16" s="196">
        <f t="shared" si="1"/>
        <v>42159</v>
      </c>
      <c r="F16" s="197">
        <v>30</v>
      </c>
      <c r="G16" s="201">
        <v>2</v>
      </c>
      <c r="H16" s="197"/>
      <c r="I16" s="197"/>
      <c r="J16" s="197"/>
      <c r="K16" s="197"/>
      <c r="L16" s="197"/>
      <c r="M16" s="197"/>
      <c r="N16" s="197"/>
      <c r="O16" s="197"/>
      <c r="P16" s="197"/>
      <c r="Q16" s="202"/>
      <c r="R16" s="202"/>
      <c r="S16" s="202"/>
      <c r="T16" s="202"/>
      <c r="U16" s="202"/>
      <c r="V16" s="202"/>
      <c r="W16" s="197"/>
      <c r="X16" s="197"/>
      <c r="Y16" s="197"/>
      <c r="Z16" s="197"/>
      <c r="AA16" s="197"/>
      <c r="AB16" s="197"/>
      <c r="AC16" s="197"/>
      <c r="AD16" s="197"/>
    </row>
    <row r="17" spans="2:30" x14ac:dyDescent="0.25">
      <c r="B17" s="197">
        <v>4</v>
      </c>
      <c r="C17" s="198" t="s">
        <v>159</v>
      </c>
      <c r="D17" s="196">
        <f>E16</f>
        <v>42159</v>
      </c>
      <c r="E17" s="196">
        <f t="shared" si="1"/>
        <v>42173</v>
      </c>
      <c r="F17" s="197">
        <v>14</v>
      </c>
      <c r="G17" s="201">
        <v>3</v>
      </c>
      <c r="H17" s="197"/>
      <c r="I17" s="197"/>
      <c r="J17" s="197"/>
      <c r="K17" s="197"/>
      <c r="L17" s="197"/>
      <c r="M17" s="197"/>
      <c r="N17" s="197"/>
      <c r="O17" s="197"/>
      <c r="P17" s="197"/>
      <c r="Q17" s="197"/>
      <c r="R17" s="197"/>
      <c r="S17" s="197"/>
      <c r="T17" s="197"/>
      <c r="U17" s="197"/>
      <c r="V17" s="199"/>
      <c r="W17" s="199"/>
      <c r="X17" s="199"/>
      <c r="Y17" s="197"/>
      <c r="Z17" s="197"/>
      <c r="AA17" s="197"/>
      <c r="AB17" s="197"/>
      <c r="AC17" s="197"/>
      <c r="AD17" s="197"/>
    </row>
    <row r="18" spans="2:30" x14ac:dyDescent="0.25">
      <c r="B18" s="197">
        <v>5</v>
      </c>
      <c r="C18" s="198" t="s">
        <v>167</v>
      </c>
      <c r="D18" s="196">
        <f>E17</f>
        <v>42173</v>
      </c>
      <c r="E18" s="196">
        <f t="shared" si="1"/>
        <v>42193</v>
      </c>
      <c r="F18" s="197">
        <v>20</v>
      </c>
      <c r="G18" s="201">
        <v>4</v>
      </c>
      <c r="H18" s="197"/>
      <c r="I18" s="197"/>
      <c r="J18" s="197"/>
      <c r="K18" s="197"/>
      <c r="L18" s="197"/>
      <c r="M18" s="197"/>
      <c r="N18" s="197"/>
      <c r="O18" s="197"/>
      <c r="P18" s="197"/>
      <c r="Q18" s="197"/>
      <c r="R18" s="197"/>
      <c r="S18" s="197"/>
      <c r="T18" s="197"/>
      <c r="U18" s="197"/>
      <c r="V18" s="197"/>
      <c r="W18" s="197"/>
      <c r="X18" s="202"/>
      <c r="Y18" s="202"/>
      <c r="Z18" s="202"/>
      <c r="AA18" s="197"/>
      <c r="AB18" s="197"/>
      <c r="AC18" s="197"/>
      <c r="AD18" s="197"/>
    </row>
    <row r="19" spans="2:30" x14ac:dyDescent="0.25">
      <c r="B19" s="197">
        <v>6</v>
      </c>
      <c r="C19" s="198" t="s">
        <v>160</v>
      </c>
      <c r="D19" s="196">
        <f>E18</f>
        <v>42193</v>
      </c>
      <c r="E19" s="196">
        <f t="shared" si="1"/>
        <v>42200</v>
      </c>
      <c r="F19" s="197">
        <v>7</v>
      </c>
      <c r="G19" s="201">
        <v>5</v>
      </c>
      <c r="H19" s="197"/>
      <c r="I19" s="197"/>
      <c r="J19" s="197"/>
      <c r="K19" s="197"/>
      <c r="L19" s="197"/>
      <c r="M19" s="197"/>
      <c r="N19" s="197"/>
      <c r="O19" s="197"/>
      <c r="P19" s="197"/>
      <c r="Q19" s="197"/>
      <c r="R19" s="197"/>
      <c r="S19" s="197"/>
      <c r="T19" s="197"/>
      <c r="U19" s="197"/>
      <c r="V19" s="197"/>
      <c r="W19" s="197"/>
      <c r="X19" s="197"/>
      <c r="Y19" s="197"/>
      <c r="Z19" s="199"/>
      <c r="AA19" s="199"/>
      <c r="AB19" s="197"/>
      <c r="AC19" s="197"/>
      <c r="AD19" s="197"/>
    </row>
    <row r="20" spans="2:30" x14ac:dyDescent="0.25">
      <c r="B20" s="197">
        <v>7</v>
      </c>
      <c r="C20" s="197"/>
      <c r="D20" s="196"/>
      <c r="E20" s="196"/>
      <c r="F20" s="197"/>
      <c r="G20" s="201"/>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row>
    <row r="21" spans="2:30" x14ac:dyDescent="0.25">
      <c r="B21" s="197">
        <v>8</v>
      </c>
      <c r="C21" s="197"/>
      <c r="D21" s="196"/>
      <c r="E21" s="196"/>
      <c r="F21" s="197"/>
      <c r="G21" s="201"/>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row>
    <row r="22" spans="2:30" x14ac:dyDescent="0.25">
      <c r="B22" s="197">
        <v>9</v>
      </c>
      <c r="C22" s="197"/>
      <c r="D22" s="196"/>
      <c r="E22" s="196"/>
      <c r="F22" s="197"/>
      <c r="G22" s="201"/>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row>
    <row r="23" spans="2:30" x14ac:dyDescent="0.25">
      <c r="B23" s="197">
        <v>10</v>
      </c>
      <c r="C23" s="197"/>
      <c r="D23" s="196"/>
      <c r="E23" s="196"/>
      <c r="F23" s="197"/>
      <c r="G23" s="201"/>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row>
    <row r="24" spans="2:30" x14ac:dyDescent="0.25">
      <c r="B24" s="197">
        <v>11</v>
      </c>
      <c r="C24" s="197"/>
      <c r="D24" s="196"/>
      <c r="E24" s="196"/>
      <c r="F24" s="197"/>
      <c r="G24" s="201"/>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row>
    <row r="25" spans="2:30" x14ac:dyDescent="0.25">
      <c r="B25" s="197">
        <v>12</v>
      </c>
      <c r="C25" s="197"/>
      <c r="D25" s="196"/>
      <c r="E25" s="196"/>
      <c r="F25" s="197"/>
      <c r="G25" s="201"/>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row>
    <row r="26" spans="2:30" x14ac:dyDescent="0.25">
      <c r="B26" s="197">
        <v>13</v>
      </c>
      <c r="C26" s="197"/>
      <c r="D26" s="196"/>
      <c r="E26" s="196"/>
      <c r="F26" s="197"/>
      <c r="G26" s="201"/>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row>
    <row r="27" spans="2:30" x14ac:dyDescent="0.25">
      <c r="B27" s="197">
        <v>14</v>
      </c>
      <c r="C27" s="197"/>
      <c r="D27" s="196"/>
      <c r="E27" s="196"/>
      <c r="F27" s="197"/>
      <c r="G27" s="201"/>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row>
    <row r="28" spans="2:30" x14ac:dyDescent="0.25">
      <c r="B28" s="197">
        <v>15</v>
      </c>
      <c r="C28" s="197"/>
      <c r="D28" s="196"/>
      <c r="E28" s="196"/>
      <c r="F28" s="197"/>
      <c r="G28" s="201"/>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row>
    <row r="29" spans="2:30" x14ac:dyDescent="0.25">
      <c r="B29" s="197">
        <v>16</v>
      </c>
      <c r="C29" s="197"/>
      <c r="D29" s="196"/>
      <c r="E29" s="196"/>
      <c r="F29" s="197"/>
      <c r="G29" s="201"/>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row>
    <row r="30" spans="2:30" x14ac:dyDescent="0.25">
      <c r="B30" s="197">
        <v>17</v>
      </c>
      <c r="C30" s="197"/>
      <c r="D30" s="196"/>
      <c r="E30" s="196"/>
      <c r="F30" s="197"/>
      <c r="G30" s="201"/>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row>
    <row r="31" spans="2:30" x14ac:dyDescent="0.25">
      <c r="B31" s="197">
        <v>18</v>
      </c>
      <c r="C31" s="197"/>
      <c r="D31" s="196"/>
      <c r="E31" s="196"/>
      <c r="F31" s="197"/>
      <c r="G31" s="201"/>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row>
    <row r="32" spans="2:30" x14ac:dyDescent="0.25">
      <c r="B32" s="197">
        <v>19</v>
      </c>
      <c r="C32" s="197"/>
      <c r="D32" s="196"/>
      <c r="E32" s="196"/>
      <c r="F32" s="197"/>
      <c r="G32" s="201"/>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row>
    <row r="33" spans="2:30" x14ac:dyDescent="0.25">
      <c r="B33" s="197">
        <v>20</v>
      </c>
      <c r="C33" s="197"/>
      <c r="D33" s="196"/>
      <c r="E33" s="196"/>
      <c r="F33" s="197"/>
      <c r="G33" s="201"/>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row>
    <row r="34" spans="2:30" x14ac:dyDescent="0.25">
      <c r="B34" s="197">
        <v>21</v>
      </c>
      <c r="C34" s="197"/>
      <c r="D34" s="196"/>
      <c r="E34" s="196"/>
      <c r="F34" s="197"/>
      <c r="G34" s="201"/>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row>
    <row r="35" spans="2:30" x14ac:dyDescent="0.25">
      <c r="B35" s="197">
        <v>22</v>
      </c>
      <c r="C35" s="197"/>
      <c r="D35" s="196"/>
      <c r="E35" s="196"/>
      <c r="F35" s="197"/>
      <c r="G35" s="201"/>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row>
    <row r="36" spans="2:30" x14ac:dyDescent="0.25">
      <c r="B36" s="197">
        <v>23</v>
      </c>
      <c r="C36" s="197"/>
      <c r="D36" s="196"/>
      <c r="E36" s="196"/>
      <c r="F36" s="197"/>
      <c r="G36" s="201"/>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row>
    <row r="37" spans="2:30" x14ac:dyDescent="0.25">
      <c r="B37" s="197">
        <v>24</v>
      </c>
      <c r="C37" s="197"/>
      <c r="D37" s="196"/>
      <c r="E37" s="196"/>
      <c r="F37" s="197"/>
      <c r="G37" s="201"/>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row>
    <row r="38" spans="2:30" x14ac:dyDescent="0.25">
      <c r="B38" s="197">
        <v>25</v>
      </c>
      <c r="C38" s="197"/>
      <c r="D38" s="196"/>
      <c r="E38" s="196"/>
      <c r="F38" s="197"/>
      <c r="G38" s="201"/>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row>
    <row r="39" spans="2:30" x14ac:dyDescent="0.25">
      <c r="B39" s="197">
        <v>26</v>
      </c>
      <c r="C39" s="197"/>
      <c r="D39" s="196"/>
      <c r="E39" s="196"/>
      <c r="F39" s="197"/>
      <c r="G39" s="201"/>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row>
    <row r="40" spans="2:30" x14ac:dyDescent="0.25">
      <c r="B40" s="197">
        <v>27</v>
      </c>
      <c r="C40" s="197"/>
      <c r="D40" s="196"/>
      <c r="E40" s="196"/>
      <c r="F40" s="197"/>
      <c r="G40" s="201"/>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row>
    <row r="41" spans="2:30" x14ac:dyDescent="0.25">
      <c r="B41" s="197">
        <v>28</v>
      </c>
      <c r="C41" s="197"/>
      <c r="D41" s="196"/>
      <c r="E41" s="196"/>
      <c r="F41" s="197"/>
      <c r="G41" s="201"/>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row>
    <row r="42" spans="2:30" x14ac:dyDescent="0.25">
      <c r="B42" s="197">
        <v>29</v>
      </c>
      <c r="C42" s="197"/>
      <c r="D42" s="196"/>
      <c r="E42" s="196"/>
      <c r="F42" s="197"/>
      <c r="G42" s="201"/>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row>
    <row r="43" spans="2:30" x14ac:dyDescent="0.25">
      <c r="B43" s="197">
        <v>30</v>
      </c>
      <c r="C43" s="197"/>
      <c r="D43" s="196"/>
      <c r="E43" s="196"/>
      <c r="F43" s="197"/>
      <c r="G43" s="201"/>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row>
    <row r="44" spans="2:30" x14ac:dyDescent="0.25">
      <c r="B44" s="197">
        <v>31</v>
      </c>
      <c r="C44" s="197"/>
      <c r="D44" s="196"/>
      <c r="E44" s="196"/>
      <c r="F44" s="197"/>
      <c r="G44" s="201"/>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row>
    <row r="45" spans="2:30" x14ac:dyDescent="0.25">
      <c r="B45" s="197">
        <v>32</v>
      </c>
      <c r="C45" s="197"/>
      <c r="D45" s="196"/>
      <c r="E45" s="196"/>
      <c r="F45" s="197"/>
      <c r="G45" s="201"/>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row>
    <row r="46" spans="2:30" x14ac:dyDescent="0.25">
      <c r="B46" s="197">
        <v>33</v>
      </c>
      <c r="C46" s="197"/>
      <c r="D46" s="196"/>
      <c r="E46" s="196"/>
      <c r="F46" s="197"/>
      <c r="G46" s="201"/>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row>
    <row r="47" spans="2:30" x14ac:dyDescent="0.25">
      <c r="B47" s="197">
        <v>34</v>
      </c>
      <c r="C47" s="197"/>
      <c r="D47" s="197"/>
      <c r="E47" s="197"/>
      <c r="F47" s="197"/>
      <c r="G47" s="201"/>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row>
    <row r="48" spans="2:30" x14ac:dyDescent="0.25">
      <c r="B48" s="197">
        <v>35</v>
      </c>
      <c r="C48" s="197"/>
      <c r="D48" s="197"/>
      <c r="E48" s="197"/>
      <c r="F48" s="197"/>
      <c r="G48" s="201"/>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row>
    <row r="49" spans="2:30" x14ac:dyDescent="0.25">
      <c r="B49" s="197">
        <v>36</v>
      </c>
      <c r="C49" s="197"/>
      <c r="D49" s="197"/>
      <c r="E49" s="197"/>
      <c r="F49" s="197"/>
      <c r="G49" s="201"/>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row>
    <row r="50" spans="2:30" x14ac:dyDescent="0.25">
      <c r="B50" s="197">
        <v>37</v>
      </c>
      <c r="C50" s="197"/>
      <c r="D50" s="197"/>
      <c r="E50" s="197"/>
      <c r="F50" s="197"/>
      <c r="G50" s="201"/>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row>
    <row r="51" spans="2:30" x14ac:dyDescent="0.25">
      <c r="B51" s="197">
        <v>38</v>
      </c>
      <c r="C51" s="197"/>
      <c r="D51" s="197"/>
      <c r="E51" s="197"/>
      <c r="F51" s="197"/>
      <c r="G51" s="201"/>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row>
    <row r="52" spans="2:30" x14ac:dyDescent="0.25">
      <c r="B52" s="197">
        <v>39</v>
      </c>
      <c r="C52" s="197"/>
      <c r="D52" s="197"/>
      <c r="E52" s="197"/>
      <c r="F52" s="197"/>
      <c r="G52" s="201"/>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row>
    <row r="53" spans="2:30" x14ac:dyDescent="0.25">
      <c r="B53" s="197">
        <v>40</v>
      </c>
      <c r="C53" s="197"/>
      <c r="D53" s="197"/>
      <c r="E53" s="197"/>
      <c r="F53" s="197"/>
      <c r="G53" s="201"/>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row>
    <row r="54" spans="2:30" x14ac:dyDescent="0.25">
      <c r="B54" s="197">
        <v>41</v>
      </c>
      <c r="C54" s="197"/>
      <c r="D54" s="197"/>
      <c r="E54" s="197"/>
      <c r="F54" s="197"/>
      <c r="G54" s="201"/>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row>
    <row r="55" spans="2:30" x14ac:dyDescent="0.25">
      <c r="B55" s="197">
        <v>42</v>
      </c>
      <c r="C55" s="197"/>
      <c r="D55" s="197"/>
      <c r="E55" s="197"/>
      <c r="F55" s="197"/>
      <c r="G55" s="201"/>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row>
    <row r="56" spans="2:30" x14ac:dyDescent="0.25">
      <c r="B56" s="197">
        <v>43</v>
      </c>
      <c r="C56" s="197"/>
      <c r="D56" s="197"/>
      <c r="E56" s="197"/>
      <c r="F56" s="197"/>
      <c r="G56" s="201"/>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row>
    <row r="57" spans="2:30" x14ac:dyDescent="0.25">
      <c r="B57" s="197">
        <v>44</v>
      </c>
      <c r="C57" s="197"/>
      <c r="D57" s="197"/>
      <c r="E57" s="197"/>
      <c r="F57" s="197"/>
      <c r="G57" s="201"/>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row>
    <row r="58" spans="2:30" x14ac:dyDescent="0.25">
      <c r="B58" s="197">
        <v>45</v>
      </c>
      <c r="C58" s="197"/>
      <c r="D58" s="197"/>
      <c r="E58" s="197"/>
      <c r="F58" s="197"/>
      <c r="G58" s="201"/>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row>
    <row r="59" spans="2:30" x14ac:dyDescent="0.25">
      <c r="B59" s="197">
        <v>46</v>
      </c>
      <c r="C59" s="197"/>
      <c r="D59" s="197"/>
      <c r="E59" s="197"/>
      <c r="F59" s="197"/>
      <c r="G59" s="201"/>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row>
    <row r="60" spans="2:30" x14ac:dyDescent="0.25">
      <c r="B60" s="197">
        <v>47</v>
      </c>
      <c r="C60" s="197"/>
      <c r="D60" s="197"/>
      <c r="E60" s="197"/>
      <c r="F60" s="197"/>
      <c r="G60" s="201"/>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row>
    <row r="61" spans="2:30" x14ac:dyDescent="0.25">
      <c r="B61" s="197">
        <v>48</v>
      </c>
      <c r="C61" s="197"/>
      <c r="D61" s="197"/>
      <c r="E61" s="197"/>
      <c r="F61" s="197"/>
      <c r="G61" s="201"/>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row>
    <row r="62" spans="2:30" x14ac:dyDescent="0.25">
      <c r="B62" s="197">
        <v>49</v>
      </c>
      <c r="C62" s="197"/>
      <c r="D62" s="197"/>
      <c r="E62" s="197"/>
      <c r="F62" s="197"/>
      <c r="G62" s="201"/>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row>
    <row r="63" spans="2:30" x14ac:dyDescent="0.25">
      <c r="B63" s="197">
        <v>50</v>
      </c>
      <c r="C63" s="197"/>
      <c r="D63" s="197"/>
      <c r="E63" s="197"/>
      <c r="F63" s="197"/>
      <c r="G63" s="201"/>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row>
    <row r="64" spans="2:30" x14ac:dyDescent="0.25">
      <c r="B64" s="197">
        <v>51</v>
      </c>
      <c r="C64" s="197"/>
      <c r="D64" s="197"/>
      <c r="E64" s="197"/>
      <c r="F64" s="197"/>
      <c r="G64" s="201"/>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row>
    <row r="65" spans="2:30" x14ac:dyDescent="0.25">
      <c r="B65" s="197">
        <v>52</v>
      </c>
      <c r="C65" s="197"/>
      <c r="D65" s="197"/>
      <c r="E65" s="197"/>
      <c r="F65" s="197"/>
      <c r="G65" s="201"/>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row>
    <row r="66" spans="2:30" x14ac:dyDescent="0.25">
      <c r="B66" s="197">
        <v>53</v>
      </c>
      <c r="C66" s="197"/>
      <c r="D66" s="197"/>
      <c r="E66" s="197"/>
      <c r="F66" s="197"/>
      <c r="G66" s="201"/>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row>
    <row r="67" spans="2:30" x14ac:dyDescent="0.25">
      <c r="B67" s="197">
        <v>54</v>
      </c>
      <c r="C67" s="197"/>
      <c r="D67" s="197"/>
      <c r="E67" s="197"/>
      <c r="F67" s="197"/>
      <c r="G67" s="201"/>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row>
    <row r="68" spans="2:30" x14ac:dyDescent="0.25">
      <c r="B68" s="197">
        <v>55</v>
      </c>
      <c r="C68" s="197"/>
      <c r="D68" s="197"/>
      <c r="E68" s="197"/>
      <c r="F68" s="197"/>
      <c r="G68" s="201"/>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row>
    <row r="69" spans="2:30" x14ac:dyDescent="0.25">
      <c r="B69" s="197">
        <v>56</v>
      </c>
      <c r="C69" s="197"/>
      <c r="D69" s="197"/>
      <c r="E69" s="197"/>
      <c r="F69" s="197"/>
      <c r="G69" s="201"/>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row>
    <row r="70" spans="2:30" x14ac:dyDescent="0.25">
      <c r="B70" s="197">
        <v>57</v>
      </c>
      <c r="C70" s="197"/>
      <c r="D70" s="197"/>
      <c r="E70" s="197"/>
      <c r="F70" s="197"/>
      <c r="G70" s="201"/>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row>
    <row r="71" spans="2:30" x14ac:dyDescent="0.25">
      <c r="B71" s="197">
        <v>58</v>
      </c>
      <c r="C71" s="197"/>
      <c r="D71" s="197"/>
      <c r="E71" s="197"/>
      <c r="F71" s="197"/>
      <c r="G71" s="201"/>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row>
    <row r="72" spans="2:30" x14ac:dyDescent="0.25">
      <c r="B72" s="197">
        <v>59</v>
      </c>
      <c r="C72" s="197"/>
      <c r="D72" s="197"/>
      <c r="E72" s="197"/>
      <c r="F72" s="197"/>
      <c r="G72" s="201"/>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row>
    <row r="73" spans="2:30" x14ac:dyDescent="0.25">
      <c r="B73" s="197">
        <v>60</v>
      </c>
      <c r="C73" s="197"/>
      <c r="D73" s="197"/>
      <c r="E73" s="197"/>
      <c r="F73" s="197"/>
      <c r="G73" s="201"/>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row>
    <row r="74" spans="2:30" x14ac:dyDescent="0.25">
      <c r="B74" s="197">
        <v>61</v>
      </c>
      <c r="C74" s="197"/>
      <c r="D74" s="197"/>
      <c r="E74" s="197"/>
      <c r="F74" s="197"/>
      <c r="G74" s="201"/>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row>
    <row r="75" spans="2:30" x14ac:dyDescent="0.25">
      <c r="B75" s="197">
        <v>62</v>
      </c>
      <c r="C75" s="197"/>
      <c r="D75" s="197"/>
      <c r="E75" s="197"/>
      <c r="F75" s="197"/>
      <c r="G75" s="201"/>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row>
    <row r="76" spans="2:30" x14ac:dyDescent="0.25">
      <c r="B76" s="197">
        <v>63</v>
      </c>
      <c r="C76" s="197"/>
      <c r="D76" s="197"/>
      <c r="E76" s="197"/>
      <c r="F76" s="197"/>
      <c r="G76" s="201"/>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row>
    <row r="77" spans="2:30" x14ac:dyDescent="0.25">
      <c r="B77" s="197">
        <v>64</v>
      </c>
      <c r="C77" s="197"/>
      <c r="D77" s="197"/>
      <c r="E77" s="197"/>
      <c r="F77" s="197"/>
      <c r="G77" s="201"/>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row>
    <row r="78" spans="2:30" x14ac:dyDescent="0.25">
      <c r="B78" s="197">
        <v>65</v>
      </c>
      <c r="C78" s="197"/>
      <c r="D78" s="197"/>
      <c r="E78" s="197"/>
      <c r="F78" s="197"/>
      <c r="G78" s="201"/>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row>
    <row r="79" spans="2:30" x14ac:dyDescent="0.25">
      <c r="B79" s="197">
        <v>66</v>
      </c>
      <c r="C79" s="197"/>
      <c r="D79" s="197"/>
      <c r="E79" s="197"/>
      <c r="F79" s="197"/>
      <c r="G79" s="201"/>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row>
    <row r="80" spans="2:30" x14ac:dyDescent="0.25">
      <c r="B80" s="197">
        <v>67</v>
      </c>
      <c r="C80" s="197"/>
      <c r="D80" s="197"/>
      <c r="E80" s="197"/>
      <c r="F80" s="197"/>
      <c r="G80" s="201"/>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row>
    <row r="81" spans="2:30" x14ac:dyDescent="0.25">
      <c r="B81" s="197">
        <v>68</v>
      </c>
      <c r="C81" s="197"/>
      <c r="D81" s="197"/>
      <c r="E81" s="197"/>
      <c r="F81" s="197"/>
      <c r="G81" s="201"/>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row>
    <row r="82" spans="2:30" x14ac:dyDescent="0.25">
      <c r="B82" s="197">
        <v>69</v>
      </c>
      <c r="C82" s="197"/>
      <c r="D82" s="197"/>
      <c r="E82" s="197"/>
      <c r="F82" s="197"/>
      <c r="G82" s="201"/>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row>
    <row r="83" spans="2:30" x14ac:dyDescent="0.25">
      <c r="B83" s="197">
        <v>70</v>
      </c>
      <c r="C83" s="197"/>
      <c r="D83" s="197"/>
      <c r="E83" s="197"/>
      <c r="F83" s="197"/>
      <c r="G83" s="201"/>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row>
    <row r="84" spans="2:30" x14ac:dyDescent="0.25">
      <c r="B84" s="197">
        <v>71</v>
      </c>
      <c r="C84" s="197"/>
      <c r="D84" s="197"/>
      <c r="E84" s="197"/>
      <c r="F84" s="197"/>
      <c r="G84" s="201"/>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row>
    <row r="85" spans="2:30" x14ac:dyDescent="0.25">
      <c r="B85" s="197">
        <v>72</v>
      </c>
      <c r="C85" s="197"/>
      <c r="D85" s="197"/>
      <c r="E85" s="197"/>
      <c r="F85" s="197"/>
      <c r="G85" s="201"/>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row>
    <row r="86" spans="2:30" x14ac:dyDescent="0.25">
      <c r="B86" s="197">
        <v>73</v>
      </c>
      <c r="C86" s="197"/>
      <c r="D86" s="197"/>
      <c r="E86" s="197"/>
      <c r="F86" s="197"/>
      <c r="G86" s="201"/>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row>
    <row r="87" spans="2:30" x14ac:dyDescent="0.25">
      <c r="B87" s="197">
        <v>74</v>
      </c>
      <c r="C87" s="197"/>
      <c r="D87" s="197"/>
      <c r="E87" s="197"/>
      <c r="F87" s="197"/>
      <c r="G87" s="201"/>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row>
    <row r="88" spans="2:30" x14ac:dyDescent="0.25">
      <c r="B88" s="197">
        <v>75</v>
      </c>
      <c r="C88" s="197"/>
      <c r="D88" s="197"/>
      <c r="E88" s="197"/>
      <c r="F88" s="197"/>
      <c r="G88" s="201"/>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row>
    <row r="89" spans="2:30" x14ac:dyDescent="0.25">
      <c r="B89" s="197">
        <v>76</v>
      </c>
      <c r="C89" s="197"/>
      <c r="D89" s="197"/>
      <c r="E89" s="197"/>
      <c r="F89" s="197"/>
      <c r="G89" s="201"/>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row>
    <row r="90" spans="2:30" x14ac:dyDescent="0.25">
      <c r="B90" s="197">
        <v>77</v>
      </c>
      <c r="C90" s="197"/>
      <c r="D90" s="197"/>
      <c r="E90" s="197"/>
      <c r="F90" s="197"/>
      <c r="G90" s="201"/>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row>
    <row r="91" spans="2:30" x14ac:dyDescent="0.25">
      <c r="B91" s="197">
        <v>78</v>
      </c>
      <c r="C91" s="197"/>
      <c r="D91" s="197"/>
      <c r="E91" s="197"/>
      <c r="F91" s="197"/>
      <c r="G91" s="201"/>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row>
    <row r="92" spans="2:30" x14ac:dyDescent="0.25">
      <c r="B92" s="197">
        <v>79</v>
      </c>
      <c r="C92" s="197"/>
      <c r="D92" s="197"/>
      <c r="E92" s="197"/>
      <c r="F92" s="197"/>
      <c r="G92" s="201"/>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row>
    <row r="93" spans="2:30" x14ac:dyDescent="0.25">
      <c r="B93" s="197">
        <v>80</v>
      </c>
      <c r="C93" s="197"/>
      <c r="D93" s="197"/>
      <c r="E93" s="197"/>
      <c r="F93" s="197"/>
      <c r="G93" s="201"/>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row>
    <row r="94" spans="2:30" x14ac:dyDescent="0.25">
      <c r="B94" s="197">
        <v>81</v>
      </c>
      <c r="C94" s="197"/>
      <c r="D94" s="197"/>
      <c r="E94" s="197"/>
      <c r="F94" s="197"/>
      <c r="G94" s="201"/>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row>
    <row r="95" spans="2:30" x14ac:dyDescent="0.25">
      <c r="B95" s="197">
        <v>82</v>
      </c>
      <c r="C95" s="197"/>
      <c r="D95" s="197"/>
      <c r="E95" s="197"/>
      <c r="F95" s="197"/>
      <c r="G95" s="201"/>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row>
    <row r="96" spans="2:30" x14ac:dyDescent="0.25">
      <c r="B96" s="197">
        <v>83</v>
      </c>
      <c r="C96" s="197"/>
      <c r="D96" s="197"/>
      <c r="E96" s="197"/>
      <c r="F96" s="197"/>
      <c r="G96" s="201"/>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row>
    <row r="97" spans="2:30" x14ac:dyDescent="0.25">
      <c r="B97" s="197">
        <v>84</v>
      </c>
      <c r="C97" s="197"/>
      <c r="D97" s="197"/>
      <c r="E97" s="197"/>
      <c r="F97" s="197"/>
      <c r="G97" s="201"/>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row>
    <row r="98" spans="2:30" x14ac:dyDescent="0.25">
      <c r="B98" s="197">
        <v>85</v>
      </c>
      <c r="C98" s="197"/>
      <c r="D98" s="197"/>
      <c r="E98" s="197"/>
      <c r="F98" s="197"/>
      <c r="G98" s="201"/>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row>
    <row r="99" spans="2:30" x14ac:dyDescent="0.25">
      <c r="B99" s="197">
        <v>86</v>
      </c>
      <c r="C99" s="197"/>
      <c r="D99" s="197"/>
      <c r="E99" s="197"/>
      <c r="F99" s="197"/>
      <c r="G99" s="201"/>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row>
    <row r="100" spans="2:30" x14ac:dyDescent="0.25">
      <c r="B100" s="197">
        <v>87</v>
      </c>
      <c r="C100" s="197"/>
      <c r="D100" s="197"/>
      <c r="E100" s="197"/>
      <c r="F100" s="197"/>
      <c r="G100" s="201"/>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row>
    <row r="101" spans="2:30" x14ac:dyDescent="0.25">
      <c r="B101" s="197">
        <v>88</v>
      </c>
      <c r="C101" s="197"/>
      <c r="D101" s="197"/>
      <c r="E101" s="197"/>
      <c r="F101" s="197"/>
      <c r="G101" s="201"/>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row>
    <row r="102" spans="2:30" x14ac:dyDescent="0.25">
      <c r="B102" s="197">
        <v>89</v>
      </c>
      <c r="C102" s="197"/>
      <c r="D102" s="197"/>
      <c r="E102" s="197"/>
      <c r="F102" s="197"/>
      <c r="G102" s="201"/>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row>
    <row r="103" spans="2:30" x14ac:dyDescent="0.25">
      <c r="B103" s="197">
        <v>90</v>
      </c>
      <c r="C103" s="197"/>
      <c r="D103" s="197"/>
      <c r="E103" s="197"/>
      <c r="F103" s="197"/>
      <c r="G103" s="201"/>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row>
    <row r="104" spans="2:30" x14ac:dyDescent="0.25">
      <c r="B104" s="197">
        <v>91</v>
      </c>
      <c r="C104" s="197"/>
      <c r="D104" s="197"/>
      <c r="E104" s="197"/>
      <c r="F104" s="197"/>
      <c r="G104" s="201"/>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row>
    <row r="105" spans="2:30" x14ac:dyDescent="0.25">
      <c r="B105" s="197">
        <v>92</v>
      </c>
      <c r="C105" s="197"/>
      <c r="D105" s="197"/>
      <c r="E105" s="197"/>
      <c r="F105" s="197"/>
      <c r="G105" s="201"/>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row>
    <row r="106" spans="2:30" x14ac:dyDescent="0.25">
      <c r="B106" s="197">
        <v>93</v>
      </c>
      <c r="C106" s="197"/>
      <c r="D106" s="197"/>
      <c r="E106" s="197"/>
      <c r="F106" s="197"/>
      <c r="G106" s="201"/>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row>
    <row r="107" spans="2:30" x14ac:dyDescent="0.25">
      <c r="B107" s="197">
        <v>94</v>
      </c>
      <c r="C107" s="197"/>
      <c r="D107" s="197"/>
      <c r="E107" s="197"/>
      <c r="F107" s="197"/>
      <c r="G107" s="201"/>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row>
    <row r="108" spans="2:30" x14ac:dyDescent="0.25">
      <c r="B108" s="197">
        <v>95</v>
      </c>
      <c r="C108" s="197"/>
      <c r="D108" s="197"/>
      <c r="E108" s="197"/>
      <c r="F108" s="197"/>
      <c r="G108" s="201"/>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row>
    <row r="109" spans="2:30" x14ac:dyDescent="0.25">
      <c r="B109" s="197">
        <v>96</v>
      </c>
      <c r="C109" s="197"/>
      <c r="D109" s="197"/>
      <c r="E109" s="197"/>
      <c r="F109" s="197"/>
      <c r="G109" s="201"/>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row>
    <row r="110" spans="2:30" x14ac:dyDescent="0.25">
      <c r="B110" s="197">
        <v>97</v>
      </c>
      <c r="C110" s="197"/>
      <c r="D110" s="197"/>
      <c r="E110" s="197"/>
      <c r="F110" s="197"/>
      <c r="G110" s="201"/>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row>
    <row r="111" spans="2:30" x14ac:dyDescent="0.25">
      <c r="B111" s="197">
        <v>98</v>
      </c>
      <c r="C111" s="197"/>
      <c r="D111" s="197"/>
      <c r="E111" s="197"/>
      <c r="F111" s="197"/>
      <c r="G111" s="201"/>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row>
    <row r="112" spans="2:30" x14ac:dyDescent="0.25">
      <c r="B112" s="197">
        <v>99</v>
      </c>
      <c r="C112" s="197"/>
      <c r="D112" s="197"/>
      <c r="E112" s="197"/>
      <c r="F112" s="197"/>
      <c r="G112" s="201"/>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row>
    <row r="113" spans="2:30" x14ac:dyDescent="0.25">
      <c r="B113" s="197">
        <v>100</v>
      </c>
      <c r="C113" s="197"/>
      <c r="D113" s="197"/>
      <c r="E113" s="197"/>
      <c r="F113" s="197"/>
      <c r="G113" s="201"/>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197"/>
    </row>
    <row r="114" spans="2:30" x14ac:dyDescent="0.25">
      <c r="B114" s="197">
        <v>101</v>
      </c>
      <c r="C114" s="197"/>
      <c r="D114" s="197"/>
      <c r="E114" s="197"/>
      <c r="F114" s="197"/>
      <c r="G114" s="201"/>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row>
    <row r="115" spans="2:30" x14ac:dyDescent="0.25">
      <c r="B115" s="197">
        <v>102</v>
      </c>
      <c r="C115" s="197"/>
      <c r="D115" s="197"/>
      <c r="E115" s="197"/>
      <c r="F115" s="197"/>
      <c r="G115" s="201"/>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row>
    <row r="116" spans="2:30" x14ac:dyDescent="0.25">
      <c r="B116" s="197">
        <v>103</v>
      </c>
      <c r="C116" s="197"/>
      <c r="D116" s="197"/>
      <c r="E116" s="197"/>
      <c r="F116" s="197"/>
      <c r="G116" s="201"/>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row>
    <row r="117" spans="2:30" x14ac:dyDescent="0.25">
      <c r="B117" s="197">
        <v>104</v>
      </c>
      <c r="C117" s="197"/>
      <c r="D117" s="197"/>
      <c r="E117" s="197"/>
      <c r="F117" s="197"/>
      <c r="G117" s="201"/>
      <c r="H117" s="197"/>
      <c r="I117" s="197"/>
      <c r="J117" s="197"/>
      <c r="K117" s="197"/>
      <c r="L117" s="197"/>
      <c r="M117" s="197"/>
      <c r="N117" s="197"/>
      <c r="O117" s="197"/>
      <c r="P117" s="197"/>
      <c r="Q117" s="197"/>
      <c r="R117" s="197"/>
      <c r="S117" s="197"/>
      <c r="T117" s="197"/>
      <c r="U117" s="197"/>
      <c r="V117" s="197"/>
      <c r="W117" s="197"/>
      <c r="X117" s="197"/>
      <c r="Y117" s="197"/>
      <c r="Z117" s="197"/>
      <c r="AA117" s="197"/>
      <c r="AB117" s="197"/>
      <c r="AC117" s="197"/>
      <c r="AD117" s="197"/>
    </row>
    <row r="118" spans="2:30" x14ac:dyDescent="0.25">
      <c r="B118" s="197">
        <v>105</v>
      </c>
      <c r="C118" s="197"/>
      <c r="D118" s="197"/>
      <c r="E118" s="197"/>
      <c r="F118" s="197"/>
      <c r="G118" s="201"/>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row>
    <row r="119" spans="2:30" x14ac:dyDescent="0.25">
      <c r="B119" s="197">
        <v>106</v>
      </c>
      <c r="C119" s="197"/>
      <c r="D119" s="197"/>
      <c r="E119" s="197"/>
      <c r="F119" s="197"/>
      <c r="G119" s="201"/>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7"/>
      <c r="AD119" s="197"/>
    </row>
    <row r="120" spans="2:30" x14ac:dyDescent="0.25">
      <c r="B120" s="197">
        <v>107</v>
      </c>
      <c r="C120" s="197"/>
      <c r="D120" s="197"/>
      <c r="E120" s="197"/>
      <c r="F120" s="197"/>
      <c r="G120" s="201"/>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row>
    <row r="121" spans="2:30" x14ac:dyDescent="0.25">
      <c r="B121" s="197">
        <v>108</v>
      </c>
      <c r="C121" s="197"/>
      <c r="D121" s="197"/>
      <c r="E121" s="197"/>
      <c r="F121" s="197"/>
      <c r="G121" s="201"/>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row>
    <row r="122" spans="2:30" x14ac:dyDescent="0.25">
      <c r="B122" s="197">
        <v>109</v>
      </c>
      <c r="C122" s="197"/>
      <c r="D122" s="197"/>
      <c r="E122" s="197"/>
      <c r="F122" s="197"/>
      <c r="G122" s="201"/>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row>
    <row r="123" spans="2:30" x14ac:dyDescent="0.25">
      <c r="B123" s="197">
        <v>110</v>
      </c>
      <c r="C123" s="197"/>
      <c r="D123" s="197"/>
      <c r="E123" s="197"/>
      <c r="F123" s="197"/>
      <c r="G123" s="201"/>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row>
  </sheetData>
  <mergeCells count="7">
    <mergeCell ref="B5:B6"/>
    <mergeCell ref="G5:G6"/>
    <mergeCell ref="B2:AD4"/>
    <mergeCell ref="F5:F6"/>
    <mergeCell ref="E5:E6"/>
    <mergeCell ref="D5:D6"/>
    <mergeCell ref="C5:C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6"/>
  <sheetViews>
    <sheetView zoomScale="92" zoomScaleNormal="92" workbookViewId="0">
      <selection activeCell="M28" sqref="M28"/>
    </sheetView>
  </sheetViews>
  <sheetFormatPr defaultRowHeight="15" x14ac:dyDescent="0.25"/>
  <cols>
    <col min="1" max="1" width="1.7109375" style="16" customWidth="1"/>
    <col min="2" max="7" width="2.7109375" customWidth="1"/>
    <col min="8" max="8" width="32.85546875" customWidth="1"/>
    <col min="9" max="9" width="10.5703125" bestFit="1" customWidth="1"/>
    <col min="10" max="10" width="15.28515625" bestFit="1" customWidth="1"/>
    <col min="11" max="11" width="12.5703125" customWidth="1"/>
    <col min="12" max="12" width="9.5703125" customWidth="1"/>
    <col min="13" max="13" width="16.85546875" customWidth="1"/>
    <col min="14" max="14" width="10.85546875" customWidth="1"/>
    <col min="18" max="18" width="31.42578125" bestFit="1" customWidth="1"/>
    <col min="19" max="19" width="12.140625" bestFit="1" customWidth="1"/>
    <col min="20" max="20" width="10.140625" customWidth="1"/>
    <col min="23" max="23" width="10.28515625" bestFit="1" customWidth="1"/>
    <col min="24" max="24" width="11.7109375" bestFit="1" customWidth="1"/>
    <col min="25" max="25" width="1.7109375" customWidth="1"/>
  </cols>
  <sheetData>
    <row r="1" spans="1:72" ht="49.5" customHeight="1" x14ac:dyDescent="0.25">
      <c r="A1" s="220" t="s">
        <v>30</v>
      </c>
      <c r="B1" s="220"/>
      <c r="C1" s="220"/>
      <c r="D1" s="220"/>
      <c r="E1" s="220"/>
      <c r="F1" s="220"/>
      <c r="G1" s="220"/>
      <c r="H1" s="220"/>
      <c r="I1" s="220"/>
      <c r="J1" s="220"/>
      <c r="K1" s="220"/>
      <c r="L1" s="220"/>
      <c r="M1" s="220"/>
      <c r="N1" s="220"/>
      <c r="O1" s="220"/>
      <c r="P1" s="220"/>
      <c r="Q1" s="220"/>
      <c r="R1" s="220"/>
      <c r="S1" s="220"/>
      <c r="T1" s="220"/>
      <c r="U1" s="220"/>
      <c r="V1" s="220"/>
      <c r="W1" s="220"/>
      <c r="X1" s="220"/>
      <c r="Y1" s="16"/>
    </row>
    <row r="2" spans="1:72" ht="5.0999999999999996" customHeight="1" x14ac:dyDescent="0.25">
      <c r="B2" s="16"/>
      <c r="C2" s="16"/>
      <c r="D2" s="16"/>
      <c r="E2" s="16"/>
      <c r="F2" s="16"/>
      <c r="G2" s="16"/>
      <c r="H2" s="16"/>
      <c r="I2" s="16"/>
      <c r="J2" s="16"/>
      <c r="K2" s="16"/>
      <c r="L2" s="16"/>
      <c r="M2" s="16"/>
      <c r="N2" s="16"/>
      <c r="O2" s="16"/>
      <c r="P2" s="16"/>
      <c r="Q2" s="16"/>
      <c r="R2" s="16"/>
      <c r="S2" s="16"/>
      <c r="T2" s="16"/>
      <c r="U2" s="16"/>
      <c r="V2" s="16"/>
      <c r="W2" s="16"/>
      <c r="X2" s="16"/>
      <c r="Y2" s="16"/>
    </row>
    <row r="3" spans="1:72" ht="18.75" x14ac:dyDescent="0.3">
      <c r="B3" s="219" t="s">
        <v>13</v>
      </c>
      <c r="C3" s="219"/>
      <c r="D3" s="219"/>
      <c r="E3" s="219"/>
      <c r="F3" s="219"/>
      <c r="G3" s="219"/>
      <c r="H3" s="42"/>
      <c r="I3" s="16"/>
      <c r="J3" s="87"/>
      <c r="K3" s="87"/>
      <c r="L3" s="87"/>
      <c r="M3" s="87"/>
      <c r="N3" s="87"/>
      <c r="O3" s="88"/>
      <c r="P3" s="88"/>
      <c r="Q3" s="88"/>
      <c r="R3" s="16"/>
      <c r="S3" s="16"/>
      <c r="T3" s="16"/>
      <c r="U3" s="16"/>
      <c r="V3" s="16"/>
      <c r="W3" s="17"/>
      <c r="X3" s="16"/>
      <c r="Y3" s="16"/>
      <c r="Z3" s="4"/>
      <c r="AA3" s="4"/>
      <c r="AB3" s="4"/>
      <c r="AR3" s="12"/>
      <c r="AW3" s="13"/>
      <c r="BA3" s="13"/>
      <c r="BB3" s="11"/>
      <c r="BC3" s="14"/>
      <c r="BD3" s="15"/>
      <c r="BE3" s="16"/>
      <c r="BF3" s="17"/>
      <c r="BG3" s="17"/>
      <c r="BH3" s="16"/>
      <c r="BI3" s="16"/>
      <c r="BJ3" s="16"/>
      <c r="BK3" s="16"/>
      <c r="BL3" s="16"/>
      <c r="BM3" s="16"/>
      <c r="BN3" s="16"/>
      <c r="BO3" s="16"/>
      <c r="BP3" s="16"/>
      <c r="BQ3" s="16"/>
      <c r="BR3" s="16"/>
      <c r="BS3" s="16"/>
      <c r="BT3" s="16"/>
    </row>
    <row r="4" spans="1:72" ht="18.75" x14ac:dyDescent="0.3">
      <c r="A4" s="89"/>
      <c r="B4" s="219" t="s">
        <v>14</v>
      </c>
      <c r="C4" s="219"/>
      <c r="D4" s="219"/>
      <c r="E4" s="219"/>
      <c r="F4" s="219"/>
      <c r="G4" s="219"/>
      <c r="H4" s="42"/>
      <c r="I4" s="16"/>
      <c r="J4" s="87"/>
      <c r="K4" s="87"/>
      <c r="L4" s="87"/>
      <c r="M4" s="87"/>
      <c r="N4" s="87"/>
      <c r="O4" s="88"/>
      <c r="P4" s="88"/>
      <c r="Q4" s="88"/>
      <c r="R4" s="16"/>
      <c r="S4" s="16"/>
      <c r="T4" s="16"/>
      <c r="U4" s="16"/>
      <c r="V4" s="16"/>
      <c r="W4" s="17"/>
      <c r="X4" s="16"/>
      <c r="Y4" s="16"/>
      <c r="Z4" s="4"/>
      <c r="AA4" s="4"/>
      <c r="AB4" s="4"/>
      <c r="AR4" s="12"/>
      <c r="AW4" s="13"/>
      <c r="BA4" s="13"/>
      <c r="BB4" s="11"/>
      <c r="BC4" s="14"/>
      <c r="BD4" s="15"/>
      <c r="BE4" s="16"/>
      <c r="BF4" s="17"/>
      <c r="BG4" s="17"/>
      <c r="BH4" s="16"/>
      <c r="BI4" s="16"/>
      <c r="BJ4" s="16"/>
      <c r="BK4" s="16"/>
      <c r="BL4" s="16"/>
      <c r="BM4" s="16"/>
      <c r="BN4" s="16"/>
      <c r="BO4" s="16"/>
      <c r="BP4" s="16"/>
      <c r="BQ4" s="16"/>
      <c r="BR4" s="16"/>
      <c r="BS4" s="16"/>
      <c r="BT4" s="16"/>
    </row>
    <row r="5" spans="1:72" ht="18.75" x14ac:dyDescent="0.3">
      <c r="A5" s="89"/>
      <c r="B5" s="219" t="s">
        <v>15</v>
      </c>
      <c r="C5" s="219"/>
      <c r="D5" s="219"/>
      <c r="E5" s="219"/>
      <c r="F5" s="219"/>
      <c r="G5" s="219"/>
      <c r="H5" s="42"/>
      <c r="I5" s="16"/>
      <c r="J5" s="87"/>
      <c r="K5" s="87"/>
      <c r="L5" s="87"/>
      <c r="M5" s="87"/>
      <c r="N5" s="87"/>
      <c r="O5" s="88"/>
      <c r="P5" s="88"/>
      <c r="Q5" s="88"/>
      <c r="R5" s="16"/>
      <c r="S5" s="16"/>
      <c r="T5" s="16"/>
      <c r="U5" s="16"/>
      <c r="V5" s="16"/>
      <c r="W5" s="17"/>
      <c r="X5" s="16"/>
      <c r="Y5" s="16"/>
      <c r="Z5" s="4"/>
      <c r="AA5" s="4"/>
      <c r="AB5" s="4"/>
      <c r="AR5" s="12"/>
      <c r="AW5" s="13"/>
      <c r="BA5" s="13"/>
      <c r="BB5" s="11"/>
      <c r="BC5" s="14"/>
      <c r="BD5" s="15"/>
      <c r="BE5" s="16"/>
      <c r="BF5" s="17"/>
      <c r="BG5" s="17"/>
      <c r="BH5" s="16"/>
      <c r="BI5" s="16"/>
      <c r="BJ5" s="16"/>
      <c r="BK5" s="16"/>
      <c r="BL5" s="16"/>
      <c r="BM5" s="16"/>
      <c r="BN5" s="16"/>
      <c r="BO5" s="16"/>
      <c r="BP5" s="16"/>
      <c r="BQ5" s="16"/>
      <c r="BR5" s="16"/>
      <c r="BS5" s="16"/>
      <c r="BT5" s="16"/>
    </row>
    <row r="6" spans="1:72" ht="5.0999999999999996" customHeight="1" x14ac:dyDescent="0.25">
      <c r="A6" s="89"/>
      <c r="B6" s="16"/>
      <c r="C6" s="16"/>
      <c r="D6" s="16"/>
      <c r="E6" s="16"/>
      <c r="F6" s="16"/>
      <c r="G6" s="16"/>
      <c r="H6" s="16"/>
      <c r="I6" s="16"/>
      <c r="J6" s="87"/>
      <c r="K6" s="87"/>
      <c r="L6" s="87"/>
      <c r="M6" s="87"/>
      <c r="N6" s="87"/>
      <c r="O6" s="88"/>
      <c r="P6" s="88"/>
      <c r="Q6" s="88"/>
      <c r="R6" s="16"/>
      <c r="S6" s="16"/>
      <c r="T6" s="16"/>
      <c r="U6" s="16"/>
      <c r="V6" s="16"/>
      <c r="W6" s="17"/>
      <c r="X6" s="16"/>
      <c r="Y6" s="16"/>
      <c r="Z6" s="4"/>
      <c r="AA6" s="4"/>
      <c r="AB6" s="4"/>
      <c r="AR6" s="12"/>
      <c r="AW6" s="13"/>
      <c r="BA6" s="13"/>
      <c r="BB6" s="10"/>
      <c r="BC6" s="10"/>
      <c r="BD6" s="10"/>
      <c r="BE6" s="16"/>
      <c r="BF6" s="17"/>
      <c r="BG6" s="17"/>
      <c r="BH6" s="16"/>
      <c r="BI6" s="16"/>
      <c r="BJ6" s="16"/>
      <c r="BK6" s="16"/>
      <c r="BL6" s="16"/>
      <c r="BM6" s="16"/>
      <c r="BN6" s="16"/>
      <c r="BO6" s="16"/>
      <c r="BP6" s="16"/>
      <c r="BQ6" s="16"/>
      <c r="BR6" s="16"/>
      <c r="BS6" s="16"/>
      <c r="BT6" s="16"/>
    </row>
    <row r="7" spans="1:72" x14ac:dyDescent="0.25">
      <c r="A7" s="89"/>
      <c r="B7" s="221" t="s">
        <v>27</v>
      </c>
      <c r="C7" s="222"/>
      <c r="D7" s="222"/>
      <c r="E7" s="222"/>
      <c r="F7" s="222"/>
      <c r="G7" s="222"/>
      <c r="H7" s="222"/>
      <c r="I7" s="222"/>
      <c r="J7" s="223"/>
      <c r="K7" s="224" t="s">
        <v>39</v>
      </c>
      <c r="L7" s="225"/>
      <c r="M7" s="225"/>
      <c r="N7" s="225"/>
      <c r="O7" s="225"/>
      <c r="P7" s="225"/>
      <c r="Q7" s="226"/>
      <c r="R7" s="228" t="s">
        <v>0</v>
      </c>
      <c r="S7" s="229"/>
      <c r="T7" s="227" t="s">
        <v>12</v>
      </c>
      <c r="U7" s="227"/>
      <c r="V7" s="227"/>
      <c r="W7" s="227"/>
      <c r="X7" s="227"/>
      <c r="Y7" s="16"/>
      <c r="Z7" s="4"/>
      <c r="AA7" s="4"/>
      <c r="AB7" s="4"/>
      <c r="AR7" s="12"/>
      <c r="AW7" s="13"/>
      <c r="BA7" s="13"/>
      <c r="BB7" s="10"/>
      <c r="BC7" s="10"/>
      <c r="BD7" s="10"/>
      <c r="BE7" s="16"/>
      <c r="BF7" s="17"/>
      <c r="BG7" s="17"/>
      <c r="BH7" s="16"/>
      <c r="BI7" s="16"/>
      <c r="BJ7" s="16"/>
      <c r="BK7" s="16"/>
      <c r="BL7" s="16"/>
      <c r="BM7" s="16"/>
      <c r="BN7" s="16"/>
      <c r="BO7" s="16"/>
      <c r="BP7" s="16"/>
      <c r="BQ7" s="16"/>
      <c r="BR7" s="16"/>
      <c r="BS7" s="16"/>
      <c r="BT7" s="16"/>
    </row>
    <row r="8" spans="1:72" s="5" customFormat="1" ht="51" x14ac:dyDescent="0.25">
      <c r="A8" s="89"/>
      <c r="B8" s="38" t="s">
        <v>45</v>
      </c>
      <c r="C8" s="39"/>
      <c r="D8" s="39"/>
      <c r="E8" s="39"/>
      <c r="F8" s="39"/>
      <c r="G8" s="39"/>
      <c r="H8" s="40"/>
      <c r="I8" s="41" t="s">
        <v>16</v>
      </c>
      <c r="J8" s="41" t="s">
        <v>17</v>
      </c>
      <c r="K8" s="23" t="s">
        <v>18</v>
      </c>
      <c r="L8" s="23" t="s">
        <v>40</v>
      </c>
      <c r="M8" s="24" t="s">
        <v>1</v>
      </c>
      <c r="N8" s="216" t="s">
        <v>2</v>
      </c>
      <c r="O8" s="217"/>
      <c r="P8" s="217"/>
      <c r="Q8" s="218"/>
      <c r="R8" s="54" t="s">
        <v>19</v>
      </c>
      <c r="S8" s="54" t="s">
        <v>20</v>
      </c>
      <c r="T8" s="55" t="s">
        <v>23</v>
      </c>
      <c r="U8" s="56" t="s">
        <v>3</v>
      </c>
      <c r="V8" s="57" t="s">
        <v>4</v>
      </c>
      <c r="W8" s="57" t="s">
        <v>21</v>
      </c>
      <c r="X8" s="57" t="s">
        <v>22</v>
      </c>
      <c r="Y8" s="88"/>
    </row>
    <row r="9" spans="1:72" s="5" customFormat="1" ht="38.25" x14ac:dyDescent="0.25">
      <c r="A9" s="89"/>
      <c r="B9" s="35">
        <v>1</v>
      </c>
      <c r="C9" s="36">
        <v>2</v>
      </c>
      <c r="D9" s="36">
        <v>3</v>
      </c>
      <c r="E9" s="36">
        <v>4</v>
      </c>
      <c r="F9" s="36">
        <v>5</v>
      </c>
      <c r="G9" s="36">
        <v>6</v>
      </c>
      <c r="H9" s="36">
        <v>7</v>
      </c>
      <c r="I9" s="37"/>
      <c r="J9" s="37"/>
      <c r="K9" s="18" t="s">
        <v>5</v>
      </c>
      <c r="L9" s="18" t="s">
        <v>5</v>
      </c>
      <c r="M9" s="19" t="s">
        <v>28</v>
      </c>
      <c r="N9" s="19" t="s">
        <v>6</v>
      </c>
      <c r="O9" s="20" t="s">
        <v>7</v>
      </c>
      <c r="P9" s="21" t="s">
        <v>8</v>
      </c>
      <c r="Q9" s="22" t="s">
        <v>9</v>
      </c>
      <c r="R9" s="53"/>
      <c r="S9" s="54"/>
      <c r="T9" s="58"/>
      <c r="U9" s="59" t="s">
        <v>10</v>
      </c>
      <c r="V9" s="60" t="s">
        <v>11</v>
      </c>
      <c r="W9" s="60" t="s">
        <v>11</v>
      </c>
      <c r="X9" s="60" t="s">
        <v>11</v>
      </c>
      <c r="Y9" s="88"/>
    </row>
    <row r="10" spans="1:72" s="5" customFormat="1" x14ac:dyDescent="0.25">
      <c r="A10" s="89"/>
      <c r="B10" s="70" t="s">
        <v>46</v>
      </c>
      <c r="C10" s="71"/>
      <c r="D10" s="71"/>
      <c r="E10" s="71"/>
      <c r="F10" s="45"/>
      <c r="G10" s="45"/>
      <c r="H10" s="46"/>
      <c r="I10" s="75"/>
      <c r="J10" s="75"/>
      <c r="K10" s="76"/>
      <c r="L10" s="76"/>
      <c r="M10" s="75"/>
      <c r="N10" s="77"/>
      <c r="O10" s="75"/>
      <c r="P10" s="75"/>
      <c r="Q10" s="75"/>
      <c r="R10" s="78"/>
      <c r="S10" s="77"/>
      <c r="T10" s="75"/>
      <c r="U10" s="75"/>
      <c r="V10" s="95"/>
      <c r="W10" s="95"/>
      <c r="X10" s="79">
        <f t="shared" ref="X10:X24" si="0">(J10+T10)*V10+W10</f>
        <v>0</v>
      </c>
      <c r="Y10" s="88"/>
    </row>
    <row r="11" spans="1:72" s="5" customFormat="1" x14ac:dyDescent="0.25">
      <c r="A11" s="91"/>
      <c r="B11" s="47"/>
      <c r="C11" s="72" t="s">
        <v>24</v>
      </c>
      <c r="D11" s="72"/>
      <c r="E11" s="72"/>
      <c r="F11" s="43"/>
      <c r="G11" s="43"/>
      <c r="H11" s="44"/>
      <c r="I11" s="80"/>
      <c r="J11" s="80"/>
      <c r="K11" s="81"/>
      <c r="L11" s="81"/>
      <c r="M11" s="80"/>
      <c r="N11" s="82"/>
      <c r="O11" s="80"/>
      <c r="P11" s="80"/>
      <c r="Q11" s="80"/>
      <c r="R11" s="83"/>
      <c r="S11" s="82"/>
      <c r="T11" s="80"/>
      <c r="U11" s="80"/>
      <c r="V11" s="94"/>
      <c r="W11" s="94"/>
      <c r="X11" s="84">
        <f t="shared" si="0"/>
        <v>0</v>
      </c>
      <c r="Y11" s="88"/>
    </row>
    <row r="12" spans="1:72" s="6" customFormat="1" ht="14.25" x14ac:dyDescent="0.2">
      <c r="A12" s="92"/>
      <c r="B12" s="98"/>
      <c r="C12" s="99"/>
      <c r="D12" s="99" t="s">
        <v>25</v>
      </c>
      <c r="E12" s="99"/>
      <c r="F12" s="100"/>
      <c r="G12" s="100"/>
      <c r="H12" s="101"/>
      <c r="I12" s="102"/>
      <c r="J12" s="102"/>
      <c r="K12" s="103"/>
      <c r="L12" s="103"/>
      <c r="M12" s="104"/>
      <c r="N12" s="105"/>
      <c r="O12" s="106"/>
      <c r="P12" s="107"/>
      <c r="Q12" s="108"/>
      <c r="R12" s="109"/>
      <c r="S12" s="110"/>
      <c r="T12" s="102"/>
      <c r="U12" s="112"/>
      <c r="V12" s="96"/>
      <c r="W12" s="96"/>
      <c r="X12" s="97">
        <f t="shared" si="0"/>
        <v>0</v>
      </c>
      <c r="Y12" s="90"/>
    </row>
    <row r="13" spans="1:72" s="6" customFormat="1" x14ac:dyDescent="0.25">
      <c r="A13" s="93"/>
      <c r="B13" s="32"/>
      <c r="C13" s="73"/>
      <c r="D13" s="73"/>
      <c r="E13" s="73" t="s">
        <v>44</v>
      </c>
      <c r="F13" s="33"/>
      <c r="G13" s="33"/>
      <c r="H13" s="34"/>
      <c r="I13" s="28">
        <v>12345679</v>
      </c>
      <c r="J13" s="28">
        <v>3</v>
      </c>
      <c r="K13" s="29">
        <v>31.8</v>
      </c>
      <c r="L13" s="29">
        <f>K13*J13</f>
        <v>95.4</v>
      </c>
      <c r="M13" s="28" t="s">
        <v>0</v>
      </c>
      <c r="N13" s="61" t="s">
        <v>41</v>
      </c>
      <c r="O13" s="62">
        <v>1.01</v>
      </c>
      <c r="P13" s="62">
        <v>4</v>
      </c>
      <c r="Q13" s="74">
        <v>7870</v>
      </c>
      <c r="R13" s="26" t="s">
        <v>43</v>
      </c>
      <c r="S13" s="27" t="s">
        <v>42</v>
      </c>
      <c r="T13" s="28">
        <v>1</v>
      </c>
      <c r="U13" s="25">
        <v>1</v>
      </c>
      <c r="V13" s="30">
        <v>50</v>
      </c>
      <c r="W13" s="30">
        <v>2000</v>
      </c>
      <c r="X13" s="85">
        <f>(J13+T13)*V13+W13</f>
        <v>2200</v>
      </c>
      <c r="Y13" s="90"/>
    </row>
    <row r="14" spans="1:72" s="6" customFormat="1" ht="14.25" x14ac:dyDescent="0.2">
      <c r="A14" s="92"/>
      <c r="B14" s="98"/>
      <c r="C14" s="99"/>
      <c r="D14" s="99" t="s">
        <v>26</v>
      </c>
      <c r="E14" s="99"/>
      <c r="F14" s="100"/>
      <c r="G14" s="100"/>
      <c r="H14" s="101"/>
      <c r="I14" s="102"/>
      <c r="J14" s="102"/>
      <c r="K14" s="111"/>
      <c r="L14" s="111"/>
      <c r="M14" s="102"/>
      <c r="N14" s="105"/>
      <c r="O14" s="106"/>
      <c r="P14" s="107"/>
      <c r="Q14" s="108"/>
      <c r="R14" s="109"/>
      <c r="S14" s="110"/>
      <c r="T14" s="102"/>
      <c r="U14" s="112"/>
      <c r="V14" s="96"/>
      <c r="W14" s="96"/>
      <c r="X14" s="97">
        <f t="shared" si="0"/>
        <v>0</v>
      </c>
      <c r="Y14" s="90"/>
    </row>
    <row r="15" spans="1:72" s="6" customFormat="1" ht="14.25" x14ac:dyDescent="0.2">
      <c r="A15" s="92"/>
      <c r="B15" s="32"/>
      <c r="C15" s="73"/>
      <c r="D15" s="73"/>
      <c r="E15" s="73" t="s">
        <v>32</v>
      </c>
      <c r="F15" s="33"/>
      <c r="G15" s="33"/>
      <c r="H15" s="34"/>
      <c r="I15" s="28"/>
      <c r="J15" s="28"/>
      <c r="K15" s="31"/>
      <c r="L15" s="31"/>
      <c r="M15" s="28"/>
      <c r="N15" s="63"/>
      <c r="O15" s="64"/>
      <c r="P15" s="65"/>
      <c r="Q15" s="62"/>
      <c r="R15" s="26"/>
      <c r="S15" s="27"/>
      <c r="T15" s="28"/>
      <c r="U15" s="25"/>
      <c r="V15" s="30"/>
      <c r="W15" s="30"/>
      <c r="X15" s="85">
        <f t="shared" si="0"/>
        <v>0</v>
      </c>
      <c r="Y15" s="90"/>
    </row>
    <row r="16" spans="1:72" s="6" customFormat="1" ht="14.25" x14ac:dyDescent="0.2">
      <c r="A16" s="92"/>
      <c r="B16" s="32"/>
      <c r="C16" s="73"/>
      <c r="D16" s="73"/>
      <c r="E16" s="73" t="s">
        <v>33</v>
      </c>
      <c r="F16" s="33"/>
      <c r="G16" s="33"/>
      <c r="H16" s="34"/>
      <c r="I16" s="28"/>
      <c r="J16" s="28"/>
      <c r="K16" s="31"/>
      <c r="L16" s="31"/>
      <c r="M16" s="28"/>
      <c r="N16" s="63"/>
      <c r="O16" s="64"/>
      <c r="P16" s="65"/>
      <c r="Q16" s="62"/>
      <c r="R16" s="26"/>
      <c r="S16" s="27"/>
      <c r="T16" s="28"/>
      <c r="U16" s="25"/>
      <c r="V16" s="30"/>
      <c r="W16" s="30"/>
      <c r="X16" s="85">
        <f t="shared" si="0"/>
        <v>0</v>
      </c>
      <c r="Y16" s="90"/>
    </row>
    <row r="17" spans="1:25" s="6" customFormat="1" ht="14.25" x14ac:dyDescent="0.2">
      <c r="A17" s="92"/>
      <c r="B17" s="32"/>
      <c r="C17" s="73"/>
      <c r="D17" s="73"/>
      <c r="E17" s="73" t="s">
        <v>34</v>
      </c>
      <c r="F17" s="33"/>
      <c r="G17" s="33"/>
      <c r="H17" s="34"/>
      <c r="I17" s="28"/>
      <c r="J17" s="28"/>
      <c r="K17" s="31"/>
      <c r="L17" s="31"/>
      <c r="M17" s="28"/>
      <c r="N17" s="63"/>
      <c r="O17" s="64"/>
      <c r="P17" s="65"/>
      <c r="Q17" s="62"/>
      <c r="R17" s="26"/>
      <c r="S17" s="27"/>
      <c r="T17" s="28"/>
      <c r="U17" s="25"/>
      <c r="V17" s="30"/>
      <c r="W17" s="30"/>
      <c r="X17" s="85">
        <f t="shared" si="0"/>
        <v>0</v>
      </c>
      <c r="Y17" s="90"/>
    </row>
    <row r="18" spans="1:25" s="6" customFormat="1" ht="14.25" x14ac:dyDescent="0.2">
      <c r="A18" s="92"/>
      <c r="B18" s="47"/>
      <c r="C18" s="72" t="s">
        <v>29</v>
      </c>
      <c r="D18" s="72"/>
      <c r="E18" s="72"/>
      <c r="F18" s="43"/>
      <c r="G18" s="43"/>
      <c r="H18" s="44"/>
      <c r="I18" s="48"/>
      <c r="J18" s="48"/>
      <c r="K18" s="49"/>
      <c r="L18" s="49"/>
      <c r="M18" s="48"/>
      <c r="N18" s="66"/>
      <c r="O18" s="67"/>
      <c r="P18" s="68"/>
      <c r="Q18" s="69"/>
      <c r="R18" s="50"/>
      <c r="S18" s="51"/>
      <c r="T18" s="48"/>
      <c r="U18" s="52"/>
      <c r="V18" s="94"/>
      <c r="W18" s="94"/>
      <c r="X18" s="84">
        <f t="shared" si="0"/>
        <v>0</v>
      </c>
      <c r="Y18" s="90"/>
    </row>
    <row r="19" spans="1:25" s="6" customFormat="1" ht="14.25" x14ac:dyDescent="0.2">
      <c r="A19" s="92"/>
      <c r="B19" s="98"/>
      <c r="C19" s="99"/>
      <c r="D19" s="99" t="s">
        <v>31</v>
      </c>
      <c r="E19" s="99"/>
      <c r="F19" s="100"/>
      <c r="G19" s="100"/>
      <c r="H19" s="101"/>
      <c r="I19" s="102"/>
      <c r="J19" s="102"/>
      <c r="K19" s="111"/>
      <c r="L19" s="111"/>
      <c r="M19" s="102"/>
      <c r="N19" s="105"/>
      <c r="O19" s="106"/>
      <c r="P19" s="107"/>
      <c r="Q19" s="108"/>
      <c r="R19" s="109"/>
      <c r="S19" s="110"/>
      <c r="T19" s="102"/>
      <c r="U19" s="112"/>
      <c r="V19" s="96"/>
      <c r="W19" s="96"/>
      <c r="X19" s="97">
        <f t="shared" si="0"/>
        <v>0</v>
      </c>
      <c r="Y19" s="90"/>
    </row>
    <row r="20" spans="1:25" s="6" customFormat="1" ht="14.25" x14ac:dyDescent="0.2">
      <c r="A20" s="92"/>
      <c r="B20" s="32"/>
      <c r="C20" s="73"/>
      <c r="D20" s="73"/>
      <c r="E20" s="73" t="s">
        <v>35</v>
      </c>
      <c r="F20" s="33"/>
      <c r="G20" s="33"/>
      <c r="H20" s="34"/>
      <c r="I20" s="28"/>
      <c r="J20" s="28"/>
      <c r="K20" s="31"/>
      <c r="L20" s="31"/>
      <c r="M20" s="28"/>
      <c r="N20" s="63"/>
      <c r="O20" s="64"/>
      <c r="P20" s="65"/>
      <c r="Q20" s="62"/>
      <c r="R20" s="26"/>
      <c r="S20" s="27"/>
      <c r="T20" s="28"/>
      <c r="U20" s="25"/>
      <c r="V20" s="30"/>
      <c r="W20" s="30"/>
      <c r="X20" s="85">
        <f t="shared" si="0"/>
        <v>0</v>
      </c>
      <c r="Y20" s="90"/>
    </row>
    <row r="21" spans="1:25" s="6" customFormat="1" ht="14.25" x14ac:dyDescent="0.2">
      <c r="A21" s="92"/>
      <c r="B21" s="32"/>
      <c r="C21" s="73"/>
      <c r="D21" s="73"/>
      <c r="E21" s="73" t="s">
        <v>36</v>
      </c>
      <c r="F21" s="33"/>
      <c r="G21" s="33"/>
      <c r="H21" s="34"/>
      <c r="I21" s="28"/>
      <c r="J21" s="28"/>
      <c r="K21" s="31"/>
      <c r="L21" s="31"/>
      <c r="M21" s="28"/>
      <c r="N21" s="63"/>
      <c r="O21" s="64"/>
      <c r="P21" s="65"/>
      <c r="Q21" s="62"/>
      <c r="R21" s="26"/>
      <c r="S21" s="27"/>
      <c r="T21" s="28"/>
      <c r="U21" s="25"/>
      <c r="V21" s="30"/>
      <c r="W21" s="30"/>
      <c r="X21" s="85">
        <f t="shared" si="0"/>
        <v>0</v>
      </c>
      <c r="Y21" s="90"/>
    </row>
    <row r="22" spans="1:25" s="6" customFormat="1" ht="14.25" x14ac:dyDescent="0.2">
      <c r="A22" s="92"/>
      <c r="B22" s="32"/>
      <c r="C22" s="73"/>
      <c r="D22" s="73"/>
      <c r="E22" s="73" t="s">
        <v>37</v>
      </c>
      <c r="F22" s="33"/>
      <c r="G22" s="33"/>
      <c r="H22" s="34"/>
      <c r="I22" s="28"/>
      <c r="J22" s="28"/>
      <c r="K22" s="29"/>
      <c r="L22" s="29"/>
      <c r="M22" s="86"/>
      <c r="N22" s="63"/>
      <c r="O22" s="64"/>
      <c r="P22" s="65"/>
      <c r="Q22" s="62"/>
      <c r="R22" s="26"/>
      <c r="S22" s="27"/>
      <c r="T22" s="28"/>
      <c r="U22" s="25"/>
      <c r="V22" s="30"/>
      <c r="W22" s="30"/>
      <c r="X22" s="85">
        <f t="shared" si="0"/>
        <v>0</v>
      </c>
      <c r="Y22" s="90"/>
    </row>
    <row r="23" spans="1:25" s="6" customFormat="1" ht="14.25" x14ac:dyDescent="0.2">
      <c r="A23" s="92"/>
      <c r="B23" s="32"/>
      <c r="C23" s="73"/>
      <c r="D23" s="73"/>
      <c r="E23" s="73" t="s">
        <v>38</v>
      </c>
      <c r="F23" s="33"/>
      <c r="G23" s="33"/>
      <c r="H23" s="34"/>
      <c r="I23" s="28"/>
      <c r="J23" s="28"/>
      <c r="K23" s="31"/>
      <c r="L23" s="31"/>
      <c r="M23" s="28"/>
      <c r="N23" s="63"/>
      <c r="O23" s="64"/>
      <c r="P23" s="65"/>
      <c r="Q23" s="62"/>
      <c r="R23" s="26"/>
      <c r="S23" s="27"/>
      <c r="T23" s="28"/>
      <c r="U23" s="25"/>
      <c r="V23" s="30"/>
      <c r="W23" s="30"/>
      <c r="X23" s="85">
        <f t="shared" si="0"/>
        <v>0</v>
      </c>
      <c r="Y23" s="90"/>
    </row>
    <row r="24" spans="1:25" s="6" customFormat="1" ht="14.25" x14ac:dyDescent="0.2">
      <c r="A24" s="92"/>
      <c r="B24" s="32"/>
      <c r="C24" s="73"/>
      <c r="D24" s="73"/>
      <c r="E24" s="73"/>
      <c r="F24" s="33"/>
      <c r="G24" s="33"/>
      <c r="H24" s="34"/>
      <c r="I24" s="28"/>
      <c r="J24" s="28"/>
      <c r="K24" s="31"/>
      <c r="L24" s="31"/>
      <c r="M24" s="28"/>
      <c r="N24" s="63"/>
      <c r="O24" s="64"/>
      <c r="P24" s="65"/>
      <c r="Q24" s="62"/>
      <c r="R24" s="26"/>
      <c r="S24" s="27"/>
      <c r="T24" s="28"/>
      <c r="U24" s="25"/>
      <c r="V24" s="30"/>
      <c r="W24" s="30"/>
      <c r="X24" s="85">
        <f t="shared" si="0"/>
        <v>0</v>
      </c>
      <c r="Y24" s="90"/>
    </row>
    <row r="25" spans="1:25" s="5" customFormat="1" x14ac:dyDescent="0.25">
      <c r="A25" s="93"/>
      <c r="B25" s="7"/>
      <c r="C25" s="8"/>
      <c r="D25" s="8"/>
      <c r="E25" s="8"/>
      <c r="F25" s="8"/>
      <c r="G25" s="8"/>
      <c r="H25" s="8"/>
      <c r="I25" s="1"/>
      <c r="J25" s="1"/>
      <c r="K25" s="9"/>
      <c r="L25" s="9"/>
      <c r="M25" s="1"/>
      <c r="N25"/>
      <c r="O25"/>
      <c r="P25"/>
      <c r="Q25"/>
      <c r="R25" s="2"/>
      <c r="S25"/>
      <c r="T25" s="3"/>
      <c r="U25" s="3"/>
      <c r="V25" s="4"/>
      <c r="W25" s="4"/>
      <c r="X25" s="4"/>
    </row>
    <row r="26" spans="1:25" s="5" customFormat="1" x14ac:dyDescent="0.25">
      <c r="A26" s="93"/>
      <c r="B26" s="7"/>
      <c r="C26" s="8"/>
      <c r="D26" s="8"/>
      <c r="E26" s="8"/>
      <c r="F26" s="8"/>
      <c r="G26" s="8"/>
      <c r="H26" s="8"/>
      <c r="I26" s="1"/>
      <c r="J26" s="1"/>
      <c r="K26" s="9"/>
      <c r="L26" s="9"/>
      <c r="M26" s="1"/>
      <c r="N26"/>
      <c r="O26"/>
      <c r="P26"/>
      <c r="Q26"/>
      <c r="R26" s="2"/>
      <c r="S26"/>
      <c r="T26" s="3"/>
      <c r="U26" s="3"/>
      <c r="V26" s="4"/>
      <c r="W26" s="4"/>
      <c r="X26" s="4"/>
    </row>
  </sheetData>
  <protectedRanges>
    <protectedRange password="EA12" sqref="I13" name="Not Released_78_1_1_1_2" securityDescriptor="O:WDG:WDD:(A;;CC;;;S-1-5-21-790525478-725345543-682003330-6127)"/>
    <protectedRange password="F5D2" sqref="A13 J13 N13:X13 X14:X24 X10:X12" name="Not Released_69_2_3_2" securityDescriptor="O:WDG:WDD:(A;;CC;;;S-1-5-21-790525478-725345543-682003330-6127)"/>
    <protectedRange password="EA12" sqref="K13:L13" name="Not Released_91_1_1_1_2_1_1_1" securityDescriptor="O:WDG:WDD:(A;;CC;;;S-1-5-21-790525478-725345543-682003330-6127)"/>
    <protectedRange password="F5D2" sqref="M13" name="Not Released_69_2_3_2_1_1_1" securityDescriptor="O:WDG:WDD:(A;;CC;;;S-1-5-21-790525478-725345543-682003330-6127)"/>
  </protectedRanges>
  <mergeCells count="9">
    <mergeCell ref="N8:Q8"/>
    <mergeCell ref="B3:G3"/>
    <mergeCell ref="B4:G4"/>
    <mergeCell ref="B5:G5"/>
    <mergeCell ref="A1:X1"/>
    <mergeCell ref="B7:J7"/>
    <mergeCell ref="K7:Q7"/>
    <mergeCell ref="T7:X7"/>
    <mergeCell ref="R7:S7"/>
  </mergeCells>
  <conditionalFormatting sqref="M23:M24 M10:M20">
    <cfRule type="cellIs" dxfId="2" priority="8" stopIfTrue="1" operator="equal">
      <formula>"MEASURED"</formula>
    </cfRule>
  </conditionalFormatting>
  <conditionalFormatting sqref="M22">
    <cfRule type="cellIs" dxfId="1" priority="6" stopIfTrue="1" operator="equal">
      <formula>"MEASURED"</formula>
    </cfRule>
  </conditionalFormatting>
  <conditionalFormatting sqref="M21">
    <cfRule type="cellIs" dxfId="0" priority="4" stopIfTrue="1" operator="equal">
      <formula>"MEASURED"</formula>
    </cfRule>
  </conditionalFormatting>
  <dataValidations disablePrompts="1" count="1">
    <dataValidation type="textLength" operator="lessThan" allowBlank="1" showInputMessage="1" showErrorMessage="1" sqref="WUP14:WUU21 JB9:JF9 SX9:TB9 ACT9:ACX9 AMP9:AMT9 AWL9:AWP9 BGH9:BGL9 BQD9:BQH9 BZZ9:CAD9 CJV9:CJZ9 CTR9:CTV9 DDN9:DDR9 DNJ9:DNN9 DXF9:DXJ9 EHB9:EHF9 EQX9:ERB9 FAT9:FAX9 FKP9:FKT9 FUL9:FUP9 GEH9:GEL9 GOD9:GOH9 GXZ9:GYD9 HHV9:HHZ9 HRR9:HRV9 IBN9:IBR9 ILJ9:ILN9 IVF9:IVJ9 JFB9:JFF9 JOX9:JPB9 JYT9:JYX9 KIP9:KIT9 KSL9:KSP9 LCH9:LCL9 LMD9:LMH9 LVZ9:LWD9 MFV9:MFZ9 MPR9:MPV9 MZN9:MZR9 NJJ9:NJN9 NTF9:NTJ9 ODB9:ODF9 OMX9:ONB9 OWT9:OWX9 PGP9:PGT9 PQL9:PQP9 QAH9:QAL9 QKD9:QKH9 QTZ9:QUD9 RDV9:RDZ9 RNR9:RNV9 RXN9:RXR9 SHJ9:SHN9 SRF9:SRJ9 TBB9:TBF9 TKX9:TLB9 TUT9:TUX9 UEP9:UET9 UOL9:UOP9 UYH9:UYL9 VID9:VIH9 VRZ9:VSD9 WBV9:WBZ9 WLR9:WLV9 WVN9:WVR9 ID14:II21 RZ14:SE21 ABV14:ACA21 ALR14:ALW21 AVN14:AVS21 BFJ14:BFO21 BPF14:BPK21 BZB14:BZG21 CIX14:CJC21 CST14:CSY21 DCP14:DCU21 DML14:DMQ21 DWH14:DWM21 EGD14:EGI21 EPZ14:EQE21 EZV14:FAA21 FJR14:FJW21 FTN14:FTS21 GDJ14:GDO21 GNF14:GNK21 GXB14:GXG21 HGX14:HHC21 HQT14:HQY21 IAP14:IAU21 IKL14:IKQ21 IUH14:IUM21 JED14:JEI21 JNZ14:JOE21 JXV14:JYA21 KHR14:KHW21 KRN14:KRS21 LBJ14:LBO21 LLF14:LLK21 LVB14:LVG21 MEX14:MFC21 MOT14:MOY21 MYP14:MYU21 NIL14:NIQ21 NSH14:NSM21 OCD14:OCI21 OLZ14:OME21 OVV14:OWA21 PFR14:PFW21 PPN14:PPS21 PZJ14:PZO21 QJF14:QJK21 QTB14:QTG21 RCX14:RDC21 RMT14:RMY21 RWP14:RWU21 SGL14:SGQ21 SQH14:SQM21 TAD14:TAI21 TJZ14:TKE21 TTV14:TUA21 UDR14:UDW21 UNN14:UNS21 UXJ14:UXO21 VHF14:VHK21 VRB14:VRG21 WAX14:WBC21 WKT14:WKY21 WUP23:WUU24 WKT23:WKY24 WAX23:WBC24 VRB23:VRG24 VHF23:VHK24 UXJ23:UXO24 UNN23:UNS24 UDR23:UDW24 TTV23:TUA24 TJZ23:TKE24 TAD23:TAI24 SQH23:SQM24 SGL23:SGQ24 RWP23:RWU24 RMT23:RMY24 RCX23:RDC24 QTB23:QTG24 QJF23:QJK24 PZJ23:PZO24 PPN23:PPS24 PFR23:PFW24 OVV23:OWA24 OLZ23:OME24 OCD23:OCI24 NSH23:NSM24 NIL23:NIQ24 MYP23:MYU24 MOT23:MOY24 MEX23:MFC24 LVB23:LVG24 LLF23:LLK24 LBJ23:LBO24 KRN23:KRS24 KHR23:KHW24 JXV23:JYA24 JNZ23:JOE24 JED23:JEI24 IUH23:IUM24 IKL23:IKQ24 IAP23:IAU24 HQT23:HQY24 HGX23:HHC24 GXB23:GXG24 GNF23:GNK24 GDJ23:GDO24 FTN23:FTS24 FJR23:FJW24 EZV23:FAA24 EPZ23:EQE24 EGD23:EGI24 DWH23:DWM24 DML23:DMQ24 DCP23:DCU24 CST23:CSY24 CIX23:CJC24 BZB23:BZG24 BPF23:BPK24 BFJ23:BFO24 AVN23:AVS24 ALR23:ALW24 ABV23:ACA24 RZ23:SE24 ID23:II24 S8:S9">
      <formula1>100000000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2"/>
  <sheetViews>
    <sheetView showGridLines="0" zoomScaleNormal="100" workbookViewId="0">
      <selection activeCell="P6" sqref="P6"/>
    </sheetView>
  </sheetViews>
  <sheetFormatPr defaultColWidth="8.85546875" defaultRowHeight="12.75" x14ac:dyDescent="0.2"/>
  <cols>
    <col min="1" max="1" width="1.28515625" style="114" customWidth="1"/>
    <col min="2" max="2" width="33.42578125" style="114" bestFit="1" customWidth="1"/>
    <col min="3" max="3" width="10.5703125" style="114" bestFit="1" customWidth="1"/>
    <col min="4" max="4" width="14.5703125" style="114" bestFit="1" customWidth="1"/>
    <col min="5" max="6" width="10.7109375" style="114" bestFit="1" customWidth="1"/>
    <col min="7" max="7" width="10.140625" style="114" bestFit="1" customWidth="1"/>
    <col min="8" max="8" width="8.42578125" style="114" bestFit="1" customWidth="1"/>
    <col min="9" max="9" width="8.5703125" style="114" bestFit="1" customWidth="1"/>
    <col min="10" max="10" width="8.140625" style="114" bestFit="1" customWidth="1"/>
    <col min="11" max="12" width="8.85546875" style="164" customWidth="1"/>
    <col min="13" max="13" width="9.5703125" style="164" bestFit="1" customWidth="1"/>
    <col min="14" max="14" width="6.85546875" style="164" bestFit="1" customWidth="1"/>
    <col min="15" max="15" width="9" style="164" bestFit="1" customWidth="1"/>
    <col min="16" max="16" width="14.42578125" style="164" customWidth="1"/>
    <col min="17" max="17" width="7" style="114" bestFit="1" customWidth="1"/>
    <col min="18" max="18" width="9.42578125" style="114" bestFit="1" customWidth="1"/>
    <col min="19" max="19" width="10.5703125" style="114" bestFit="1" customWidth="1"/>
    <col min="20" max="20" width="14.28515625" style="164" bestFit="1" customWidth="1"/>
    <col min="21" max="21" width="47.7109375" style="114" customWidth="1"/>
    <col min="22" max="16384" width="8.85546875" style="114"/>
  </cols>
  <sheetData>
    <row r="2" spans="2:22" ht="26.25" x14ac:dyDescent="0.4">
      <c r="B2" s="232" t="s">
        <v>47</v>
      </c>
      <c r="C2" s="232"/>
      <c r="D2" s="232"/>
      <c r="E2" s="232"/>
      <c r="F2" s="232"/>
      <c r="G2" s="232"/>
      <c r="H2" s="232"/>
      <c r="I2" s="232"/>
      <c r="J2" s="232"/>
      <c r="K2" s="232"/>
      <c r="L2" s="232"/>
      <c r="M2" s="232"/>
      <c r="N2" s="232"/>
      <c r="O2" s="232"/>
      <c r="P2" s="232"/>
      <c r="Q2" s="232"/>
      <c r="R2" s="232"/>
      <c r="S2" s="232"/>
      <c r="T2" s="232"/>
    </row>
    <row r="3" spans="2:22" ht="15.75" x14ac:dyDescent="0.25">
      <c r="B3" s="233"/>
      <c r="C3" s="233"/>
      <c r="D3" s="233"/>
      <c r="E3" s="233"/>
      <c r="F3" s="233"/>
      <c r="G3" s="233"/>
      <c r="H3" s="233"/>
      <c r="I3" s="233"/>
      <c r="J3" s="233"/>
      <c r="K3" s="233"/>
      <c r="L3" s="233"/>
      <c r="M3" s="233"/>
      <c r="N3" s="233"/>
      <c r="O3" s="233"/>
      <c r="P3" s="233"/>
      <c r="Q3" s="233"/>
      <c r="R3" s="233"/>
      <c r="S3" s="233"/>
      <c r="T3" s="233"/>
    </row>
    <row r="4" spans="2:22" ht="13.5" customHeight="1" thickBot="1" x14ac:dyDescent="0.3">
      <c r="B4" s="115"/>
      <c r="C4" s="115"/>
      <c r="D4" s="115"/>
      <c r="E4" s="115"/>
      <c r="F4" s="115"/>
      <c r="G4" s="116"/>
      <c r="H4" s="116"/>
      <c r="I4" s="116"/>
      <c r="J4" s="116"/>
      <c r="K4" s="116"/>
      <c r="L4" s="116"/>
      <c r="M4" s="116"/>
      <c r="N4" s="116"/>
      <c r="O4" s="116"/>
      <c r="P4" s="116"/>
      <c r="Q4" s="115"/>
      <c r="R4" s="115"/>
      <c r="S4" s="115"/>
      <c r="T4" s="116"/>
    </row>
    <row r="5" spans="2:22" x14ac:dyDescent="0.2">
      <c r="B5" s="117" t="s">
        <v>48</v>
      </c>
      <c r="C5" s="234" t="s">
        <v>49</v>
      </c>
      <c r="D5" s="235"/>
      <c r="E5" s="234" t="s">
        <v>75</v>
      </c>
      <c r="F5" s="236"/>
      <c r="G5" s="234" t="s">
        <v>50</v>
      </c>
      <c r="H5" s="237"/>
      <c r="I5" s="237"/>
      <c r="J5" s="235"/>
      <c r="K5" s="118"/>
      <c r="L5" s="237" t="s">
        <v>51</v>
      </c>
      <c r="M5" s="237"/>
      <c r="N5" s="119"/>
      <c r="O5" s="119" t="s">
        <v>78</v>
      </c>
      <c r="P5" s="120" t="s">
        <v>52</v>
      </c>
      <c r="Q5" s="238" t="s">
        <v>53</v>
      </c>
      <c r="R5" s="239"/>
      <c r="S5" s="240"/>
      <c r="T5" s="241" t="s">
        <v>54</v>
      </c>
    </row>
    <row r="6" spans="2:22" ht="63.75" customHeight="1" thickBot="1" x14ac:dyDescent="0.25">
      <c r="B6" s="121"/>
      <c r="C6" s="122" t="s">
        <v>55</v>
      </c>
      <c r="D6" s="123" t="s">
        <v>56</v>
      </c>
      <c r="E6" s="122" t="s">
        <v>55</v>
      </c>
      <c r="F6" s="124" t="s">
        <v>56</v>
      </c>
      <c r="G6" s="125" t="s">
        <v>57</v>
      </c>
      <c r="H6" s="126" t="s">
        <v>58</v>
      </c>
      <c r="I6" s="126" t="s">
        <v>59</v>
      </c>
      <c r="J6" s="123" t="s">
        <v>60</v>
      </c>
      <c r="K6" s="127" t="s">
        <v>61</v>
      </c>
      <c r="L6" s="128" t="s">
        <v>62</v>
      </c>
      <c r="M6" s="128" t="s">
        <v>63</v>
      </c>
      <c r="N6" s="128" t="s">
        <v>64</v>
      </c>
      <c r="O6" s="128" t="s">
        <v>79</v>
      </c>
      <c r="P6" s="129" t="s">
        <v>65</v>
      </c>
      <c r="Q6" s="130" t="s">
        <v>66</v>
      </c>
      <c r="R6" s="131" t="s">
        <v>67</v>
      </c>
      <c r="S6" s="132" t="s">
        <v>68</v>
      </c>
      <c r="T6" s="242"/>
      <c r="U6" s="133" t="s">
        <v>69</v>
      </c>
      <c r="V6" s="134"/>
    </row>
    <row r="7" spans="2:22" ht="16.5" thickBot="1" x14ac:dyDescent="0.3">
      <c r="B7" s="135"/>
      <c r="C7" s="136"/>
      <c r="D7" s="136"/>
      <c r="E7" s="136"/>
      <c r="F7" s="136"/>
      <c r="G7" s="137"/>
      <c r="H7" s="137"/>
      <c r="I7" s="137"/>
      <c r="J7" s="137"/>
      <c r="K7" s="137"/>
      <c r="L7" s="137"/>
      <c r="M7" s="137"/>
      <c r="N7" s="137"/>
      <c r="O7" s="137"/>
      <c r="P7" s="137"/>
      <c r="Q7" s="137"/>
      <c r="R7" s="137"/>
      <c r="S7" s="137"/>
      <c r="T7" s="138"/>
    </row>
    <row r="8" spans="2:22" ht="15" x14ac:dyDescent="0.25">
      <c r="B8" s="139" t="s">
        <v>70</v>
      </c>
      <c r="C8" s="140"/>
      <c r="D8" s="140" t="s">
        <v>71</v>
      </c>
      <c r="E8" s="167" t="s">
        <v>76</v>
      </c>
      <c r="F8" s="168" t="s">
        <v>77</v>
      </c>
      <c r="G8" s="141">
        <v>1</v>
      </c>
      <c r="H8" s="140">
        <v>5</v>
      </c>
      <c r="I8" s="140">
        <v>14</v>
      </c>
      <c r="J8" s="142">
        <v>13</v>
      </c>
      <c r="K8" s="143"/>
      <c r="L8" s="144">
        <v>71</v>
      </c>
      <c r="M8" s="144">
        <v>222</v>
      </c>
      <c r="N8" s="144"/>
      <c r="O8" s="140"/>
      <c r="P8" s="145"/>
      <c r="Q8" s="143">
        <f t="shared" ref="Q8:Q10" si="0">K8*H8*G8</f>
        <v>0</v>
      </c>
      <c r="R8" s="144">
        <f>G8*H8*(IF(I8-2&lt;0.01,I8*L8*0.75,(I8-2)*L8+L8*0.75*2)+J8*M8)</f>
        <v>19222.5</v>
      </c>
      <c r="S8" s="144">
        <f>((N8*I8)+(P8*I8)+(O8*0.55))*G8</f>
        <v>0</v>
      </c>
      <c r="T8" s="145">
        <f t="shared" ref="T8:T10" si="1">S8+R8+Q8</f>
        <v>19222.5</v>
      </c>
      <c r="U8" s="146"/>
    </row>
    <row r="9" spans="2:22" ht="15" x14ac:dyDescent="0.25">
      <c r="B9" s="147" t="s">
        <v>72</v>
      </c>
      <c r="C9" s="148"/>
      <c r="D9" s="148" t="s">
        <v>71</v>
      </c>
      <c r="E9" s="166" t="s">
        <v>74</v>
      </c>
      <c r="F9" s="166" t="s">
        <v>74</v>
      </c>
      <c r="G9" s="149">
        <v>1</v>
      </c>
      <c r="H9" s="148">
        <v>2</v>
      </c>
      <c r="I9" s="148">
        <v>2</v>
      </c>
      <c r="J9" s="150">
        <v>1</v>
      </c>
      <c r="K9" s="151"/>
      <c r="L9" s="152">
        <f t="shared" ref="L9" si="2">L8</f>
        <v>71</v>
      </c>
      <c r="M9" s="152">
        <v>177</v>
      </c>
      <c r="N9" s="152"/>
      <c r="O9" s="148"/>
      <c r="P9" s="153"/>
      <c r="Q9" s="151">
        <f t="shared" si="0"/>
        <v>0</v>
      </c>
      <c r="R9" s="152">
        <f t="shared" ref="R9:R10" si="3">G9*H9*(IF(I9-2&lt;0.01,I9*L9*0.75,(I9-2)*L9+L9*0.75*2)+J9*M9)</f>
        <v>567</v>
      </c>
      <c r="S9" s="152">
        <f t="shared" ref="S9" si="4">((N9*I9)+(P9*I9)+(O9*0.55))*G9</f>
        <v>0</v>
      </c>
      <c r="T9" s="153">
        <f t="shared" si="1"/>
        <v>567</v>
      </c>
      <c r="U9" s="146"/>
    </row>
    <row r="10" spans="2:22" ht="15.75" thickBot="1" x14ac:dyDescent="0.3">
      <c r="B10" s="154"/>
      <c r="C10" s="155"/>
      <c r="D10" s="155"/>
      <c r="E10" s="156"/>
      <c r="F10" s="157"/>
      <c r="G10" s="158"/>
      <c r="H10" s="155"/>
      <c r="I10" s="155"/>
      <c r="J10" s="159"/>
      <c r="K10" s="160"/>
      <c r="L10" s="161"/>
      <c r="M10" s="161"/>
      <c r="N10" s="161"/>
      <c r="O10" s="155"/>
      <c r="P10" s="162"/>
      <c r="Q10" s="160">
        <f t="shared" si="0"/>
        <v>0</v>
      </c>
      <c r="R10" s="161">
        <f t="shared" si="3"/>
        <v>0</v>
      </c>
      <c r="S10" s="161">
        <f>((N10*I10)+P10+(O10*0.55))*G10</f>
        <v>0</v>
      </c>
      <c r="T10" s="162">
        <f t="shared" si="1"/>
        <v>0</v>
      </c>
      <c r="U10" s="146"/>
    </row>
    <row r="11" spans="2:22" ht="13.5" thickBot="1" x14ac:dyDescent="0.25">
      <c r="I11" s="163"/>
      <c r="U11" s="165"/>
    </row>
    <row r="12" spans="2:22" ht="16.5" thickBot="1" x14ac:dyDescent="0.3">
      <c r="R12" s="230" t="s">
        <v>73</v>
      </c>
      <c r="S12" s="231"/>
      <c r="T12" s="169">
        <f>SUM(T8:T10)</f>
        <v>19789.5</v>
      </c>
    </row>
  </sheetData>
  <mergeCells count="9">
    <mergeCell ref="R12:S12"/>
    <mergeCell ref="B2:T2"/>
    <mergeCell ref="B3:T3"/>
    <mergeCell ref="C5:D5"/>
    <mergeCell ref="E5:F5"/>
    <mergeCell ref="G5:J5"/>
    <mergeCell ref="L5:M5"/>
    <mergeCell ref="Q5:S5"/>
    <mergeCell ref="T5:T6"/>
  </mergeCells>
  <pageMargins left="0.7" right="0.7" top="0.75" bottom="0.75" header="0.3" footer="0.3"/>
  <pageSetup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
  <sheetViews>
    <sheetView zoomScale="92" zoomScaleNormal="92" workbookViewId="0">
      <selection activeCell="C16" sqref="C16"/>
    </sheetView>
  </sheetViews>
  <sheetFormatPr defaultRowHeight="15" x14ac:dyDescent="0.25"/>
  <cols>
    <col min="1" max="1" width="1.7109375" style="16" customWidth="1"/>
    <col min="2" max="2" width="44.140625" bestFit="1" customWidth="1"/>
    <col min="3" max="3" width="10.5703125" bestFit="1" customWidth="1"/>
    <col min="4" max="4" width="9.42578125" bestFit="1" customWidth="1"/>
    <col min="5" max="5" width="106.140625" bestFit="1" customWidth="1"/>
    <col min="6" max="6" width="1.7109375" customWidth="1"/>
  </cols>
  <sheetData>
    <row r="1" spans="1:53" ht="49.5" customHeight="1" x14ac:dyDescent="0.25">
      <c r="A1" s="220" t="s">
        <v>82</v>
      </c>
      <c r="B1" s="220"/>
      <c r="C1" s="220"/>
      <c r="D1" s="220"/>
      <c r="E1" s="220"/>
      <c r="F1" s="16"/>
    </row>
    <row r="2" spans="1:53" ht="5.0999999999999996" customHeight="1" x14ac:dyDescent="0.25">
      <c r="B2" s="16"/>
      <c r="C2" s="16"/>
      <c r="D2" s="16"/>
      <c r="E2" s="16"/>
      <c r="F2" s="16"/>
    </row>
    <row r="3" spans="1:53" ht="18.75" x14ac:dyDescent="0.3">
      <c r="B3" s="113" t="s">
        <v>13</v>
      </c>
      <c r="C3" s="243"/>
      <c r="D3" s="243"/>
      <c r="E3" s="243"/>
      <c r="F3" s="16"/>
      <c r="G3" s="4"/>
      <c r="H3" s="4"/>
      <c r="I3" s="4"/>
      <c r="Y3" s="12"/>
      <c r="AD3" s="13"/>
      <c r="AH3" s="13"/>
      <c r="AI3" s="11"/>
      <c r="AJ3" s="14"/>
      <c r="AK3" s="15"/>
      <c r="AL3" s="16"/>
      <c r="AM3" s="17"/>
      <c r="AN3" s="17"/>
      <c r="AO3" s="16"/>
      <c r="AP3" s="16"/>
      <c r="AQ3" s="16"/>
      <c r="AR3" s="16"/>
      <c r="AS3" s="16"/>
      <c r="AT3" s="16"/>
      <c r="AU3" s="16"/>
      <c r="AV3" s="16"/>
      <c r="AW3" s="16"/>
      <c r="AX3" s="16"/>
      <c r="AY3" s="16"/>
      <c r="AZ3" s="16"/>
      <c r="BA3" s="16"/>
    </row>
    <row r="4" spans="1:53" ht="18.75" x14ac:dyDescent="0.3">
      <c r="A4" s="89"/>
      <c r="B4" s="113" t="s">
        <v>14</v>
      </c>
      <c r="C4" s="243"/>
      <c r="D4" s="243"/>
      <c r="E4" s="243"/>
      <c r="F4" s="16"/>
      <c r="G4" s="4"/>
      <c r="H4" s="4"/>
      <c r="I4" s="4"/>
      <c r="Y4" s="12"/>
      <c r="AD4" s="13"/>
      <c r="AH4" s="13"/>
      <c r="AI4" s="11"/>
      <c r="AJ4" s="14"/>
      <c r="AK4" s="15"/>
      <c r="AL4" s="16"/>
      <c r="AM4" s="17"/>
      <c r="AN4" s="17"/>
      <c r="AO4" s="16"/>
      <c r="AP4" s="16"/>
      <c r="AQ4" s="16"/>
      <c r="AR4" s="16"/>
      <c r="AS4" s="16"/>
      <c r="AT4" s="16"/>
      <c r="AU4" s="16"/>
      <c r="AV4" s="16"/>
      <c r="AW4" s="16"/>
      <c r="AX4" s="16"/>
      <c r="AY4" s="16"/>
      <c r="AZ4" s="16"/>
      <c r="BA4" s="16"/>
    </row>
    <row r="5" spans="1:53" ht="18.75" x14ac:dyDescent="0.3">
      <c r="A5" s="89"/>
      <c r="B5" s="113" t="s">
        <v>15</v>
      </c>
      <c r="C5" s="243"/>
      <c r="D5" s="243"/>
      <c r="E5" s="243"/>
      <c r="F5" s="16"/>
      <c r="G5" s="4"/>
      <c r="H5" s="4"/>
      <c r="I5" s="4"/>
      <c r="Y5" s="12"/>
      <c r="AD5" s="13"/>
      <c r="AH5" s="13"/>
      <c r="AI5" s="11"/>
      <c r="AJ5" s="14"/>
      <c r="AK5" s="15"/>
      <c r="AL5" s="16"/>
      <c r="AM5" s="17"/>
      <c r="AN5" s="17"/>
      <c r="AO5" s="16"/>
      <c r="AP5" s="16"/>
      <c r="AQ5" s="16"/>
      <c r="AR5" s="16"/>
      <c r="AS5" s="16"/>
      <c r="AT5" s="16"/>
      <c r="AU5" s="16"/>
      <c r="AV5" s="16"/>
      <c r="AW5" s="16"/>
      <c r="AX5" s="16"/>
      <c r="AY5" s="16"/>
      <c r="AZ5" s="16"/>
      <c r="BA5" s="16"/>
    </row>
    <row r="6" spans="1:53" ht="5.0999999999999996" customHeight="1" x14ac:dyDescent="0.25">
      <c r="A6" s="89"/>
      <c r="B6" s="16"/>
      <c r="C6" s="16"/>
      <c r="D6" s="17"/>
      <c r="E6" s="16"/>
      <c r="F6" s="16"/>
      <c r="G6" s="4"/>
      <c r="H6" s="4"/>
      <c r="I6" s="4"/>
      <c r="Y6" s="12"/>
      <c r="AD6" s="13"/>
      <c r="AH6" s="13"/>
      <c r="AI6" s="10"/>
      <c r="AJ6" s="10"/>
      <c r="AK6" s="10"/>
      <c r="AL6" s="16"/>
      <c r="AM6" s="17"/>
      <c r="AN6" s="17"/>
      <c r="AO6" s="16"/>
      <c r="AP6" s="16"/>
      <c r="AQ6" s="16"/>
      <c r="AR6" s="16"/>
      <c r="AS6" s="16"/>
      <c r="AT6" s="16"/>
      <c r="AU6" s="16"/>
      <c r="AV6" s="16"/>
      <c r="AW6" s="16"/>
      <c r="AX6" s="16"/>
      <c r="AY6" s="16"/>
      <c r="AZ6" s="16"/>
      <c r="BA6" s="16"/>
    </row>
    <row r="7" spans="1:53" s="5" customFormat="1" x14ac:dyDescent="0.25">
      <c r="A7" s="89"/>
      <c r="B7" s="180" t="s">
        <v>83</v>
      </c>
      <c r="C7" s="180" t="s">
        <v>89</v>
      </c>
      <c r="D7" s="181" t="s">
        <v>87</v>
      </c>
      <c r="E7" s="182" t="s">
        <v>85</v>
      </c>
      <c r="F7" s="88"/>
    </row>
    <row r="8" spans="1:53" s="5" customFormat="1" x14ac:dyDescent="0.25">
      <c r="A8" s="89"/>
      <c r="B8" s="175" t="s">
        <v>81</v>
      </c>
      <c r="C8" s="178">
        <v>200</v>
      </c>
      <c r="D8" s="173" t="s">
        <v>88</v>
      </c>
      <c r="E8" s="172" t="s">
        <v>90</v>
      </c>
      <c r="F8" s="88"/>
    </row>
    <row r="9" spans="1:53" s="5" customFormat="1" x14ac:dyDescent="0.25">
      <c r="A9" s="89"/>
      <c r="B9" s="175" t="s">
        <v>91</v>
      </c>
      <c r="C9" s="178"/>
      <c r="D9" s="173">
        <v>20000</v>
      </c>
      <c r="E9" s="172" t="s">
        <v>95</v>
      </c>
      <c r="F9" s="88"/>
    </row>
    <row r="10" spans="1:53" s="5" customFormat="1" x14ac:dyDescent="0.25">
      <c r="A10" s="89"/>
      <c r="B10" s="175" t="s">
        <v>92</v>
      </c>
      <c r="C10" s="178"/>
      <c r="D10" s="173">
        <v>2000</v>
      </c>
      <c r="E10" s="172" t="s">
        <v>96</v>
      </c>
      <c r="F10" s="88"/>
    </row>
    <row r="11" spans="1:53" s="5" customFormat="1" x14ac:dyDescent="0.25">
      <c r="A11" s="89"/>
      <c r="B11" s="175" t="s">
        <v>93</v>
      </c>
      <c r="C11" s="178"/>
      <c r="D11" s="173">
        <v>19790</v>
      </c>
      <c r="E11" s="172" t="s">
        <v>80</v>
      </c>
      <c r="F11" s="88"/>
    </row>
    <row r="12" spans="1:53" s="5" customFormat="1" x14ac:dyDescent="0.25">
      <c r="A12" s="89"/>
      <c r="B12" s="175" t="s">
        <v>94</v>
      </c>
      <c r="C12" s="178"/>
      <c r="D12" s="173">
        <v>10000</v>
      </c>
      <c r="E12" s="172" t="s">
        <v>97</v>
      </c>
      <c r="F12" s="88"/>
    </row>
    <row r="13" spans="1:53" s="5" customFormat="1" x14ac:dyDescent="0.25">
      <c r="A13" s="89"/>
      <c r="B13" s="174" t="s">
        <v>84</v>
      </c>
      <c r="C13" s="178"/>
      <c r="D13" s="173">
        <v>2200</v>
      </c>
      <c r="E13" s="172" t="s">
        <v>86</v>
      </c>
      <c r="F13" s="88"/>
    </row>
    <row r="14" spans="1:53" s="88" customFormat="1" ht="5.0999999999999996" customHeight="1" x14ac:dyDescent="0.25">
      <c r="A14" s="89"/>
      <c r="B14" s="170"/>
      <c r="C14" s="171"/>
      <c r="D14" s="173"/>
      <c r="E14" s="172"/>
    </row>
    <row r="15" spans="1:53" s="5" customFormat="1" x14ac:dyDescent="0.25">
      <c r="A15" s="93"/>
      <c r="B15" s="176" t="s">
        <v>54</v>
      </c>
      <c r="C15" s="179">
        <f>SUM(C8:C14)</f>
        <v>200</v>
      </c>
      <c r="D15" s="177">
        <f>SUM(D8:D14)</f>
        <v>53990</v>
      </c>
      <c r="E15" s="4"/>
    </row>
    <row r="16" spans="1:53" s="5" customFormat="1" x14ac:dyDescent="0.25">
      <c r="A16" s="93"/>
      <c r="B16" s="7"/>
      <c r="C16" s="8"/>
      <c r="D16" s="2"/>
      <c r="E16" s="4"/>
    </row>
  </sheetData>
  <mergeCells count="4">
    <mergeCell ref="C3:E3"/>
    <mergeCell ref="C4:E4"/>
    <mergeCell ref="C5:E5"/>
    <mergeCell ref="A1:E1"/>
  </mergeCells>
  <dataValidations disablePrompts="1" count="1">
    <dataValidation type="textLength" operator="lessThan" allowBlank="1" showInputMessage="1" showErrorMessage="1" sqref="II7:IM7 SE7:SI7 ACA7:ACE7 ALW7:AMA7 AVS7:AVW7 BFO7:BFS7 BPK7:BPO7 BZG7:BZK7 CJC7:CJG7 CSY7:CTC7 DCU7:DCY7 DMQ7:DMU7 DWM7:DWQ7 EGI7:EGM7 EQE7:EQI7 FAA7:FAE7 FJW7:FKA7 FTS7:FTW7 GDO7:GDS7 GNK7:GNO7 GXG7:GXK7 HHC7:HHG7 HQY7:HRC7 IAU7:IAY7 IKQ7:IKU7 IUM7:IUQ7 JEI7:JEM7 JOE7:JOI7 JYA7:JYE7 KHW7:KIA7 KRS7:KRW7 LBO7:LBS7 LLK7:LLO7 LVG7:LVK7 MFC7:MFG7 MOY7:MPC7 MYU7:MYY7 NIQ7:NIU7 NSM7:NSQ7 OCI7:OCM7 OME7:OMI7 OWA7:OWE7 PFW7:PGA7 PPS7:PPW7 PZO7:PZS7 QJK7:QJO7 QTG7:QTK7 RDC7:RDG7 RMY7:RNC7 RWU7:RWY7 SGQ7:SGU7 SQM7:SQQ7 TAI7:TAM7 TKE7:TKI7 TUA7:TUE7 UDW7:UEA7 UNS7:UNW7 UXO7:UXS7 VHK7:VHO7 VRG7:VRK7 WBC7:WBG7 WKY7:WLC7 WUU7:WUY7">
      <formula1>100000000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Narrative</vt:lpstr>
      <vt:lpstr>Build_Plan</vt:lpstr>
      <vt:lpstr>Detail_BOM</vt:lpstr>
      <vt:lpstr>Travel_est</vt:lpstr>
      <vt:lpstr>Effort_Cost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dc:creator>
  <cp:lastModifiedBy>Scharmen, Wesley</cp:lastModifiedBy>
  <dcterms:created xsi:type="dcterms:W3CDTF">2014-07-22T12:48:53Z</dcterms:created>
  <dcterms:modified xsi:type="dcterms:W3CDTF">2015-08-14T16:54:14Z</dcterms:modified>
</cp:coreProperties>
</file>