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ayer\Desktop\"/>
    </mc:Choice>
  </mc:AlternateContent>
  <bookViews>
    <workbookView xWindow="120" yWindow="45" windowWidth="20115" windowHeight="102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27" i="1" l="1"/>
  <c r="G28" i="1"/>
  <c r="G29" i="1"/>
  <c r="G30" i="1"/>
  <c r="G31" i="1"/>
  <c r="G32" i="1"/>
  <c r="G33" i="1"/>
  <c r="G34" i="1"/>
  <c r="G35" i="1"/>
  <c r="G36" i="1"/>
  <c r="G26" i="1"/>
  <c r="F41" i="1" l="1"/>
  <c r="F42" i="1"/>
  <c r="F43" i="1"/>
  <c r="F44" i="1"/>
  <c r="F45" i="1"/>
  <c r="F46" i="1"/>
  <c r="F47" i="1"/>
  <c r="F48" i="1"/>
  <c r="F49" i="1"/>
  <c r="F50" i="1"/>
  <c r="F40" i="1"/>
  <c r="F27" i="1"/>
  <c r="F28" i="1"/>
  <c r="F29" i="1"/>
  <c r="F30" i="1"/>
  <c r="F31" i="1"/>
  <c r="F32" i="1"/>
  <c r="F33" i="1"/>
  <c r="F34" i="1"/>
  <c r="F35" i="1"/>
  <c r="F36" i="1"/>
  <c r="F26" i="1"/>
  <c r="C21" i="1" l="1"/>
  <c r="D34" i="1" s="1"/>
  <c r="I34" i="1" s="1"/>
  <c r="I48" i="1" s="1"/>
  <c r="J3" i="1"/>
  <c r="J4" i="1"/>
  <c r="J5" i="1"/>
  <c r="J6" i="1"/>
  <c r="J7" i="1"/>
  <c r="J8" i="1"/>
  <c r="J9" i="1"/>
  <c r="J10" i="1"/>
  <c r="J11" i="1"/>
  <c r="J12" i="1"/>
  <c r="E4" i="1"/>
  <c r="E5" i="1"/>
  <c r="E6" i="1"/>
  <c r="E7" i="1"/>
  <c r="E8" i="1"/>
  <c r="E9" i="1"/>
  <c r="E10" i="1"/>
  <c r="E11" i="1"/>
  <c r="E12" i="1"/>
  <c r="E3" i="1"/>
  <c r="C30" i="1" l="1"/>
  <c r="D33" i="1"/>
  <c r="I33" i="1" s="1"/>
  <c r="I47" i="1" s="1"/>
  <c r="C26" i="1"/>
  <c r="C29" i="1"/>
  <c r="D32" i="1"/>
  <c r="I32" i="1" s="1"/>
  <c r="I46" i="1" s="1"/>
  <c r="C36" i="1"/>
  <c r="C28" i="1"/>
  <c r="D31" i="1"/>
  <c r="I31" i="1" s="1"/>
  <c r="I45" i="1" s="1"/>
  <c r="C35" i="1"/>
  <c r="C27" i="1"/>
  <c r="D30" i="1"/>
  <c r="I30" i="1" s="1"/>
  <c r="I44" i="1" s="1"/>
  <c r="C34" i="1"/>
  <c r="D26" i="1"/>
  <c r="I26" i="1" s="1"/>
  <c r="I40" i="1" s="1"/>
  <c r="D29" i="1"/>
  <c r="I29" i="1" s="1"/>
  <c r="I43" i="1" s="1"/>
  <c r="C33" i="1"/>
  <c r="D36" i="1"/>
  <c r="I36" i="1" s="1"/>
  <c r="I50" i="1" s="1"/>
  <c r="D28" i="1"/>
  <c r="I28" i="1" s="1"/>
  <c r="I42" i="1" s="1"/>
  <c r="C32" i="1"/>
  <c r="D35" i="1"/>
  <c r="I35" i="1" s="1"/>
  <c r="I49" i="1" s="1"/>
  <c r="D27" i="1"/>
  <c r="I27" i="1" s="1"/>
  <c r="I41" i="1" s="1"/>
  <c r="C31" i="1"/>
  <c r="H33" i="1" l="1"/>
  <c r="H28" i="1"/>
  <c r="H36" i="1"/>
  <c r="H31" i="1"/>
  <c r="H34" i="1"/>
  <c r="H29" i="1"/>
  <c r="H26" i="1"/>
  <c r="H32" i="1"/>
  <c r="H27" i="1"/>
  <c r="H35" i="1"/>
  <c r="H30" i="1"/>
  <c r="H46" i="1" l="1"/>
  <c r="K32" i="1"/>
  <c r="H45" i="1"/>
  <c r="K31" i="1"/>
  <c r="H44" i="1"/>
  <c r="K30" i="1"/>
  <c r="H50" i="1"/>
  <c r="K36" i="1"/>
  <c r="H40" i="1"/>
  <c r="K26" i="1"/>
  <c r="H43" i="1"/>
  <c r="K29" i="1"/>
  <c r="H42" i="1"/>
  <c r="K28" i="1"/>
  <c r="H49" i="1"/>
  <c r="K35" i="1"/>
  <c r="H48" i="1"/>
  <c r="K34" i="1"/>
  <c r="H47" i="1"/>
  <c r="K33" i="1"/>
  <c r="H41" i="1"/>
  <c r="K27" i="1"/>
  <c r="J32" i="1"/>
  <c r="J46" i="1" s="1"/>
  <c r="G46" i="1"/>
  <c r="K46" i="1" s="1"/>
  <c r="J31" i="1"/>
  <c r="J45" i="1" s="1"/>
  <c r="G45" i="1"/>
  <c r="G40" i="1"/>
  <c r="K40" i="1" s="1"/>
  <c r="J26" i="1"/>
  <c r="J40" i="1" s="1"/>
  <c r="G44" i="1"/>
  <c r="J30" i="1"/>
  <c r="J44" i="1" s="1"/>
  <c r="G50" i="1"/>
  <c r="K50" i="1" s="1"/>
  <c r="J36" i="1"/>
  <c r="J50" i="1" s="1"/>
  <c r="G49" i="1"/>
  <c r="J35" i="1"/>
  <c r="J49" i="1" s="1"/>
  <c r="G43" i="1"/>
  <c r="K43" i="1" s="1"/>
  <c r="J29" i="1"/>
  <c r="J43" i="1" s="1"/>
  <c r="G42" i="1"/>
  <c r="K42" i="1" s="1"/>
  <c r="J28" i="1"/>
  <c r="J42" i="1" s="1"/>
  <c r="G41" i="1"/>
  <c r="J27" i="1"/>
  <c r="J41" i="1" s="1"/>
  <c r="G48" i="1"/>
  <c r="K48" i="1" s="1"/>
  <c r="J34" i="1"/>
  <c r="J48" i="1" s="1"/>
  <c r="J33" i="1"/>
  <c r="J47" i="1" s="1"/>
  <c r="G47" i="1"/>
  <c r="K44" i="1" l="1"/>
  <c r="K47" i="1"/>
  <c r="K41" i="1"/>
  <c r="K49" i="1"/>
  <c r="K45" i="1"/>
</calcChain>
</file>

<file path=xl/sharedStrings.xml><?xml version="1.0" encoding="utf-8"?>
<sst xmlns="http://schemas.openxmlformats.org/spreadsheetml/2006/main" count="46" uniqueCount="24">
  <si>
    <t>Re#</t>
  </si>
  <si>
    <t>Speed (m/s)</t>
  </si>
  <si>
    <t>Tube Diameter (m)</t>
  </si>
  <si>
    <t>Kinematic Viscosity (m^2/s)</t>
  </si>
  <si>
    <t>Cd</t>
  </si>
  <si>
    <t>Length per Meter of Truss (m)</t>
  </si>
  <si>
    <t>Density (kg/m^3)</t>
  </si>
  <si>
    <r>
      <t>Drag per Meter of Truss</t>
    </r>
    <r>
      <rPr>
        <b/>
        <sz val="11"/>
        <color rgb="FFFF0000"/>
        <rFont val="Calibri"/>
        <family val="2"/>
        <scheme val="minor"/>
      </rPr>
      <t xml:space="preserve"> Parallel</t>
    </r>
    <r>
      <rPr>
        <b/>
        <sz val="11"/>
        <color theme="1"/>
        <rFont val="Calibri"/>
        <family val="2"/>
        <scheme val="minor"/>
      </rPr>
      <t xml:space="preserve"> to Flow (N)</t>
    </r>
  </si>
  <si>
    <r>
      <t xml:space="preserve">Drag per Meter of Truss </t>
    </r>
    <r>
      <rPr>
        <b/>
        <sz val="11"/>
        <color rgb="FFFF0000"/>
        <rFont val="Calibri"/>
        <family val="2"/>
        <scheme val="minor"/>
      </rPr>
      <t>Perpendicular</t>
    </r>
    <r>
      <rPr>
        <b/>
        <sz val="11"/>
        <color theme="1"/>
        <rFont val="Calibri"/>
        <family val="2"/>
        <scheme val="minor"/>
      </rPr>
      <t xml:space="preserve"> to Flow (N)</t>
    </r>
  </si>
  <si>
    <t>Assumptions:</t>
  </si>
  <si>
    <t>Members parallel to flow neglected</t>
  </si>
  <si>
    <t>All members full length considered to be perpendicular to flow</t>
  </si>
  <si>
    <t>All members see full flow speed</t>
  </si>
  <si>
    <t>N</t>
  </si>
  <si>
    <t>Vertical Leg</t>
  </si>
  <si>
    <t>Horizontal Leg</t>
  </si>
  <si>
    <t>Longitutinal Leg</t>
  </si>
  <si>
    <t>Total Load</t>
  </si>
  <si>
    <t>Vertical Reacton Force</t>
  </si>
  <si>
    <t>lbs</t>
  </si>
  <si>
    <t>Drag Forces</t>
  </si>
  <si>
    <t>knots</t>
  </si>
  <si>
    <t>m/s</t>
  </si>
  <si>
    <t xml:space="preserve">Speed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</si>
</sst>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1" fontId="0" fillId="0" borderId="0" xfId="0" applyNumberForma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11" fontId="0" fillId="0" borderId="1" xfId="0" applyNumberFormat="1" applyBorder="1"/>
    <xf numFmtId="164" fontId="0" fillId="0" borderId="1" xfId="0" applyNumberFormat="1" applyBorder="1"/>
    <xf numFmtId="2" fontId="0" fillId="0" borderId="0" xfId="0" applyNumberFormat="1" applyFill="1" applyBorder="1"/>
    <xf numFmtId="0" fontId="0" fillId="0" borderId="0" xfId="0" applyBorder="1"/>
    <xf numFmtId="0" fontId="1" fillId="0" borderId="0" xfId="0" applyFont="1" applyBorder="1"/>
    <xf numFmtId="2" fontId="0" fillId="0" borderId="0" xfId="0" applyNumberFormat="1"/>
    <xf numFmtId="2" fontId="0" fillId="0" borderId="1" xfId="0" applyNumberFormat="1" applyBorder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google.com/url?sa=i&amp;rct=j&amp;q=&amp;esrc=s&amp;frm=1&amp;source=images&amp;cd=&amp;cad=rja&amp;docid=XKSdvoO5JH9n3M&amp;tbnid=BFYMIewakcJ0rM:&amp;ved=0CAUQjRw&amp;url=http://www.thermopedia.com/content/1216/?tid=104&amp;sn=1410&amp;ei=yYceUvesEeG0iQK274GIBw&amp;bvm=bv.51495398,d.cGE&amp;psig=AFQjCNHiyiH6kF6tlvNbysV0x3a4Go3mQw&amp;ust=13778153853118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18</xdr:col>
      <xdr:colOff>66675</xdr:colOff>
      <xdr:row>10</xdr:row>
      <xdr:rowOff>47625</xdr:rowOff>
    </xdr:to>
    <xdr:pic>
      <xdr:nvPicPr>
        <xdr:cNvPr id="2" name="irc_mi" descr="http://www.thermopedia.com/content/5637/TUBES_CROSSFLOW_OVER_FIG6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90500"/>
          <a:ext cx="3724275" cy="176212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0"/>
  <sheetViews>
    <sheetView tabSelected="1" workbookViewId="0">
      <selection activeCell="F23" sqref="F23"/>
    </sheetView>
  </sheetViews>
  <sheetFormatPr defaultRowHeight="15" x14ac:dyDescent="0.25"/>
  <cols>
    <col min="2" max="2" width="27.7109375" bestFit="1" customWidth="1"/>
    <col min="3" max="4" width="46" bestFit="1" customWidth="1"/>
    <col min="5" max="5" width="6.5703125" bestFit="1" customWidth="1"/>
    <col min="6" max="6" width="12.28515625" bestFit="1" customWidth="1"/>
    <col min="7" max="7" width="18" bestFit="1" customWidth="1"/>
    <col min="8" max="8" width="16" customWidth="1"/>
    <col min="9" max="9" width="15.140625" bestFit="1" customWidth="1"/>
    <col min="10" max="10" width="10" bestFit="1" customWidth="1"/>
    <col min="11" max="11" width="21" bestFit="1" customWidth="1"/>
  </cols>
  <sheetData>
    <row r="2" spans="2:10" s="2" customFormat="1" x14ac:dyDescent="0.25">
      <c r="B2" s="3" t="s">
        <v>2</v>
      </c>
      <c r="C2" s="3" t="s">
        <v>3</v>
      </c>
      <c r="D2" s="3" t="s">
        <v>1</v>
      </c>
      <c r="E2" s="3" t="s">
        <v>0</v>
      </c>
      <c r="G2" s="3" t="s">
        <v>2</v>
      </c>
      <c r="H2" s="3" t="s">
        <v>3</v>
      </c>
      <c r="I2" s="3" t="s">
        <v>1</v>
      </c>
      <c r="J2" s="3" t="s">
        <v>0</v>
      </c>
    </row>
    <row r="3" spans="2:10" x14ac:dyDescent="0.25">
      <c r="B3" s="4">
        <v>0.05</v>
      </c>
      <c r="C3" s="5">
        <v>1.5571000000000001E-5</v>
      </c>
      <c r="D3" s="4">
        <v>0.1</v>
      </c>
      <c r="E3" s="6">
        <f>D3*B3/C3</f>
        <v>321.10975531436651</v>
      </c>
      <c r="G3" s="4">
        <v>0.02</v>
      </c>
      <c r="H3" s="5">
        <v>1.5571000000000001E-5</v>
      </c>
      <c r="I3" s="4">
        <v>0.1</v>
      </c>
      <c r="J3" s="6">
        <f>I3*G3/H3</f>
        <v>128.44390212574658</v>
      </c>
    </row>
    <row r="4" spans="2:10" x14ac:dyDescent="0.25">
      <c r="B4" s="4">
        <v>0.05</v>
      </c>
      <c r="C4" s="5">
        <v>1.5571000000000001E-5</v>
      </c>
      <c r="D4" s="4">
        <v>0.2</v>
      </c>
      <c r="E4" s="6">
        <f t="shared" ref="E4:E12" si="0">D4*B4/C4</f>
        <v>642.21951062873302</v>
      </c>
      <c r="G4" s="4">
        <v>0.02</v>
      </c>
      <c r="H4" s="5">
        <v>1.5571000000000001E-5</v>
      </c>
      <c r="I4" s="4">
        <v>0.2</v>
      </c>
      <c r="J4" s="6">
        <f t="shared" ref="J4:J12" si="1">I4*G4/H4</f>
        <v>256.88780425149315</v>
      </c>
    </row>
    <row r="5" spans="2:10" x14ac:dyDescent="0.25">
      <c r="B5" s="4">
        <v>0.05</v>
      </c>
      <c r="C5" s="5">
        <v>1.5571000000000001E-5</v>
      </c>
      <c r="D5" s="4">
        <v>0.3</v>
      </c>
      <c r="E5" s="6">
        <f t="shared" si="0"/>
        <v>963.32926594309924</v>
      </c>
      <c r="G5" s="4">
        <v>0.02</v>
      </c>
      <c r="H5" s="5">
        <v>1.5571000000000001E-5</v>
      </c>
      <c r="I5" s="4">
        <v>0.3</v>
      </c>
      <c r="J5" s="6">
        <f t="shared" si="1"/>
        <v>385.33170637723975</v>
      </c>
    </row>
    <row r="6" spans="2:10" x14ac:dyDescent="0.25">
      <c r="B6" s="4">
        <v>0.05</v>
      </c>
      <c r="C6" s="5">
        <v>1.5571000000000001E-5</v>
      </c>
      <c r="D6" s="4">
        <v>0.4</v>
      </c>
      <c r="E6" s="6">
        <f t="shared" si="0"/>
        <v>1284.439021257466</v>
      </c>
      <c r="G6" s="4">
        <v>0.02</v>
      </c>
      <c r="H6" s="5">
        <v>1.5571000000000001E-5</v>
      </c>
      <c r="I6" s="4">
        <v>0.4</v>
      </c>
      <c r="J6" s="6">
        <f t="shared" si="1"/>
        <v>513.7756085029863</v>
      </c>
    </row>
    <row r="7" spans="2:10" x14ac:dyDescent="0.25">
      <c r="B7" s="4">
        <v>0.05</v>
      </c>
      <c r="C7" s="5">
        <v>1.5571000000000001E-5</v>
      </c>
      <c r="D7" s="4">
        <v>0.5</v>
      </c>
      <c r="E7" s="6">
        <f t="shared" si="0"/>
        <v>1605.5487765718324</v>
      </c>
      <c r="G7" s="4">
        <v>0.02</v>
      </c>
      <c r="H7" s="5">
        <v>1.5571000000000001E-5</v>
      </c>
      <c r="I7" s="4">
        <v>0.5</v>
      </c>
      <c r="J7" s="6">
        <f t="shared" si="1"/>
        <v>642.21951062873291</v>
      </c>
    </row>
    <row r="8" spans="2:10" x14ac:dyDescent="0.25">
      <c r="B8" s="4">
        <v>0.05</v>
      </c>
      <c r="C8" s="5">
        <v>1.5571000000000001E-5</v>
      </c>
      <c r="D8" s="4">
        <v>0.6</v>
      </c>
      <c r="E8" s="6">
        <f t="shared" si="0"/>
        <v>1926.6585318861985</v>
      </c>
      <c r="G8" s="4">
        <v>0.02</v>
      </c>
      <c r="H8" s="5">
        <v>1.5571000000000001E-5</v>
      </c>
      <c r="I8" s="4">
        <v>0.6</v>
      </c>
      <c r="J8" s="6">
        <f t="shared" si="1"/>
        <v>770.66341275447951</v>
      </c>
    </row>
    <row r="9" spans="2:10" x14ac:dyDescent="0.25">
      <c r="B9" s="4">
        <v>0.05</v>
      </c>
      <c r="C9" s="5">
        <v>1.5571000000000001E-5</v>
      </c>
      <c r="D9" s="4">
        <v>0.7</v>
      </c>
      <c r="E9" s="6">
        <f t="shared" si="0"/>
        <v>2247.7682872005648</v>
      </c>
      <c r="G9" s="4">
        <v>0.02</v>
      </c>
      <c r="H9" s="5">
        <v>1.5571000000000001E-5</v>
      </c>
      <c r="I9" s="4">
        <v>0.7</v>
      </c>
      <c r="J9" s="6">
        <f t="shared" si="1"/>
        <v>899.10731488022589</v>
      </c>
    </row>
    <row r="10" spans="2:10" x14ac:dyDescent="0.25">
      <c r="B10" s="4">
        <v>0.05</v>
      </c>
      <c r="C10" s="5">
        <v>1.5571000000000001E-5</v>
      </c>
      <c r="D10" s="4">
        <v>0.8</v>
      </c>
      <c r="E10" s="6">
        <f t="shared" si="0"/>
        <v>2568.8780425149321</v>
      </c>
      <c r="G10" s="4">
        <v>0.02</v>
      </c>
      <c r="H10" s="5">
        <v>1.5571000000000001E-5</v>
      </c>
      <c r="I10" s="4">
        <v>0.8</v>
      </c>
      <c r="J10" s="6">
        <f t="shared" si="1"/>
        <v>1027.5512170059726</v>
      </c>
    </row>
    <row r="11" spans="2:10" x14ac:dyDescent="0.25">
      <c r="B11" s="4">
        <v>0.05</v>
      </c>
      <c r="C11" s="5">
        <v>1.5571000000000001E-5</v>
      </c>
      <c r="D11" s="4">
        <v>0.9</v>
      </c>
      <c r="E11" s="6">
        <f t="shared" si="0"/>
        <v>2889.9877978292984</v>
      </c>
      <c r="G11" s="4">
        <v>0.02</v>
      </c>
      <c r="H11" s="5">
        <v>1.5571000000000001E-5</v>
      </c>
      <c r="I11" s="4">
        <v>0.9</v>
      </c>
      <c r="J11" s="6">
        <f t="shared" si="1"/>
        <v>1155.9951191317193</v>
      </c>
    </row>
    <row r="12" spans="2:10" x14ac:dyDescent="0.25">
      <c r="B12" s="4">
        <v>0.05</v>
      </c>
      <c r="C12" s="5">
        <v>1.5571000000000001E-5</v>
      </c>
      <c r="D12" s="4">
        <v>1</v>
      </c>
      <c r="E12" s="6">
        <f t="shared" si="0"/>
        <v>3211.0975531436648</v>
      </c>
      <c r="G12" s="4">
        <v>0.02</v>
      </c>
      <c r="H12" s="5">
        <v>1.5571000000000001E-5</v>
      </c>
      <c r="I12" s="4">
        <v>1</v>
      </c>
      <c r="J12" s="6">
        <f t="shared" si="1"/>
        <v>1284.4390212574658</v>
      </c>
    </row>
    <row r="13" spans="2:10" x14ac:dyDescent="0.25">
      <c r="G13" s="1"/>
    </row>
    <row r="14" spans="2:10" x14ac:dyDescent="0.25">
      <c r="B14" s="8" t="s">
        <v>4</v>
      </c>
      <c r="C14" s="7">
        <v>1</v>
      </c>
    </row>
    <row r="15" spans="2:10" x14ac:dyDescent="0.25">
      <c r="B15" s="8" t="s">
        <v>6</v>
      </c>
      <c r="C15" s="10">
        <v>1000</v>
      </c>
    </row>
    <row r="16" spans="2:10" x14ac:dyDescent="0.25">
      <c r="B16" s="8"/>
    </row>
    <row r="17" spans="2:11" x14ac:dyDescent="0.25">
      <c r="B17" s="9" t="s">
        <v>2</v>
      </c>
      <c r="C17" s="10">
        <v>0.05</v>
      </c>
    </row>
    <row r="18" spans="2:11" x14ac:dyDescent="0.25">
      <c r="B18" s="8" t="s">
        <v>5</v>
      </c>
      <c r="C18" s="10">
        <v>4</v>
      </c>
    </row>
    <row r="19" spans="2:11" x14ac:dyDescent="0.25">
      <c r="B19" s="8"/>
      <c r="C19" s="10"/>
    </row>
    <row r="20" spans="2:11" x14ac:dyDescent="0.25">
      <c r="B20" s="9" t="s">
        <v>2</v>
      </c>
      <c r="C20" s="10">
        <v>0.02</v>
      </c>
    </row>
    <row r="21" spans="2:11" x14ac:dyDescent="0.25">
      <c r="B21" s="8" t="s">
        <v>5</v>
      </c>
      <c r="C21" s="10">
        <f>(0.325*38*2/5)+(0.19*2*2/5)</f>
        <v>5.0919999999999996</v>
      </c>
    </row>
    <row r="23" spans="2:11" x14ac:dyDescent="0.25">
      <c r="F23" s="2" t="s">
        <v>20</v>
      </c>
    </row>
    <row r="24" spans="2:11" x14ac:dyDescent="0.25">
      <c r="B24" s="3" t="s">
        <v>1</v>
      </c>
      <c r="C24" s="3" t="s">
        <v>8</v>
      </c>
      <c r="D24" s="3" t="s">
        <v>7</v>
      </c>
      <c r="F24" s="14" t="s">
        <v>23</v>
      </c>
      <c r="G24" s="14" t="s">
        <v>14</v>
      </c>
      <c r="H24" s="14" t="s">
        <v>15</v>
      </c>
      <c r="I24" s="14" t="s">
        <v>16</v>
      </c>
      <c r="J24" s="14" t="s">
        <v>17</v>
      </c>
      <c r="K24" s="14" t="s">
        <v>18</v>
      </c>
    </row>
    <row r="25" spans="2:11" x14ac:dyDescent="0.25">
      <c r="B25" s="3"/>
      <c r="C25" s="3"/>
      <c r="D25" s="3"/>
      <c r="F25" s="15" t="s">
        <v>22</v>
      </c>
      <c r="G25" s="15" t="s">
        <v>13</v>
      </c>
      <c r="H25" s="15" t="s">
        <v>13</v>
      </c>
      <c r="I25" s="15" t="s">
        <v>13</v>
      </c>
      <c r="J25" s="15" t="s">
        <v>13</v>
      </c>
      <c r="K25" s="15" t="s">
        <v>13</v>
      </c>
    </row>
    <row r="26" spans="2:11" x14ac:dyDescent="0.25">
      <c r="B26" s="4">
        <v>0.1</v>
      </c>
      <c r="C26" s="11">
        <f>0.5*$C$15*$C$14*B26^2*(($C$17*$C$18)+($C$20*$C$21))</f>
        <v>1.5092000000000003</v>
      </c>
      <c r="D26" s="11">
        <f>0.5*$C$15*$C$14*B26^2*($C$20*$C$21)</f>
        <v>0.5092000000000001</v>
      </c>
      <c r="F26" s="16">
        <f>B26</f>
        <v>0.1</v>
      </c>
      <c r="G26" s="17">
        <f>C26*6</f>
        <v>9.0552000000000028</v>
      </c>
      <c r="H26" s="17">
        <f>C26*12</f>
        <v>18.110400000000006</v>
      </c>
      <c r="I26" s="17">
        <f>D26*16.5</f>
        <v>8.4018000000000015</v>
      </c>
      <c r="J26" s="17">
        <f>G26*4+H26*2+I26*2</f>
        <v>89.245200000000025</v>
      </c>
      <c r="K26" s="19">
        <f>(((H26+I26)*6)+(G26*3))/3.5</f>
        <v>53.21108571428573</v>
      </c>
    </row>
    <row r="27" spans="2:11" x14ac:dyDescent="0.25">
      <c r="B27" s="4">
        <v>0.2</v>
      </c>
      <c r="C27" s="11">
        <f t="shared" ref="C27:C36" si="2">0.5*$C$15*$C$14*B27^2*(($C$17*$C$18)+($C$20*$C$21))</f>
        <v>6.0368000000000013</v>
      </c>
      <c r="D27" s="11">
        <f t="shared" ref="D27:D36" si="3">0.5*$C$15*$C$14*B27^2*($C$20*$C$21)</f>
        <v>2.0368000000000004</v>
      </c>
      <c r="F27" s="16">
        <f t="shared" ref="F27:F36" si="4">B27</f>
        <v>0.2</v>
      </c>
      <c r="G27" s="17">
        <f t="shared" ref="G27:G36" si="5">C27*6</f>
        <v>36.220800000000011</v>
      </c>
      <c r="H27" s="17">
        <f t="shared" ref="H27:H36" si="6">C27*12</f>
        <v>72.441600000000022</v>
      </c>
      <c r="I27" s="17">
        <f t="shared" ref="I27:I36" si="7">D27*16.5</f>
        <v>33.607200000000006</v>
      </c>
      <c r="J27" s="17">
        <f t="shared" ref="J27:J36" si="8">G27*4+H27*2+I27*2</f>
        <v>356.9808000000001</v>
      </c>
      <c r="K27" s="19">
        <f t="shared" ref="K27:K36" si="9">(((H27+I27)*6)+(G27*3))/3.5</f>
        <v>212.84434285714292</v>
      </c>
    </row>
    <row r="28" spans="2:11" x14ac:dyDescent="0.25">
      <c r="B28" s="4">
        <v>0.3</v>
      </c>
      <c r="C28" s="11">
        <f t="shared" si="2"/>
        <v>13.582800000000001</v>
      </c>
      <c r="D28" s="11">
        <f t="shared" si="3"/>
        <v>4.5827999999999998</v>
      </c>
      <c r="F28" s="16">
        <f t="shared" si="4"/>
        <v>0.3</v>
      </c>
      <c r="G28" s="17">
        <f t="shared" si="5"/>
        <v>81.496800000000007</v>
      </c>
      <c r="H28" s="17">
        <f t="shared" si="6"/>
        <v>162.99360000000001</v>
      </c>
      <c r="I28" s="17">
        <f t="shared" si="7"/>
        <v>75.616199999999992</v>
      </c>
      <c r="J28" s="17">
        <f t="shared" si="8"/>
        <v>803.20680000000004</v>
      </c>
      <c r="K28" s="19">
        <f t="shared" si="9"/>
        <v>478.89977142857151</v>
      </c>
    </row>
    <row r="29" spans="2:11" x14ac:dyDescent="0.25">
      <c r="B29" s="12">
        <v>0.32</v>
      </c>
      <c r="C29" s="13">
        <f t="shared" si="2"/>
        <v>15.454208000000001</v>
      </c>
      <c r="D29" s="13">
        <f t="shared" si="3"/>
        <v>5.2142080000000002</v>
      </c>
      <c r="F29" s="16">
        <f t="shared" si="4"/>
        <v>0.32</v>
      </c>
      <c r="G29" s="17">
        <f t="shared" si="5"/>
        <v>92.725248000000008</v>
      </c>
      <c r="H29" s="17">
        <f t="shared" si="6"/>
        <v>185.45049600000002</v>
      </c>
      <c r="I29" s="17">
        <f t="shared" si="7"/>
        <v>86.03443200000001</v>
      </c>
      <c r="J29" s="17">
        <f t="shared" si="8"/>
        <v>913.87084800000002</v>
      </c>
      <c r="K29" s="19">
        <f t="shared" si="9"/>
        <v>544.88151771428579</v>
      </c>
    </row>
    <row r="30" spans="2:11" x14ac:dyDescent="0.25">
      <c r="B30" s="4">
        <v>0.4</v>
      </c>
      <c r="C30" s="11">
        <f t="shared" si="2"/>
        <v>24.147200000000005</v>
      </c>
      <c r="D30" s="11">
        <f t="shared" si="3"/>
        <v>8.1472000000000016</v>
      </c>
      <c r="F30" s="16">
        <f t="shared" si="4"/>
        <v>0.4</v>
      </c>
      <c r="G30" s="17">
        <f t="shared" si="5"/>
        <v>144.88320000000004</v>
      </c>
      <c r="H30" s="17">
        <f t="shared" si="6"/>
        <v>289.76640000000009</v>
      </c>
      <c r="I30" s="17">
        <f t="shared" si="7"/>
        <v>134.42880000000002</v>
      </c>
      <c r="J30" s="17">
        <f t="shared" si="8"/>
        <v>1427.9232000000004</v>
      </c>
      <c r="K30" s="19">
        <f t="shared" si="9"/>
        <v>851.37737142857168</v>
      </c>
    </row>
    <row r="31" spans="2:11" x14ac:dyDescent="0.25">
      <c r="B31" s="4">
        <v>0.5</v>
      </c>
      <c r="C31" s="11">
        <f t="shared" si="2"/>
        <v>37.729999999999997</v>
      </c>
      <c r="D31" s="11">
        <f t="shared" si="3"/>
        <v>12.73</v>
      </c>
      <c r="F31" s="16">
        <f t="shared" si="4"/>
        <v>0.5</v>
      </c>
      <c r="G31" s="17">
        <f t="shared" si="5"/>
        <v>226.38</v>
      </c>
      <c r="H31" s="17">
        <f t="shared" si="6"/>
        <v>452.76</v>
      </c>
      <c r="I31" s="17">
        <f t="shared" si="7"/>
        <v>210.04500000000002</v>
      </c>
      <c r="J31" s="17">
        <f t="shared" si="8"/>
        <v>2231.13</v>
      </c>
      <c r="K31" s="19">
        <f t="shared" si="9"/>
        <v>1330.277142857143</v>
      </c>
    </row>
    <row r="32" spans="2:11" x14ac:dyDescent="0.25">
      <c r="B32" s="4">
        <v>0.6</v>
      </c>
      <c r="C32" s="11">
        <f t="shared" si="2"/>
        <v>54.331200000000003</v>
      </c>
      <c r="D32" s="11">
        <f t="shared" si="3"/>
        <v>18.331199999999999</v>
      </c>
      <c r="F32" s="20">
        <f t="shared" si="4"/>
        <v>0.6</v>
      </c>
      <c r="G32" s="17">
        <f t="shared" si="5"/>
        <v>325.98720000000003</v>
      </c>
      <c r="H32" s="21">
        <f t="shared" si="6"/>
        <v>651.97440000000006</v>
      </c>
      <c r="I32" s="21">
        <f t="shared" si="7"/>
        <v>302.46479999999997</v>
      </c>
      <c r="J32" s="21">
        <f t="shared" si="8"/>
        <v>3212.8272000000002</v>
      </c>
      <c r="K32" s="22">
        <f t="shared" si="9"/>
        <v>1915.599085714286</v>
      </c>
    </row>
    <row r="33" spans="2:11" x14ac:dyDescent="0.25">
      <c r="B33" s="4">
        <v>0.7</v>
      </c>
      <c r="C33" s="11">
        <f t="shared" si="2"/>
        <v>73.950799999999987</v>
      </c>
      <c r="D33" s="11">
        <f t="shared" si="3"/>
        <v>24.950799999999997</v>
      </c>
      <c r="F33" s="16">
        <f t="shared" si="4"/>
        <v>0.7</v>
      </c>
      <c r="G33" s="17">
        <f t="shared" si="5"/>
        <v>443.70479999999992</v>
      </c>
      <c r="H33" s="17">
        <f t="shared" si="6"/>
        <v>887.40959999999984</v>
      </c>
      <c r="I33" s="17">
        <f t="shared" si="7"/>
        <v>411.68819999999994</v>
      </c>
      <c r="J33" s="17">
        <f t="shared" si="8"/>
        <v>4373.014799999999</v>
      </c>
      <c r="K33" s="19">
        <f t="shared" si="9"/>
        <v>2607.3431999999998</v>
      </c>
    </row>
    <row r="34" spans="2:11" x14ac:dyDescent="0.25">
      <c r="B34" s="4">
        <v>0.8</v>
      </c>
      <c r="C34" s="11">
        <f t="shared" si="2"/>
        <v>96.58880000000002</v>
      </c>
      <c r="D34" s="11">
        <f t="shared" si="3"/>
        <v>32.588800000000006</v>
      </c>
      <c r="F34" s="16">
        <f t="shared" si="4"/>
        <v>0.8</v>
      </c>
      <c r="G34" s="17">
        <f t="shared" si="5"/>
        <v>579.53280000000018</v>
      </c>
      <c r="H34" s="17">
        <f t="shared" si="6"/>
        <v>1159.0656000000004</v>
      </c>
      <c r="I34" s="17">
        <f t="shared" si="7"/>
        <v>537.7152000000001</v>
      </c>
      <c r="J34" s="17">
        <f t="shared" si="8"/>
        <v>5711.6928000000016</v>
      </c>
      <c r="K34" s="19">
        <f t="shared" si="9"/>
        <v>3405.5094857142867</v>
      </c>
    </row>
    <row r="35" spans="2:11" x14ac:dyDescent="0.25">
      <c r="B35" s="4">
        <v>0.9</v>
      </c>
      <c r="C35" s="11">
        <f t="shared" si="2"/>
        <v>122.2452</v>
      </c>
      <c r="D35" s="11">
        <f t="shared" si="3"/>
        <v>41.245199999999997</v>
      </c>
      <c r="F35" s="16">
        <f t="shared" si="4"/>
        <v>0.9</v>
      </c>
      <c r="G35" s="17">
        <f t="shared" si="5"/>
        <v>733.47119999999995</v>
      </c>
      <c r="H35" s="17">
        <f t="shared" si="6"/>
        <v>1466.9423999999999</v>
      </c>
      <c r="I35" s="17">
        <f t="shared" si="7"/>
        <v>680.54579999999999</v>
      </c>
      <c r="J35" s="17">
        <f t="shared" si="8"/>
        <v>7228.8611999999994</v>
      </c>
      <c r="K35" s="19">
        <f t="shared" si="9"/>
        <v>4310.0979428571427</v>
      </c>
    </row>
    <row r="36" spans="2:11" x14ac:dyDescent="0.25">
      <c r="B36" s="4">
        <v>1</v>
      </c>
      <c r="C36" s="11">
        <f t="shared" si="2"/>
        <v>150.91999999999999</v>
      </c>
      <c r="D36" s="11">
        <f t="shared" si="3"/>
        <v>50.92</v>
      </c>
      <c r="F36" s="16">
        <f t="shared" si="4"/>
        <v>1</v>
      </c>
      <c r="G36" s="17">
        <f t="shared" si="5"/>
        <v>905.52</v>
      </c>
      <c r="H36" s="17">
        <f t="shared" si="6"/>
        <v>1811.04</v>
      </c>
      <c r="I36" s="17">
        <f t="shared" si="7"/>
        <v>840.18000000000006</v>
      </c>
      <c r="J36" s="17">
        <f t="shared" si="8"/>
        <v>8924.52</v>
      </c>
      <c r="K36" s="19">
        <f t="shared" si="9"/>
        <v>5321.1085714285718</v>
      </c>
    </row>
    <row r="37" spans="2:11" x14ac:dyDescent="0.25">
      <c r="F37" s="16"/>
      <c r="G37" s="17"/>
      <c r="H37" s="17"/>
      <c r="I37" s="17"/>
      <c r="J37" s="17"/>
      <c r="K37" s="19"/>
    </row>
    <row r="38" spans="2:11" x14ac:dyDescent="0.25">
      <c r="B38" s="2" t="s">
        <v>9</v>
      </c>
      <c r="F38" s="14" t="s">
        <v>23</v>
      </c>
      <c r="G38" s="14" t="s">
        <v>14</v>
      </c>
      <c r="H38" s="14" t="s">
        <v>15</v>
      </c>
      <c r="I38" s="14" t="s">
        <v>16</v>
      </c>
      <c r="J38" s="14" t="s">
        <v>17</v>
      </c>
      <c r="K38" s="14" t="s">
        <v>18</v>
      </c>
    </row>
    <row r="39" spans="2:11" x14ac:dyDescent="0.25">
      <c r="B39" t="s">
        <v>12</v>
      </c>
      <c r="F39" s="18" t="s">
        <v>21</v>
      </c>
      <c r="G39" s="15" t="s">
        <v>19</v>
      </c>
      <c r="H39" s="15" t="s">
        <v>19</v>
      </c>
      <c r="I39" s="15" t="s">
        <v>19</v>
      </c>
      <c r="J39" s="15" t="s">
        <v>19</v>
      </c>
      <c r="K39" s="15" t="s">
        <v>19</v>
      </c>
    </row>
    <row r="40" spans="2:11" x14ac:dyDescent="0.25">
      <c r="B40" t="s">
        <v>11</v>
      </c>
      <c r="F40" s="16">
        <f>F26*1.943844</f>
        <v>0.19438440000000001</v>
      </c>
      <c r="G40" s="17">
        <f t="shared" ref="G40:G50" si="10">2.2*G26/9.81</f>
        <v>2.0307278287461781</v>
      </c>
      <c r="H40" s="17">
        <f t="shared" ref="H40:J40" si="11">2.2*H26/9.81</f>
        <v>4.0614556574923562</v>
      </c>
      <c r="I40" s="17">
        <f t="shared" si="11"/>
        <v>1.8841957186544345</v>
      </c>
      <c r="J40" s="17">
        <f t="shared" si="11"/>
        <v>20.014214067278296</v>
      </c>
      <c r="K40" s="19">
        <f t="shared" ref="K40:K50" si="12">(((H40+I40)*6)+(G40*3))/3.5</f>
        <v>11.93316906946265</v>
      </c>
    </row>
    <row r="41" spans="2:11" x14ac:dyDescent="0.25">
      <c r="B41" t="s">
        <v>10</v>
      </c>
      <c r="F41" s="16">
        <f t="shared" ref="F41:F50" si="13">F27*1.943844</f>
        <v>0.38876880000000003</v>
      </c>
      <c r="G41" s="17">
        <f t="shared" si="10"/>
        <v>8.1229113149847123</v>
      </c>
      <c r="H41" s="17">
        <f t="shared" ref="H41:J50" si="14">2.2*H27/9.81</f>
        <v>16.245822629969425</v>
      </c>
      <c r="I41" s="17">
        <f t="shared" si="14"/>
        <v>7.5367828746177379</v>
      </c>
      <c r="J41" s="17">
        <f t="shared" si="14"/>
        <v>80.056856269113183</v>
      </c>
      <c r="K41" s="19">
        <f t="shared" si="12"/>
        <v>47.732676277850601</v>
      </c>
    </row>
    <row r="42" spans="2:11" x14ac:dyDescent="0.25">
      <c r="F42" s="16">
        <f t="shared" si="13"/>
        <v>0.58315319999999993</v>
      </c>
      <c r="G42" s="17">
        <f t="shared" si="10"/>
        <v>18.276550458715597</v>
      </c>
      <c r="H42" s="17">
        <f t="shared" si="14"/>
        <v>36.553100917431195</v>
      </c>
      <c r="I42" s="17">
        <f t="shared" si="14"/>
        <v>16.957761467889906</v>
      </c>
      <c r="J42" s="17">
        <f t="shared" si="14"/>
        <v>180.1279266055046</v>
      </c>
      <c r="K42" s="19">
        <f t="shared" si="12"/>
        <v>107.39852162516384</v>
      </c>
    </row>
    <row r="43" spans="2:11" x14ac:dyDescent="0.25">
      <c r="F43" s="16">
        <f t="shared" si="13"/>
        <v>0.62203007999999993</v>
      </c>
      <c r="G43" s="17">
        <f t="shared" si="10"/>
        <v>20.794652966360861</v>
      </c>
      <c r="H43" s="17">
        <f t="shared" si="14"/>
        <v>41.589305932721722</v>
      </c>
      <c r="I43" s="17">
        <f t="shared" si="14"/>
        <v>19.29416415902141</v>
      </c>
      <c r="J43" s="17">
        <f t="shared" si="14"/>
        <v>204.9455520489297</v>
      </c>
      <c r="K43" s="19">
        <f t="shared" si="12"/>
        <v>122.19565127129754</v>
      </c>
    </row>
    <row r="44" spans="2:11" x14ac:dyDescent="0.25">
      <c r="F44" s="16">
        <f t="shared" si="13"/>
        <v>0.77753760000000005</v>
      </c>
      <c r="G44" s="17">
        <f t="shared" si="10"/>
        <v>32.491645259938849</v>
      </c>
      <c r="H44" s="17">
        <f t="shared" si="14"/>
        <v>64.983290519877698</v>
      </c>
      <c r="I44" s="17">
        <f t="shared" si="14"/>
        <v>30.147131498470952</v>
      </c>
      <c r="J44" s="17">
        <f t="shared" si="14"/>
        <v>320.22742507645273</v>
      </c>
      <c r="K44" s="19">
        <f t="shared" si="12"/>
        <v>190.9307051114024</v>
      </c>
    </row>
    <row r="45" spans="2:11" x14ac:dyDescent="0.25">
      <c r="F45" s="16">
        <f t="shared" si="13"/>
        <v>0.97192199999999995</v>
      </c>
      <c r="G45" s="17">
        <f t="shared" si="10"/>
        <v>50.768195718654439</v>
      </c>
      <c r="H45" s="17">
        <f t="shared" si="14"/>
        <v>101.53639143730888</v>
      </c>
      <c r="I45" s="17">
        <f t="shared" si="14"/>
        <v>47.104892966360858</v>
      </c>
      <c r="J45" s="17">
        <f t="shared" si="14"/>
        <v>500.35535168195725</v>
      </c>
      <c r="K45" s="19">
        <f t="shared" si="12"/>
        <v>298.32922673656623</v>
      </c>
    </row>
    <row r="46" spans="2:11" x14ac:dyDescent="0.25">
      <c r="F46" s="20">
        <f t="shared" si="13"/>
        <v>1.1663063999999999</v>
      </c>
      <c r="G46" s="21">
        <f t="shared" si="10"/>
        <v>73.106201834862389</v>
      </c>
      <c r="H46" s="21">
        <f t="shared" si="14"/>
        <v>146.21240366972478</v>
      </c>
      <c r="I46" s="21">
        <f t="shared" si="14"/>
        <v>67.831045871559624</v>
      </c>
      <c r="J46" s="21">
        <f t="shared" si="14"/>
        <v>720.51170642201839</v>
      </c>
      <c r="K46" s="22">
        <f t="shared" si="12"/>
        <v>429.59408650065535</v>
      </c>
    </row>
    <row r="47" spans="2:11" x14ac:dyDescent="0.25">
      <c r="F47" s="16">
        <f t="shared" si="13"/>
        <v>1.3606907999999998</v>
      </c>
      <c r="G47" s="17">
        <f t="shared" si="10"/>
        <v>99.505663608562685</v>
      </c>
      <c r="H47" s="17">
        <f t="shared" si="14"/>
        <v>199.01132721712537</v>
      </c>
      <c r="I47" s="17">
        <f t="shared" si="14"/>
        <v>92.325590214067276</v>
      </c>
      <c r="J47" s="17">
        <f t="shared" si="14"/>
        <v>980.69648929663583</v>
      </c>
      <c r="K47" s="19">
        <f t="shared" si="12"/>
        <v>584.72528440366966</v>
      </c>
    </row>
    <row r="48" spans="2:11" x14ac:dyDescent="0.25">
      <c r="F48" s="16">
        <f t="shared" si="13"/>
        <v>1.5550752000000001</v>
      </c>
      <c r="G48" s="17">
        <f t="shared" si="10"/>
        <v>129.9665810397554</v>
      </c>
      <c r="H48" s="17">
        <f t="shared" si="14"/>
        <v>259.93316207951079</v>
      </c>
      <c r="I48" s="17">
        <f t="shared" si="14"/>
        <v>120.58852599388381</v>
      </c>
      <c r="J48" s="17">
        <f t="shared" si="14"/>
        <v>1280.9097003058109</v>
      </c>
      <c r="K48" s="19">
        <f t="shared" si="12"/>
        <v>763.72282044560961</v>
      </c>
    </row>
    <row r="49" spans="6:11" x14ac:dyDescent="0.25">
      <c r="F49" s="16">
        <f t="shared" si="13"/>
        <v>1.7494596</v>
      </c>
      <c r="G49" s="17">
        <f t="shared" si="10"/>
        <v>164.48895412844035</v>
      </c>
      <c r="H49" s="17">
        <f t="shared" si="14"/>
        <v>328.97790825688071</v>
      </c>
      <c r="I49" s="17">
        <f t="shared" si="14"/>
        <v>152.61985321100917</v>
      </c>
      <c r="J49" s="17">
        <f t="shared" si="14"/>
        <v>1621.1513394495412</v>
      </c>
      <c r="K49" s="19">
        <f t="shared" si="12"/>
        <v>966.58669462647435</v>
      </c>
    </row>
    <row r="50" spans="6:11" x14ac:dyDescent="0.25">
      <c r="F50" s="16">
        <f t="shared" si="13"/>
        <v>1.9438439999999999</v>
      </c>
      <c r="G50" s="17">
        <f t="shared" si="10"/>
        <v>203.07278287461776</v>
      </c>
      <c r="H50" s="17">
        <f t="shared" si="14"/>
        <v>406.14556574923552</v>
      </c>
      <c r="I50" s="17">
        <f t="shared" si="14"/>
        <v>188.41957186544343</v>
      </c>
      <c r="J50" s="17">
        <f t="shared" si="14"/>
        <v>2001.421406727829</v>
      </c>
      <c r="K50" s="19">
        <f t="shared" si="12"/>
        <v>1193.3169069462649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Swales</dc:creator>
  <cp:lastModifiedBy>TMayer</cp:lastModifiedBy>
  <dcterms:created xsi:type="dcterms:W3CDTF">2013-08-28T23:37:36Z</dcterms:created>
  <dcterms:modified xsi:type="dcterms:W3CDTF">2013-09-11T00:43:25Z</dcterms:modified>
</cp:coreProperties>
</file>