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0" yWindow="0" windowWidth="15840" windowHeight="16440" activeTab="8"/>
  </bookViews>
  <sheets>
    <sheet name="k=400" sheetId="2" r:id="rId1"/>
    <sheet name="k=600" sheetId="5" r:id="rId2"/>
    <sheet name="k=800" sheetId="6" r:id="rId3"/>
    <sheet name="k=1000" sheetId="7" r:id="rId4"/>
    <sheet name="k=1200" sheetId="8" r:id="rId5"/>
    <sheet name="op_power" sheetId="9" r:id="rId6"/>
    <sheet name="k=400_real" sheetId="10" r:id="rId7"/>
    <sheet name="Right_K_600" sheetId="11" r:id="rId8"/>
    <sheet name="Right_K_400" sheetId="12" r:id="rId9"/>
  </sheets>
  <calcPr calcId="145621" concurrentCalc="0"/>
</workbook>
</file>

<file path=xl/calcChain.xml><?xml version="1.0" encoding="utf-8"?>
<calcChain xmlns="http://schemas.openxmlformats.org/spreadsheetml/2006/main">
  <c r="BY27" i="12" l="1"/>
  <c r="BY86" i="12"/>
  <c r="BZ86" i="12"/>
  <c r="BY26" i="12"/>
  <c r="BY85" i="12"/>
  <c r="BZ85" i="12"/>
  <c r="BY25" i="12"/>
  <c r="BY84" i="12"/>
  <c r="BZ84" i="12"/>
  <c r="BY24" i="12"/>
  <c r="BY83" i="12"/>
  <c r="BZ83" i="12"/>
  <c r="BY23" i="12"/>
  <c r="BY82" i="12"/>
  <c r="BZ82" i="12"/>
  <c r="BY22" i="12"/>
  <c r="BY81" i="12"/>
  <c r="BZ81" i="12"/>
  <c r="BY21" i="12"/>
  <c r="BY80" i="12"/>
  <c r="BZ80" i="12"/>
  <c r="BY20" i="12"/>
  <c r="BY79" i="12"/>
  <c r="BZ79" i="12"/>
  <c r="BY19" i="12"/>
  <c r="BY78" i="12"/>
  <c r="BZ78" i="12"/>
  <c r="BY18" i="12"/>
  <c r="BY77" i="12"/>
  <c r="BZ77" i="12"/>
  <c r="BY17" i="12"/>
  <c r="BY76" i="12"/>
  <c r="BZ76" i="12"/>
  <c r="BY16" i="12"/>
  <c r="BY75" i="12"/>
  <c r="BZ75" i="12"/>
  <c r="BY15" i="12"/>
  <c r="BY74" i="12"/>
  <c r="BZ74" i="12"/>
  <c r="BY14" i="12"/>
  <c r="BY73" i="12"/>
  <c r="BZ73" i="12"/>
  <c r="BY13" i="12"/>
  <c r="BY72" i="12"/>
  <c r="BZ72" i="12"/>
  <c r="BY12" i="12"/>
  <c r="BY71" i="12"/>
  <c r="BZ71" i="12"/>
  <c r="BY11" i="12"/>
  <c r="BY70" i="12"/>
  <c r="BZ70" i="12"/>
  <c r="BY10" i="12"/>
  <c r="BY69" i="12"/>
  <c r="BZ69" i="12"/>
  <c r="BY9" i="12"/>
  <c r="BY68" i="12"/>
  <c r="BZ68" i="12"/>
  <c r="BY8" i="12"/>
  <c r="BY67" i="12"/>
  <c r="BZ67" i="12"/>
  <c r="BY7" i="12"/>
  <c r="BY66" i="12"/>
  <c r="BZ66" i="12"/>
  <c r="BY6" i="12"/>
  <c r="BY65" i="12"/>
  <c r="BZ65" i="12"/>
  <c r="BY5" i="12"/>
  <c r="BY64" i="12"/>
  <c r="BZ64" i="12"/>
  <c r="BY4" i="12"/>
  <c r="BY63" i="12"/>
  <c r="BZ63" i="12"/>
  <c r="BY3" i="12"/>
  <c r="BY62" i="12"/>
  <c r="BZ62" i="12"/>
  <c r="BY57" i="12"/>
  <c r="BZ57" i="12"/>
  <c r="BY56" i="12"/>
  <c r="BZ56" i="12"/>
  <c r="BY55" i="12"/>
  <c r="BZ55" i="12"/>
  <c r="BY54" i="12"/>
  <c r="BZ54" i="12"/>
  <c r="BY53" i="12"/>
  <c r="BZ53" i="12"/>
  <c r="BY52" i="12"/>
  <c r="BZ52" i="12"/>
  <c r="BY51" i="12"/>
  <c r="BZ51" i="12"/>
  <c r="BY50" i="12"/>
  <c r="BZ50" i="12"/>
  <c r="BY49" i="12"/>
  <c r="BZ49" i="12"/>
  <c r="BY48" i="12"/>
  <c r="BZ48" i="12"/>
  <c r="BY47" i="12"/>
  <c r="BZ47" i="12"/>
  <c r="BY46" i="12"/>
  <c r="BZ46" i="12"/>
  <c r="BY45" i="12"/>
  <c r="BZ45" i="12"/>
  <c r="BY44" i="12"/>
  <c r="BZ44" i="12"/>
  <c r="BY43" i="12"/>
  <c r="BZ43" i="12"/>
  <c r="BY42" i="12"/>
  <c r="BZ42" i="12"/>
  <c r="BY41" i="12"/>
  <c r="BZ41" i="12"/>
  <c r="BY40" i="12"/>
  <c r="BZ40" i="12"/>
  <c r="BY39" i="12"/>
  <c r="BZ39" i="12"/>
  <c r="BY38" i="12"/>
  <c r="BZ38" i="12"/>
  <c r="BY37" i="12"/>
  <c r="BZ37" i="12"/>
  <c r="BY36" i="12"/>
  <c r="BZ36" i="12"/>
  <c r="BY35" i="12"/>
  <c r="BZ35" i="12"/>
  <c r="BY34" i="12"/>
  <c r="BZ34" i="12"/>
  <c r="BY33" i="12"/>
  <c r="BZ33" i="12"/>
  <c r="BZ27" i="12"/>
  <c r="BZ26" i="12"/>
  <c r="BZ25" i="12"/>
  <c r="BZ24" i="12"/>
  <c r="BZ23" i="12"/>
  <c r="BZ22" i="12"/>
  <c r="BZ21" i="12"/>
  <c r="BZ20" i="12"/>
  <c r="BZ19" i="12"/>
  <c r="BZ18" i="12"/>
  <c r="BZ17" i="12"/>
  <c r="BZ16" i="12"/>
  <c r="BZ15" i="12"/>
  <c r="BZ14" i="12"/>
  <c r="BZ13" i="12"/>
  <c r="BZ12" i="12"/>
  <c r="BZ11" i="12"/>
  <c r="BZ10" i="12"/>
  <c r="BZ9" i="12"/>
  <c r="BZ8" i="12"/>
  <c r="BZ7" i="12"/>
  <c r="BZ6" i="12"/>
  <c r="BZ5" i="12"/>
  <c r="BZ4" i="12"/>
  <c r="BZ3" i="12"/>
  <c r="BO27" i="12"/>
  <c r="BO86" i="12"/>
  <c r="BP86" i="12"/>
  <c r="BO26" i="12"/>
  <c r="BO85" i="12"/>
  <c r="BP85" i="12"/>
  <c r="BO25" i="12"/>
  <c r="BO84" i="12"/>
  <c r="BP84" i="12"/>
  <c r="BO24" i="12"/>
  <c r="BO83" i="12"/>
  <c r="BP83" i="12"/>
  <c r="BO23" i="12"/>
  <c r="BO82" i="12"/>
  <c r="BP82" i="12"/>
  <c r="BO22" i="12"/>
  <c r="BO81" i="12"/>
  <c r="BP81" i="12"/>
  <c r="BO21" i="12"/>
  <c r="BO80" i="12"/>
  <c r="BP80" i="12"/>
  <c r="BO20" i="12"/>
  <c r="BO79" i="12"/>
  <c r="BP79" i="12"/>
  <c r="BO19" i="12"/>
  <c r="BO78" i="12"/>
  <c r="BP78" i="12"/>
  <c r="BO18" i="12"/>
  <c r="BO77" i="12"/>
  <c r="BP77" i="12"/>
  <c r="BO17" i="12"/>
  <c r="BO76" i="12"/>
  <c r="BP76" i="12"/>
  <c r="BO16" i="12"/>
  <c r="BO75" i="12"/>
  <c r="BP75" i="12"/>
  <c r="BO15" i="12"/>
  <c r="BO74" i="12"/>
  <c r="BP74" i="12"/>
  <c r="BO14" i="12"/>
  <c r="BO73" i="12"/>
  <c r="BP73" i="12"/>
  <c r="BO13" i="12"/>
  <c r="BO72" i="12"/>
  <c r="BP72" i="12"/>
  <c r="BO12" i="12"/>
  <c r="BO71" i="12"/>
  <c r="BP71" i="12"/>
  <c r="BO11" i="12"/>
  <c r="BO70" i="12"/>
  <c r="BP70" i="12"/>
  <c r="BO10" i="12"/>
  <c r="BO69" i="12"/>
  <c r="BP69" i="12"/>
  <c r="BO9" i="12"/>
  <c r="BO68" i="12"/>
  <c r="BP68" i="12"/>
  <c r="BO8" i="12"/>
  <c r="BO67" i="12"/>
  <c r="BP67" i="12"/>
  <c r="BO7" i="12"/>
  <c r="BO66" i="12"/>
  <c r="BP66" i="12"/>
  <c r="BO6" i="12"/>
  <c r="BO65" i="12"/>
  <c r="BP65" i="12"/>
  <c r="BO5" i="12"/>
  <c r="BO64" i="12"/>
  <c r="BP64" i="12"/>
  <c r="BO4" i="12"/>
  <c r="BO63" i="12"/>
  <c r="BP63" i="12"/>
  <c r="BO3" i="12"/>
  <c r="BO62" i="12"/>
  <c r="BP62" i="12"/>
  <c r="BO57" i="12"/>
  <c r="BP57" i="12"/>
  <c r="BO56" i="12"/>
  <c r="BP56" i="12"/>
  <c r="BO55" i="12"/>
  <c r="BP55" i="12"/>
  <c r="BO54" i="12"/>
  <c r="BP54" i="12"/>
  <c r="BO53" i="12"/>
  <c r="BP53" i="12"/>
  <c r="BO52" i="12"/>
  <c r="BP52" i="12"/>
  <c r="BO51" i="12"/>
  <c r="BP51" i="12"/>
  <c r="BO50" i="12"/>
  <c r="BP50" i="12"/>
  <c r="BO49" i="12"/>
  <c r="BP49" i="12"/>
  <c r="BO48" i="12"/>
  <c r="BP48" i="12"/>
  <c r="BO47" i="12"/>
  <c r="BP47" i="12"/>
  <c r="BO46" i="12"/>
  <c r="BP46" i="12"/>
  <c r="BO45" i="12"/>
  <c r="BP45" i="12"/>
  <c r="BO44" i="12"/>
  <c r="BP44" i="12"/>
  <c r="BO43" i="12"/>
  <c r="BP43" i="12"/>
  <c r="BO42" i="12"/>
  <c r="BP42" i="12"/>
  <c r="BO41" i="12"/>
  <c r="BP41" i="12"/>
  <c r="BO40" i="12"/>
  <c r="BP40" i="12"/>
  <c r="BO39" i="12"/>
  <c r="BP39" i="12"/>
  <c r="BO38" i="12"/>
  <c r="BP38" i="12"/>
  <c r="BO37" i="12"/>
  <c r="BP37" i="12"/>
  <c r="BO36" i="12"/>
  <c r="BP36" i="12"/>
  <c r="BO35" i="12"/>
  <c r="BP35" i="12"/>
  <c r="BO34" i="12"/>
  <c r="BP34" i="12"/>
  <c r="BO33" i="12"/>
  <c r="BP33" i="12"/>
  <c r="BP27" i="12"/>
  <c r="BP26" i="12"/>
  <c r="BP25" i="12"/>
  <c r="BP24" i="12"/>
  <c r="BP23" i="12"/>
  <c r="BP22" i="12"/>
  <c r="BP21" i="12"/>
  <c r="BP20" i="12"/>
  <c r="BP19" i="12"/>
  <c r="BP18" i="12"/>
  <c r="BP17" i="12"/>
  <c r="BP16" i="12"/>
  <c r="BP15" i="12"/>
  <c r="BP14" i="12"/>
  <c r="BP13" i="12"/>
  <c r="BP12" i="12"/>
  <c r="BP11" i="12"/>
  <c r="BP10" i="12"/>
  <c r="BP9" i="12"/>
  <c r="BP8" i="12"/>
  <c r="BP7" i="12"/>
  <c r="BP6" i="12"/>
  <c r="BP5" i="12"/>
  <c r="BP4" i="12"/>
  <c r="BP3" i="12"/>
  <c r="BE27" i="12"/>
  <c r="BE86" i="12"/>
  <c r="BF86" i="12"/>
  <c r="BE26" i="12"/>
  <c r="BE85" i="12"/>
  <c r="BF85" i="12"/>
  <c r="BE25" i="12"/>
  <c r="BE84" i="12"/>
  <c r="BF84" i="12"/>
  <c r="BE24" i="12"/>
  <c r="BE83" i="12"/>
  <c r="BF83" i="12"/>
  <c r="BE23" i="12"/>
  <c r="BE82" i="12"/>
  <c r="BF82" i="12"/>
  <c r="BE22" i="12"/>
  <c r="BE81" i="12"/>
  <c r="BF81" i="12"/>
  <c r="BE21" i="12"/>
  <c r="BE80" i="12"/>
  <c r="BF80" i="12"/>
  <c r="BE20" i="12"/>
  <c r="BE79" i="12"/>
  <c r="BF79" i="12"/>
  <c r="BE19" i="12"/>
  <c r="BE78" i="12"/>
  <c r="BF78" i="12"/>
  <c r="BE18" i="12"/>
  <c r="BE77" i="12"/>
  <c r="BF77" i="12"/>
  <c r="BE17" i="12"/>
  <c r="BE76" i="12"/>
  <c r="BF76" i="12"/>
  <c r="BE16" i="12"/>
  <c r="BE75" i="12"/>
  <c r="BF75" i="12"/>
  <c r="BE15" i="12"/>
  <c r="BE74" i="12"/>
  <c r="BF74" i="12"/>
  <c r="BE14" i="12"/>
  <c r="BE73" i="12"/>
  <c r="BF73" i="12"/>
  <c r="BE13" i="12"/>
  <c r="BE72" i="12"/>
  <c r="BF72" i="12"/>
  <c r="BE12" i="12"/>
  <c r="BE71" i="12"/>
  <c r="BF71" i="12"/>
  <c r="BE11" i="12"/>
  <c r="BE70" i="12"/>
  <c r="BF70" i="12"/>
  <c r="BE10" i="12"/>
  <c r="BE69" i="12"/>
  <c r="BF69" i="12"/>
  <c r="BE9" i="12"/>
  <c r="BE68" i="12"/>
  <c r="BF68" i="12"/>
  <c r="BE8" i="12"/>
  <c r="BE67" i="12"/>
  <c r="BF67" i="12"/>
  <c r="BE7" i="12"/>
  <c r="BE66" i="12"/>
  <c r="BF66" i="12"/>
  <c r="BE6" i="12"/>
  <c r="BE65" i="12"/>
  <c r="BF65" i="12"/>
  <c r="BE5" i="12"/>
  <c r="BE64" i="12"/>
  <c r="BF64" i="12"/>
  <c r="BE4" i="12"/>
  <c r="BE63" i="12"/>
  <c r="BF63" i="12"/>
  <c r="BE3" i="12"/>
  <c r="BE62" i="12"/>
  <c r="BF62" i="12"/>
  <c r="BE57" i="12"/>
  <c r="BF57" i="12"/>
  <c r="BE56" i="12"/>
  <c r="BF56" i="12"/>
  <c r="BE55" i="12"/>
  <c r="BF55" i="12"/>
  <c r="BE54" i="12"/>
  <c r="BF54" i="12"/>
  <c r="BE53" i="12"/>
  <c r="BF53" i="12"/>
  <c r="BE52" i="12"/>
  <c r="BF52" i="12"/>
  <c r="BE51" i="12"/>
  <c r="BF51" i="12"/>
  <c r="BE50" i="12"/>
  <c r="BF50" i="12"/>
  <c r="BE49" i="12"/>
  <c r="BF49" i="12"/>
  <c r="BE48" i="12"/>
  <c r="BF48" i="12"/>
  <c r="BE47" i="12"/>
  <c r="BF47" i="12"/>
  <c r="BE46" i="12"/>
  <c r="BF46" i="12"/>
  <c r="BE45" i="12"/>
  <c r="BF45" i="12"/>
  <c r="BE44" i="12"/>
  <c r="BF44" i="12"/>
  <c r="BE43" i="12"/>
  <c r="BF43" i="12"/>
  <c r="BE42" i="12"/>
  <c r="BF42" i="12"/>
  <c r="BE41" i="12"/>
  <c r="BF41" i="12"/>
  <c r="BE40" i="12"/>
  <c r="BF40" i="12"/>
  <c r="BE39" i="12"/>
  <c r="BF39" i="12"/>
  <c r="BE38" i="12"/>
  <c r="BF38" i="12"/>
  <c r="BE37" i="12"/>
  <c r="BF37" i="12"/>
  <c r="BE36" i="12"/>
  <c r="BF36" i="12"/>
  <c r="BE35" i="12"/>
  <c r="BF35" i="12"/>
  <c r="BE34" i="12"/>
  <c r="BF34" i="12"/>
  <c r="BE33" i="12"/>
  <c r="BF33" i="12"/>
  <c r="BF27" i="12"/>
  <c r="BF26" i="12"/>
  <c r="BF25" i="12"/>
  <c r="BF24" i="12"/>
  <c r="BF23" i="12"/>
  <c r="BF22" i="12"/>
  <c r="BF21" i="12"/>
  <c r="BF20" i="12"/>
  <c r="BF19" i="12"/>
  <c r="BF18" i="12"/>
  <c r="BF17" i="12"/>
  <c r="BF16" i="12"/>
  <c r="BF15" i="12"/>
  <c r="BF14" i="12"/>
  <c r="BF13" i="12"/>
  <c r="BF12" i="12"/>
  <c r="BF11" i="12"/>
  <c r="BF10" i="12"/>
  <c r="BF9" i="12"/>
  <c r="BF8" i="12"/>
  <c r="BF7" i="12"/>
  <c r="BF6" i="12"/>
  <c r="BF5" i="12"/>
  <c r="BF4" i="12"/>
  <c r="BF3" i="12"/>
  <c r="AU27" i="12"/>
  <c r="AU86" i="12"/>
  <c r="AV86" i="12"/>
  <c r="AU26" i="12"/>
  <c r="AU85" i="12"/>
  <c r="AV85" i="12"/>
  <c r="AU25" i="12"/>
  <c r="AU84" i="12"/>
  <c r="AV84" i="12"/>
  <c r="AU24" i="12"/>
  <c r="AU83" i="12"/>
  <c r="AV83" i="12"/>
  <c r="AU23" i="12"/>
  <c r="AU82" i="12"/>
  <c r="AV82" i="12"/>
  <c r="AU22" i="12"/>
  <c r="AU81" i="12"/>
  <c r="AV81" i="12"/>
  <c r="AU21" i="12"/>
  <c r="AU80" i="12"/>
  <c r="AV80" i="12"/>
  <c r="AU20" i="12"/>
  <c r="AU79" i="12"/>
  <c r="AV79" i="12"/>
  <c r="AU19" i="12"/>
  <c r="AU78" i="12"/>
  <c r="AV78" i="12"/>
  <c r="AU18" i="12"/>
  <c r="AU77" i="12"/>
  <c r="AV77" i="12"/>
  <c r="AU17" i="12"/>
  <c r="AU76" i="12"/>
  <c r="AV76" i="12"/>
  <c r="AU16" i="12"/>
  <c r="AU75" i="12"/>
  <c r="AV75" i="12"/>
  <c r="AU15" i="12"/>
  <c r="AU74" i="12"/>
  <c r="AV74" i="12"/>
  <c r="AU14" i="12"/>
  <c r="AU73" i="12"/>
  <c r="AV73" i="12"/>
  <c r="AU13" i="12"/>
  <c r="AU72" i="12"/>
  <c r="AV72" i="12"/>
  <c r="AU12" i="12"/>
  <c r="AU71" i="12"/>
  <c r="AV71" i="12"/>
  <c r="AU11" i="12"/>
  <c r="AU70" i="12"/>
  <c r="AV70" i="12"/>
  <c r="AU10" i="12"/>
  <c r="AU69" i="12"/>
  <c r="AV69" i="12"/>
  <c r="AU9" i="12"/>
  <c r="AU68" i="12"/>
  <c r="AV68" i="12"/>
  <c r="AU8" i="12"/>
  <c r="AU67" i="12"/>
  <c r="AV67" i="12"/>
  <c r="AU7" i="12"/>
  <c r="AU66" i="12"/>
  <c r="AV66" i="12"/>
  <c r="AU6" i="12"/>
  <c r="AU65" i="12"/>
  <c r="AV65" i="12"/>
  <c r="AU5" i="12"/>
  <c r="AU64" i="12"/>
  <c r="AV64" i="12"/>
  <c r="AU4" i="12"/>
  <c r="AU63" i="12"/>
  <c r="AV63" i="12"/>
  <c r="AU3" i="12"/>
  <c r="AU62" i="12"/>
  <c r="AV62" i="12"/>
  <c r="AU57" i="12"/>
  <c r="AV57" i="12"/>
  <c r="AU56" i="12"/>
  <c r="AV56" i="12"/>
  <c r="AU55" i="12"/>
  <c r="AV55" i="12"/>
  <c r="AU54" i="12"/>
  <c r="AV54" i="12"/>
  <c r="AU53" i="12"/>
  <c r="AV53" i="12"/>
  <c r="AU52" i="12"/>
  <c r="AV52" i="12"/>
  <c r="AU51" i="12"/>
  <c r="AV51" i="12"/>
  <c r="AU50" i="12"/>
  <c r="AV50" i="12"/>
  <c r="AU49" i="12"/>
  <c r="AV49" i="12"/>
  <c r="AU48" i="12"/>
  <c r="AV48" i="12"/>
  <c r="AU47" i="12"/>
  <c r="AV47" i="12"/>
  <c r="AU46" i="12"/>
  <c r="AV46" i="12"/>
  <c r="AU45" i="12"/>
  <c r="AV45" i="12"/>
  <c r="AU44" i="12"/>
  <c r="AV44" i="12"/>
  <c r="AU43" i="12"/>
  <c r="AV43" i="12"/>
  <c r="AU42" i="12"/>
  <c r="AV42" i="12"/>
  <c r="AU41" i="12"/>
  <c r="AV41" i="12"/>
  <c r="AU40" i="12"/>
  <c r="AV40" i="12"/>
  <c r="AU39" i="12"/>
  <c r="AV39" i="12"/>
  <c r="AU38" i="12"/>
  <c r="AV38" i="12"/>
  <c r="AU37" i="12"/>
  <c r="AV37" i="12"/>
  <c r="AU36" i="12"/>
  <c r="AV36" i="12"/>
  <c r="AU35" i="12"/>
  <c r="AV35" i="12"/>
  <c r="AU34" i="12"/>
  <c r="AV34" i="12"/>
  <c r="AU33" i="12"/>
  <c r="AV33" i="12"/>
  <c r="AV27" i="12"/>
  <c r="AV26" i="12"/>
  <c r="AV25" i="12"/>
  <c r="AV24" i="12"/>
  <c r="AV23" i="12"/>
  <c r="AV22" i="12"/>
  <c r="AV21" i="12"/>
  <c r="AV20" i="12"/>
  <c r="AV19" i="12"/>
  <c r="AV18" i="12"/>
  <c r="AV17" i="12"/>
  <c r="AV16" i="12"/>
  <c r="AV15" i="12"/>
  <c r="AV14" i="12"/>
  <c r="AV13" i="12"/>
  <c r="AV12" i="12"/>
  <c r="AV11" i="12"/>
  <c r="AV10" i="12"/>
  <c r="AV9" i="12"/>
  <c r="AV8" i="12"/>
  <c r="AV7" i="12"/>
  <c r="AV6" i="12"/>
  <c r="AV5" i="12"/>
  <c r="AV4" i="12"/>
  <c r="AV3" i="12"/>
  <c r="AK27" i="12"/>
  <c r="AK86" i="12"/>
  <c r="AL86" i="12"/>
  <c r="AK26" i="12"/>
  <c r="AK85" i="12"/>
  <c r="AL85" i="12"/>
  <c r="AK25" i="12"/>
  <c r="AK84" i="12"/>
  <c r="AL84" i="12"/>
  <c r="AK24" i="12"/>
  <c r="AK83" i="12"/>
  <c r="AL83" i="12"/>
  <c r="AK23" i="12"/>
  <c r="AK82" i="12"/>
  <c r="AL82" i="12"/>
  <c r="AK22" i="12"/>
  <c r="AK81" i="12"/>
  <c r="AL81" i="12"/>
  <c r="AK21" i="12"/>
  <c r="AK80" i="12"/>
  <c r="AL80" i="12"/>
  <c r="AK20" i="12"/>
  <c r="AK79" i="12"/>
  <c r="AL79" i="12"/>
  <c r="AK19" i="12"/>
  <c r="AK78" i="12"/>
  <c r="AL78" i="12"/>
  <c r="AK18" i="12"/>
  <c r="AK77" i="12"/>
  <c r="AL77" i="12"/>
  <c r="AK17" i="12"/>
  <c r="AK76" i="12"/>
  <c r="AL76" i="12"/>
  <c r="AK16" i="12"/>
  <c r="AK75" i="12"/>
  <c r="AL75" i="12"/>
  <c r="AK15" i="12"/>
  <c r="AK74" i="12"/>
  <c r="AL74" i="12"/>
  <c r="AK14" i="12"/>
  <c r="AK73" i="12"/>
  <c r="AL73" i="12"/>
  <c r="AK13" i="12"/>
  <c r="AK72" i="12"/>
  <c r="AL72" i="12"/>
  <c r="AK12" i="12"/>
  <c r="AK71" i="12"/>
  <c r="AL71" i="12"/>
  <c r="AK11" i="12"/>
  <c r="AK70" i="12"/>
  <c r="AL70" i="12"/>
  <c r="AK10" i="12"/>
  <c r="AK69" i="12"/>
  <c r="AL69" i="12"/>
  <c r="AK9" i="12"/>
  <c r="AK68" i="12"/>
  <c r="AL68" i="12"/>
  <c r="AK8" i="12"/>
  <c r="AK67" i="12"/>
  <c r="AL67" i="12"/>
  <c r="AK7" i="12"/>
  <c r="AK66" i="12"/>
  <c r="AL66" i="12"/>
  <c r="AK6" i="12"/>
  <c r="AK65" i="12"/>
  <c r="AL65" i="12"/>
  <c r="AK5" i="12"/>
  <c r="AK64" i="12"/>
  <c r="AL64" i="12"/>
  <c r="AK4" i="12"/>
  <c r="AK63" i="12"/>
  <c r="AL63" i="12"/>
  <c r="AK3" i="12"/>
  <c r="AK62" i="12"/>
  <c r="AL62" i="12"/>
  <c r="AK57" i="12"/>
  <c r="AL57" i="12"/>
  <c r="AK56" i="12"/>
  <c r="AL56" i="12"/>
  <c r="AK55" i="12"/>
  <c r="AL55" i="12"/>
  <c r="AK54" i="12"/>
  <c r="AL54" i="12"/>
  <c r="AK53" i="12"/>
  <c r="AL53" i="12"/>
  <c r="AK52" i="12"/>
  <c r="AL52" i="12"/>
  <c r="AK51" i="12"/>
  <c r="AL51" i="12"/>
  <c r="AK50" i="12"/>
  <c r="AL50" i="12"/>
  <c r="AK49" i="12"/>
  <c r="AL49" i="12"/>
  <c r="AK48" i="12"/>
  <c r="AL48" i="12"/>
  <c r="AK47" i="12"/>
  <c r="AL47" i="12"/>
  <c r="AK46" i="12"/>
  <c r="AL46" i="12"/>
  <c r="AK45" i="12"/>
  <c r="AL45" i="12"/>
  <c r="AK44" i="12"/>
  <c r="AL44" i="12"/>
  <c r="AK43" i="12"/>
  <c r="AL43" i="12"/>
  <c r="AK42" i="12"/>
  <c r="AL42" i="12"/>
  <c r="AK41" i="12"/>
  <c r="AL41" i="12"/>
  <c r="AK40" i="12"/>
  <c r="AL40" i="12"/>
  <c r="AK39" i="12"/>
  <c r="AL39" i="12"/>
  <c r="AK38" i="12"/>
  <c r="AL38" i="12"/>
  <c r="AK37" i="12"/>
  <c r="AL37" i="12"/>
  <c r="AK36" i="12"/>
  <c r="AL36" i="12"/>
  <c r="AK35" i="12"/>
  <c r="AL35" i="12"/>
  <c r="AK34" i="12"/>
  <c r="AL34" i="12"/>
  <c r="AK33" i="12"/>
  <c r="AL33" i="12"/>
  <c r="AL27" i="12"/>
  <c r="AL26" i="12"/>
  <c r="AL25" i="12"/>
  <c r="AL24" i="12"/>
  <c r="AL23" i="12"/>
  <c r="AL22" i="12"/>
  <c r="AL21" i="12"/>
  <c r="AL20" i="12"/>
  <c r="AL19" i="12"/>
  <c r="AL18" i="12"/>
  <c r="AL17" i="12"/>
  <c r="AL16" i="12"/>
  <c r="AL15" i="12"/>
  <c r="AL14" i="12"/>
  <c r="AL13" i="12"/>
  <c r="AL12" i="12"/>
  <c r="AL11" i="12"/>
  <c r="AL10" i="12"/>
  <c r="AL9" i="12"/>
  <c r="AL8" i="12"/>
  <c r="AL7" i="12"/>
  <c r="AL6" i="12"/>
  <c r="AL5" i="12"/>
  <c r="AL4" i="12"/>
  <c r="AL3" i="12"/>
  <c r="AA27" i="12"/>
  <c r="AA86" i="12"/>
  <c r="AB86" i="12"/>
  <c r="AA26" i="12"/>
  <c r="AA85" i="12"/>
  <c r="AB85" i="12"/>
  <c r="AA25" i="12"/>
  <c r="AA84" i="12"/>
  <c r="AB84" i="12"/>
  <c r="AA24" i="12"/>
  <c r="AA83" i="12"/>
  <c r="AB83" i="12"/>
  <c r="AA23" i="12"/>
  <c r="AA82" i="12"/>
  <c r="AB82" i="12"/>
  <c r="AA22" i="12"/>
  <c r="AA81" i="12"/>
  <c r="AB81" i="12"/>
  <c r="AA21" i="12"/>
  <c r="AA80" i="12"/>
  <c r="AB80" i="12"/>
  <c r="AA20" i="12"/>
  <c r="AA79" i="12"/>
  <c r="AB79" i="12"/>
  <c r="AA19" i="12"/>
  <c r="AA78" i="12"/>
  <c r="AB78" i="12"/>
  <c r="AA18" i="12"/>
  <c r="AA77" i="12"/>
  <c r="AB77" i="12"/>
  <c r="AA17" i="12"/>
  <c r="AA76" i="12"/>
  <c r="AB76" i="12"/>
  <c r="AA16" i="12"/>
  <c r="AA75" i="12"/>
  <c r="AB75" i="12"/>
  <c r="AA15" i="12"/>
  <c r="AA74" i="12"/>
  <c r="AB74" i="12"/>
  <c r="AA14" i="12"/>
  <c r="AA73" i="12"/>
  <c r="AB73" i="12"/>
  <c r="AA13" i="12"/>
  <c r="AA72" i="12"/>
  <c r="AB72" i="12"/>
  <c r="AA12" i="12"/>
  <c r="AA71" i="12"/>
  <c r="AB71" i="12"/>
  <c r="AA11" i="12"/>
  <c r="AA70" i="12"/>
  <c r="AB70" i="12"/>
  <c r="AA10" i="12"/>
  <c r="AA69" i="12"/>
  <c r="AB69" i="12"/>
  <c r="AA9" i="12"/>
  <c r="AA68" i="12"/>
  <c r="AB68" i="12"/>
  <c r="AA8" i="12"/>
  <c r="AA67" i="12"/>
  <c r="AB67" i="12"/>
  <c r="AA7" i="12"/>
  <c r="AA66" i="12"/>
  <c r="AB66" i="12"/>
  <c r="AA6" i="12"/>
  <c r="AA65" i="12"/>
  <c r="AB65" i="12"/>
  <c r="AA5" i="12"/>
  <c r="AA64" i="12"/>
  <c r="AB64" i="12"/>
  <c r="AA4" i="12"/>
  <c r="AA63" i="12"/>
  <c r="AB63" i="12"/>
  <c r="AA3" i="12"/>
  <c r="AA62" i="12"/>
  <c r="AB62" i="12"/>
  <c r="AA57" i="12"/>
  <c r="AB57" i="12"/>
  <c r="AA56" i="12"/>
  <c r="AB56" i="12"/>
  <c r="AA55" i="12"/>
  <c r="AB55" i="12"/>
  <c r="AA54" i="12"/>
  <c r="AB54" i="12"/>
  <c r="AA53" i="12"/>
  <c r="AB53" i="12"/>
  <c r="AA52" i="12"/>
  <c r="AB52" i="12"/>
  <c r="AA51" i="12"/>
  <c r="AB51" i="12"/>
  <c r="AA50" i="12"/>
  <c r="AB50" i="12"/>
  <c r="AA49" i="12"/>
  <c r="AB49" i="12"/>
  <c r="AA48" i="12"/>
  <c r="AB48" i="12"/>
  <c r="AA47" i="12"/>
  <c r="AB47" i="12"/>
  <c r="AA46" i="12"/>
  <c r="AB46" i="12"/>
  <c r="AA45" i="12"/>
  <c r="AB45" i="12"/>
  <c r="AA44" i="12"/>
  <c r="AB44" i="12"/>
  <c r="AA43" i="12"/>
  <c r="AB43" i="12"/>
  <c r="AA42" i="12"/>
  <c r="AB42" i="12"/>
  <c r="AA41" i="12"/>
  <c r="AB41" i="12"/>
  <c r="AA40" i="12"/>
  <c r="AB40" i="12"/>
  <c r="AA39" i="12"/>
  <c r="AB39" i="12"/>
  <c r="AA38" i="12"/>
  <c r="AB38" i="12"/>
  <c r="AA37" i="12"/>
  <c r="AB37" i="12"/>
  <c r="AA36" i="12"/>
  <c r="AB36" i="12"/>
  <c r="AA35" i="12"/>
  <c r="AB35" i="12"/>
  <c r="AA34" i="12"/>
  <c r="AB34" i="12"/>
  <c r="AA33" i="12"/>
  <c r="AB33" i="12"/>
  <c r="AB27" i="12"/>
  <c r="AB26" i="12"/>
  <c r="AB25" i="12"/>
  <c r="AB24" i="12"/>
  <c r="AB23" i="12"/>
  <c r="AB22" i="12"/>
  <c r="AB21" i="12"/>
  <c r="AB20" i="12"/>
  <c r="AB19" i="12"/>
  <c r="AB18" i="12"/>
  <c r="AB17" i="12"/>
  <c r="AB16" i="12"/>
  <c r="AB15" i="12"/>
  <c r="AB14" i="12"/>
  <c r="AB13" i="12"/>
  <c r="AB12" i="12"/>
  <c r="AB11" i="12"/>
  <c r="AB10" i="12"/>
  <c r="AB9" i="12"/>
  <c r="AB8" i="12"/>
  <c r="AB7" i="12"/>
  <c r="AB6" i="12"/>
  <c r="AB5" i="12"/>
  <c r="AB4" i="12"/>
  <c r="AB3" i="12"/>
  <c r="Q27" i="12"/>
  <c r="Q86" i="12"/>
  <c r="R86" i="12"/>
  <c r="Q26" i="12"/>
  <c r="Q85" i="12"/>
  <c r="R85" i="12"/>
  <c r="Q25" i="12"/>
  <c r="Q84" i="12"/>
  <c r="R84" i="12"/>
  <c r="Q24" i="12"/>
  <c r="Q83" i="12"/>
  <c r="R83" i="12"/>
  <c r="Q23" i="12"/>
  <c r="Q82" i="12"/>
  <c r="R82" i="12"/>
  <c r="Q22" i="12"/>
  <c r="Q81" i="12"/>
  <c r="R81" i="12"/>
  <c r="Q21" i="12"/>
  <c r="Q80" i="12"/>
  <c r="R80" i="12"/>
  <c r="Q20" i="12"/>
  <c r="Q79" i="12"/>
  <c r="R79" i="12"/>
  <c r="Q19" i="12"/>
  <c r="Q78" i="12"/>
  <c r="R78" i="12"/>
  <c r="Q18" i="12"/>
  <c r="Q77" i="12"/>
  <c r="R77" i="12"/>
  <c r="Q17" i="12"/>
  <c r="Q76" i="12"/>
  <c r="R76" i="12"/>
  <c r="Q16" i="12"/>
  <c r="Q75" i="12"/>
  <c r="R75" i="12"/>
  <c r="Q15" i="12"/>
  <c r="Q74" i="12"/>
  <c r="R74" i="12"/>
  <c r="Q14" i="12"/>
  <c r="Q73" i="12"/>
  <c r="R73" i="12"/>
  <c r="Q13" i="12"/>
  <c r="Q72" i="12"/>
  <c r="R72" i="12"/>
  <c r="Q12" i="12"/>
  <c r="Q71" i="12"/>
  <c r="R71" i="12"/>
  <c r="Q11" i="12"/>
  <c r="Q70" i="12"/>
  <c r="R70" i="12"/>
  <c r="Q10" i="12"/>
  <c r="Q69" i="12"/>
  <c r="R69" i="12"/>
  <c r="Q9" i="12"/>
  <c r="Q68" i="12"/>
  <c r="R68" i="12"/>
  <c r="Q8" i="12"/>
  <c r="Q67" i="12"/>
  <c r="R67" i="12"/>
  <c r="Q7" i="12"/>
  <c r="Q66" i="12"/>
  <c r="R66" i="12"/>
  <c r="Q6" i="12"/>
  <c r="Q65" i="12"/>
  <c r="R65" i="12"/>
  <c r="Q5" i="12"/>
  <c r="Q64" i="12"/>
  <c r="R64" i="12"/>
  <c r="Q4" i="12"/>
  <c r="Q63" i="12"/>
  <c r="R63" i="12"/>
  <c r="Q3" i="12"/>
  <c r="Q62" i="12"/>
  <c r="R62" i="12"/>
  <c r="Q57" i="12"/>
  <c r="R57" i="12"/>
  <c r="Q56" i="12"/>
  <c r="R56" i="12"/>
  <c r="Q55" i="12"/>
  <c r="R55" i="12"/>
  <c r="Q54" i="12"/>
  <c r="R54" i="12"/>
  <c r="Q53" i="12"/>
  <c r="R53" i="12"/>
  <c r="Q52" i="12"/>
  <c r="R52" i="12"/>
  <c r="Q51" i="12"/>
  <c r="R51" i="12"/>
  <c r="Q50" i="12"/>
  <c r="R50" i="12"/>
  <c r="Q49" i="12"/>
  <c r="R49" i="12"/>
  <c r="Q48" i="12"/>
  <c r="R48" i="12"/>
  <c r="Q47" i="12"/>
  <c r="R47" i="12"/>
  <c r="Q46" i="12"/>
  <c r="R46" i="12"/>
  <c r="Q45" i="12"/>
  <c r="R45" i="12"/>
  <c r="Q44" i="12"/>
  <c r="R44" i="12"/>
  <c r="Q43" i="12"/>
  <c r="R43" i="12"/>
  <c r="Q42" i="12"/>
  <c r="R42" i="12"/>
  <c r="Q41" i="12"/>
  <c r="R41" i="12"/>
  <c r="Q40" i="12"/>
  <c r="R40" i="12"/>
  <c r="Q39" i="12"/>
  <c r="R39" i="12"/>
  <c r="Q38" i="12"/>
  <c r="R38" i="12"/>
  <c r="Q37" i="12"/>
  <c r="R37" i="12"/>
  <c r="Q36" i="12"/>
  <c r="R36" i="12"/>
  <c r="Q35" i="12"/>
  <c r="R35" i="12"/>
  <c r="Q34" i="12"/>
  <c r="R34" i="12"/>
  <c r="Q33" i="12"/>
  <c r="R33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  <c r="R3" i="12"/>
  <c r="BY27" i="2"/>
  <c r="BY86" i="2"/>
  <c r="BZ86" i="2"/>
  <c r="BY26" i="2"/>
  <c r="BY85" i="2"/>
  <c r="BZ85" i="2"/>
  <c r="BY25" i="2"/>
  <c r="BY84" i="2"/>
  <c r="BZ84" i="2"/>
  <c r="BY24" i="2"/>
  <c r="BY83" i="2"/>
  <c r="BZ83" i="2"/>
  <c r="BY23" i="2"/>
  <c r="BY82" i="2"/>
  <c r="BZ82" i="2"/>
  <c r="BY22" i="2"/>
  <c r="BY81" i="2"/>
  <c r="BZ81" i="2"/>
  <c r="BY21" i="2"/>
  <c r="BY80" i="2"/>
  <c r="BZ80" i="2"/>
  <c r="BY20" i="2"/>
  <c r="BY79" i="2"/>
  <c r="BZ79" i="2"/>
  <c r="BY19" i="2"/>
  <c r="BY78" i="2"/>
  <c r="BZ78" i="2"/>
  <c r="BY18" i="2"/>
  <c r="BY77" i="2"/>
  <c r="BZ77" i="2"/>
  <c r="BY17" i="2"/>
  <c r="BY76" i="2"/>
  <c r="BZ76" i="2"/>
  <c r="BY16" i="2"/>
  <c r="BY75" i="2"/>
  <c r="BZ75" i="2"/>
  <c r="BY15" i="2"/>
  <c r="BY74" i="2"/>
  <c r="BZ74" i="2"/>
  <c r="BY14" i="2"/>
  <c r="BY73" i="2"/>
  <c r="BZ73" i="2"/>
  <c r="BY13" i="2"/>
  <c r="BY72" i="2"/>
  <c r="BZ72" i="2"/>
  <c r="BY12" i="2"/>
  <c r="BY71" i="2"/>
  <c r="BZ71" i="2"/>
  <c r="BY11" i="2"/>
  <c r="BY70" i="2"/>
  <c r="BZ70" i="2"/>
  <c r="BY10" i="2"/>
  <c r="BY69" i="2"/>
  <c r="BZ69" i="2"/>
  <c r="BY9" i="2"/>
  <c r="BY68" i="2"/>
  <c r="BZ68" i="2"/>
  <c r="BY8" i="2"/>
  <c r="BY67" i="2"/>
  <c r="BZ67" i="2"/>
  <c r="BY7" i="2"/>
  <c r="BY66" i="2"/>
  <c r="BZ66" i="2"/>
  <c r="BY6" i="2"/>
  <c r="BY65" i="2"/>
  <c r="BZ65" i="2"/>
  <c r="BY5" i="2"/>
  <c r="BY64" i="2"/>
  <c r="BZ64" i="2"/>
  <c r="BY4" i="2"/>
  <c r="BY63" i="2"/>
  <c r="BZ63" i="2"/>
  <c r="BY3" i="2"/>
  <c r="BY62" i="2"/>
  <c r="BZ62" i="2"/>
  <c r="BY57" i="2"/>
  <c r="BZ57" i="2"/>
  <c r="BY56" i="2"/>
  <c r="BZ56" i="2"/>
  <c r="BY55" i="2"/>
  <c r="BZ55" i="2"/>
  <c r="BY54" i="2"/>
  <c r="BZ54" i="2"/>
  <c r="BY53" i="2"/>
  <c r="BZ53" i="2"/>
  <c r="BY52" i="2"/>
  <c r="BZ52" i="2"/>
  <c r="BY51" i="2"/>
  <c r="BZ51" i="2"/>
  <c r="BY50" i="2"/>
  <c r="BZ50" i="2"/>
  <c r="BY49" i="2"/>
  <c r="BZ49" i="2"/>
  <c r="BY48" i="2"/>
  <c r="BZ48" i="2"/>
  <c r="BY47" i="2"/>
  <c r="BZ47" i="2"/>
  <c r="BY46" i="2"/>
  <c r="BZ46" i="2"/>
  <c r="BY45" i="2"/>
  <c r="BZ45" i="2"/>
  <c r="BY44" i="2"/>
  <c r="BZ44" i="2"/>
  <c r="BY43" i="2"/>
  <c r="BZ43" i="2"/>
  <c r="BY42" i="2"/>
  <c r="BZ42" i="2"/>
  <c r="BY41" i="2"/>
  <c r="BZ41" i="2"/>
  <c r="BY40" i="2"/>
  <c r="BZ40" i="2"/>
  <c r="BY39" i="2"/>
  <c r="BZ39" i="2"/>
  <c r="BY38" i="2"/>
  <c r="BZ38" i="2"/>
  <c r="BY37" i="2"/>
  <c r="BZ37" i="2"/>
  <c r="BY36" i="2"/>
  <c r="BZ36" i="2"/>
  <c r="BY35" i="2"/>
  <c r="BZ35" i="2"/>
  <c r="BY34" i="2"/>
  <c r="BZ34" i="2"/>
  <c r="BY33" i="2"/>
  <c r="BZ33" i="2"/>
  <c r="BZ27" i="2"/>
  <c r="BZ26" i="2"/>
  <c r="BZ25" i="2"/>
  <c r="BZ24" i="2"/>
  <c r="BZ23" i="2"/>
  <c r="BZ22" i="2"/>
  <c r="BZ21" i="2"/>
  <c r="BZ20" i="2"/>
  <c r="BZ19" i="2"/>
  <c r="BZ18" i="2"/>
  <c r="BZ17" i="2"/>
  <c r="BZ16" i="2"/>
  <c r="BZ15" i="2"/>
  <c r="BZ14" i="2"/>
  <c r="BZ13" i="2"/>
  <c r="BZ12" i="2"/>
  <c r="BZ11" i="2"/>
  <c r="BZ10" i="2"/>
  <c r="BZ9" i="2"/>
  <c r="BZ8" i="2"/>
  <c r="BZ7" i="2"/>
  <c r="BZ6" i="2"/>
  <c r="BZ5" i="2"/>
  <c r="BZ4" i="2"/>
  <c r="BZ3" i="2"/>
  <c r="BO27" i="2"/>
  <c r="BO86" i="2"/>
  <c r="BP86" i="2"/>
  <c r="BO26" i="2"/>
  <c r="BO85" i="2"/>
  <c r="BP85" i="2"/>
  <c r="BO25" i="2"/>
  <c r="BO84" i="2"/>
  <c r="BP84" i="2"/>
  <c r="BO24" i="2"/>
  <c r="BO83" i="2"/>
  <c r="BP83" i="2"/>
  <c r="BO23" i="2"/>
  <c r="BO82" i="2"/>
  <c r="BP82" i="2"/>
  <c r="BO22" i="2"/>
  <c r="BO81" i="2"/>
  <c r="BP81" i="2"/>
  <c r="BO21" i="2"/>
  <c r="BO80" i="2"/>
  <c r="BP80" i="2"/>
  <c r="BO20" i="2"/>
  <c r="BO79" i="2"/>
  <c r="BP79" i="2"/>
  <c r="BO19" i="2"/>
  <c r="BO78" i="2"/>
  <c r="BP78" i="2"/>
  <c r="BO18" i="2"/>
  <c r="BO77" i="2"/>
  <c r="BP77" i="2"/>
  <c r="BO17" i="2"/>
  <c r="BO76" i="2"/>
  <c r="BP76" i="2"/>
  <c r="BO16" i="2"/>
  <c r="BO75" i="2"/>
  <c r="BP75" i="2"/>
  <c r="BO15" i="2"/>
  <c r="BO74" i="2"/>
  <c r="BP74" i="2"/>
  <c r="BO14" i="2"/>
  <c r="BO73" i="2"/>
  <c r="BP73" i="2"/>
  <c r="BO13" i="2"/>
  <c r="BO72" i="2"/>
  <c r="BP72" i="2"/>
  <c r="BO12" i="2"/>
  <c r="BO71" i="2"/>
  <c r="BP71" i="2"/>
  <c r="BO11" i="2"/>
  <c r="BO70" i="2"/>
  <c r="BP70" i="2"/>
  <c r="BO10" i="2"/>
  <c r="BO69" i="2"/>
  <c r="BP69" i="2"/>
  <c r="BO9" i="2"/>
  <c r="BO68" i="2"/>
  <c r="BP68" i="2"/>
  <c r="BO8" i="2"/>
  <c r="BO67" i="2"/>
  <c r="BP67" i="2"/>
  <c r="BO7" i="2"/>
  <c r="BO66" i="2"/>
  <c r="BP66" i="2"/>
  <c r="BO6" i="2"/>
  <c r="BO65" i="2"/>
  <c r="BP65" i="2"/>
  <c r="BO5" i="2"/>
  <c r="BO64" i="2"/>
  <c r="BP64" i="2"/>
  <c r="BO4" i="2"/>
  <c r="BO63" i="2"/>
  <c r="BP63" i="2"/>
  <c r="BO3" i="2"/>
  <c r="BO62" i="2"/>
  <c r="BP62" i="2"/>
  <c r="BO57" i="2"/>
  <c r="BP57" i="2"/>
  <c r="BO56" i="2"/>
  <c r="BP56" i="2"/>
  <c r="BO55" i="2"/>
  <c r="BP55" i="2"/>
  <c r="BO54" i="2"/>
  <c r="BP54" i="2"/>
  <c r="BO53" i="2"/>
  <c r="BP53" i="2"/>
  <c r="BO52" i="2"/>
  <c r="BP52" i="2"/>
  <c r="BO51" i="2"/>
  <c r="BP51" i="2"/>
  <c r="BO50" i="2"/>
  <c r="BP50" i="2"/>
  <c r="BO49" i="2"/>
  <c r="BP49" i="2"/>
  <c r="BO48" i="2"/>
  <c r="BP48" i="2"/>
  <c r="BO47" i="2"/>
  <c r="BP47" i="2"/>
  <c r="BO46" i="2"/>
  <c r="BP46" i="2"/>
  <c r="BO45" i="2"/>
  <c r="BP45" i="2"/>
  <c r="BO44" i="2"/>
  <c r="BP44" i="2"/>
  <c r="BO43" i="2"/>
  <c r="BP43" i="2"/>
  <c r="BO42" i="2"/>
  <c r="BP42" i="2"/>
  <c r="BO41" i="2"/>
  <c r="BP41" i="2"/>
  <c r="BO40" i="2"/>
  <c r="BP40" i="2"/>
  <c r="BO39" i="2"/>
  <c r="BP39" i="2"/>
  <c r="BO38" i="2"/>
  <c r="BP38" i="2"/>
  <c r="BO37" i="2"/>
  <c r="BP37" i="2"/>
  <c r="BO36" i="2"/>
  <c r="BP36" i="2"/>
  <c r="BO35" i="2"/>
  <c r="BP35" i="2"/>
  <c r="BO34" i="2"/>
  <c r="BP34" i="2"/>
  <c r="BO33" i="2"/>
  <c r="BP33" i="2"/>
  <c r="BP27" i="2"/>
  <c r="BP26" i="2"/>
  <c r="BP25" i="2"/>
  <c r="BP24" i="2"/>
  <c r="BP23" i="2"/>
  <c r="BP22" i="2"/>
  <c r="BP21" i="2"/>
  <c r="BP20" i="2"/>
  <c r="BP19" i="2"/>
  <c r="BP18" i="2"/>
  <c r="BP17" i="2"/>
  <c r="BP16" i="2"/>
  <c r="BP15" i="2"/>
  <c r="BP14" i="2"/>
  <c r="BP13" i="2"/>
  <c r="BP12" i="2"/>
  <c r="BP11" i="2"/>
  <c r="BP10" i="2"/>
  <c r="BP9" i="2"/>
  <c r="BP8" i="2"/>
  <c r="BP7" i="2"/>
  <c r="BP6" i="2"/>
  <c r="BP5" i="2"/>
  <c r="BP4" i="2"/>
  <c r="BP3" i="2"/>
  <c r="BE27" i="2"/>
  <c r="BE86" i="2"/>
  <c r="BF86" i="2"/>
  <c r="BE26" i="2"/>
  <c r="BE85" i="2"/>
  <c r="BF85" i="2"/>
  <c r="BE25" i="2"/>
  <c r="BE84" i="2"/>
  <c r="BF84" i="2"/>
  <c r="BE24" i="2"/>
  <c r="BE83" i="2"/>
  <c r="BF83" i="2"/>
  <c r="BE23" i="2"/>
  <c r="BE82" i="2"/>
  <c r="BF82" i="2"/>
  <c r="BE22" i="2"/>
  <c r="BE81" i="2"/>
  <c r="BF81" i="2"/>
  <c r="BE21" i="2"/>
  <c r="BE80" i="2"/>
  <c r="BF80" i="2"/>
  <c r="BE20" i="2"/>
  <c r="BE79" i="2"/>
  <c r="BF79" i="2"/>
  <c r="BE19" i="2"/>
  <c r="BE78" i="2"/>
  <c r="BF78" i="2"/>
  <c r="BE18" i="2"/>
  <c r="BE77" i="2"/>
  <c r="BF77" i="2"/>
  <c r="BE17" i="2"/>
  <c r="BE76" i="2"/>
  <c r="BF76" i="2"/>
  <c r="BE16" i="2"/>
  <c r="BE75" i="2"/>
  <c r="BF75" i="2"/>
  <c r="BE15" i="2"/>
  <c r="BE74" i="2"/>
  <c r="BF74" i="2"/>
  <c r="BE14" i="2"/>
  <c r="BE73" i="2"/>
  <c r="BF73" i="2"/>
  <c r="BE13" i="2"/>
  <c r="BE72" i="2"/>
  <c r="BF72" i="2"/>
  <c r="BE12" i="2"/>
  <c r="BE71" i="2"/>
  <c r="BF71" i="2"/>
  <c r="BE11" i="2"/>
  <c r="BE70" i="2"/>
  <c r="BF70" i="2"/>
  <c r="BE10" i="2"/>
  <c r="BE69" i="2"/>
  <c r="BF69" i="2"/>
  <c r="BE9" i="2"/>
  <c r="BE68" i="2"/>
  <c r="BF68" i="2"/>
  <c r="BE8" i="2"/>
  <c r="BE67" i="2"/>
  <c r="BF67" i="2"/>
  <c r="BE7" i="2"/>
  <c r="BE66" i="2"/>
  <c r="BF66" i="2"/>
  <c r="BE6" i="2"/>
  <c r="BE65" i="2"/>
  <c r="BF65" i="2"/>
  <c r="BE5" i="2"/>
  <c r="BE64" i="2"/>
  <c r="BF64" i="2"/>
  <c r="BE4" i="2"/>
  <c r="BE63" i="2"/>
  <c r="BF63" i="2"/>
  <c r="BE3" i="2"/>
  <c r="BE62" i="2"/>
  <c r="BF62" i="2"/>
  <c r="BE57" i="2"/>
  <c r="BF57" i="2"/>
  <c r="BE56" i="2"/>
  <c r="BF56" i="2"/>
  <c r="BE55" i="2"/>
  <c r="BF55" i="2"/>
  <c r="BE54" i="2"/>
  <c r="BF54" i="2"/>
  <c r="BE53" i="2"/>
  <c r="BF53" i="2"/>
  <c r="BE52" i="2"/>
  <c r="BF52" i="2"/>
  <c r="BE51" i="2"/>
  <c r="BF51" i="2"/>
  <c r="BE50" i="2"/>
  <c r="BF50" i="2"/>
  <c r="BE49" i="2"/>
  <c r="BF49" i="2"/>
  <c r="BE48" i="2"/>
  <c r="BF48" i="2"/>
  <c r="BE47" i="2"/>
  <c r="BF47" i="2"/>
  <c r="BE46" i="2"/>
  <c r="BF46" i="2"/>
  <c r="BE45" i="2"/>
  <c r="BF45" i="2"/>
  <c r="BE44" i="2"/>
  <c r="BF44" i="2"/>
  <c r="BE43" i="2"/>
  <c r="BF43" i="2"/>
  <c r="BE42" i="2"/>
  <c r="BF42" i="2"/>
  <c r="BE41" i="2"/>
  <c r="BF41" i="2"/>
  <c r="BE40" i="2"/>
  <c r="BF40" i="2"/>
  <c r="BE39" i="2"/>
  <c r="BF39" i="2"/>
  <c r="BE38" i="2"/>
  <c r="BF38" i="2"/>
  <c r="BE37" i="2"/>
  <c r="BF37" i="2"/>
  <c r="BE36" i="2"/>
  <c r="BF36" i="2"/>
  <c r="BE35" i="2"/>
  <c r="BF35" i="2"/>
  <c r="BE34" i="2"/>
  <c r="BF34" i="2"/>
  <c r="BE33" i="2"/>
  <c r="BF33" i="2"/>
  <c r="BF27" i="2"/>
  <c r="BF26" i="2"/>
  <c r="BF25" i="2"/>
  <c r="BF24" i="2"/>
  <c r="BF23" i="2"/>
  <c r="BF22" i="2"/>
  <c r="BF21" i="2"/>
  <c r="BF20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BF7" i="2"/>
  <c r="BF6" i="2"/>
  <c r="BF5" i="2"/>
  <c r="BF4" i="2"/>
  <c r="BF3" i="2"/>
  <c r="AU27" i="2"/>
  <c r="AU86" i="2"/>
  <c r="AV86" i="2"/>
  <c r="AU26" i="2"/>
  <c r="AU85" i="2"/>
  <c r="AV85" i="2"/>
  <c r="AU25" i="2"/>
  <c r="AU84" i="2"/>
  <c r="AV84" i="2"/>
  <c r="AU24" i="2"/>
  <c r="AU83" i="2"/>
  <c r="AV83" i="2"/>
  <c r="AU23" i="2"/>
  <c r="AU82" i="2"/>
  <c r="AV82" i="2"/>
  <c r="AU22" i="2"/>
  <c r="AU81" i="2"/>
  <c r="AV81" i="2"/>
  <c r="AU21" i="2"/>
  <c r="AU80" i="2"/>
  <c r="AV80" i="2"/>
  <c r="AU20" i="2"/>
  <c r="AU79" i="2"/>
  <c r="AV79" i="2"/>
  <c r="AU19" i="2"/>
  <c r="AU78" i="2"/>
  <c r="AV78" i="2"/>
  <c r="AU18" i="2"/>
  <c r="AU77" i="2"/>
  <c r="AV77" i="2"/>
  <c r="AU17" i="2"/>
  <c r="AU76" i="2"/>
  <c r="AV76" i="2"/>
  <c r="AU16" i="2"/>
  <c r="AU75" i="2"/>
  <c r="AV75" i="2"/>
  <c r="AU15" i="2"/>
  <c r="AU74" i="2"/>
  <c r="AV74" i="2"/>
  <c r="AU14" i="2"/>
  <c r="AU73" i="2"/>
  <c r="AV73" i="2"/>
  <c r="AU13" i="2"/>
  <c r="AU72" i="2"/>
  <c r="AV72" i="2"/>
  <c r="AU12" i="2"/>
  <c r="AU71" i="2"/>
  <c r="AV71" i="2"/>
  <c r="AU11" i="2"/>
  <c r="AU70" i="2"/>
  <c r="AV70" i="2"/>
  <c r="AU10" i="2"/>
  <c r="AU69" i="2"/>
  <c r="AV69" i="2"/>
  <c r="AU9" i="2"/>
  <c r="AU68" i="2"/>
  <c r="AV68" i="2"/>
  <c r="AU8" i="2"/>
  <c r="AU67" i="2"/>
  <c r="AV67" i="2"/>
  <c r="AU7" i="2"/>
  <c r="AU66" i="2"/>
  <c r="AV66" i="2"/>
  <c r="AU6" i="2"/>
  <c r="AU65" i="2"/>
  <c r="AV65" i="2"/>
  <c r="AU5" i="2"/>
  <c r="AU64" i="2"/>
  <c r="AV64" i="2"/>
  <c r="AU4" i="2"/>
  <c r="AU63" i="2"/>
  <c r="AV63" i="2"/>
  <c r="AU3" i="2"/>
  <c r="AU62" i="2"/>
  <c r="AV62" i="2"/>
  <c r="AU57" i="2"/>
  <c r="AV57" i="2"/>
  <c r="AU56" i="2"/>
  <c r="AV56" i="2"/>
  <c r="AU55" i="2"/>
  <c r="AV55" i="2"/>
  <c r="AU54" i="2"/>
  <c r="AV54" i="2"/>
  <c r="AU53" i="2"/>
  <c r="AV53" i="2"/>
  <c r="AU52" i="2"/>
  <c r="AV52" i="2"/>
  <c r="AU51" i="2"/>
  <c r="AV51" i="2"/>
  <c r="AU50" i="2"/>
  <c r="AV50" i="2"/>
  <c r="AU49" i="2"/>
  <c r="AV49" i="2"/>
  <c r="AU48" i="2"/>
  <c r="AV48" i="2"/>
  <c r="AU47" i="2"/>
  <c r="AV47" i="2"/>
  <c r="AU46" i="2"/>
  <c r="AV46" i="2"/>
  <c r="AU45" i="2"/>
  <c r="AV45" i="2"/>
  <c r="AU44" i="2"/>
  <c r="AV44" i="2"/>
  <c r="AU43" i="2"/>
  <c r="AV43" i="2"/>
  <c r="AU42" i="2"/>
  <c r="AV42" i="2"/>
  <c r="AU41" i="2"/>
  <c r="AV41" i="2"/>
  <c r="AU40" i="2"/>
  <c r="AV40" i="2"/>
  <c r="AU39" i="2"/>
  <c r="AV39" i="2"/>
  <c r="AU38" i="2"/>
  <c r="AV38" i="2"/>
  <c r="AU37" i="2"/>
  <c r="AV37" i="2"/>
  <c r="AU36" i="2"/>
  <c r="AV36" i="2"/>
  <c r="AU35" i="2"/>
  <c r="AV35" i="2"/>
  <c r="AU34" i="2"/>
  <c r="AV34" i="2"/>
  <c r="AU33" i="2"/>
  <c r="AV33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AV8" i="2"/>
  <c r="AV7" i="2"/>
  <c r="AV6" i="2"/>
  <c r="AV5" i="2"/>
  <c r="AV4" i="2"/>
  <c r="AV3" i="2"/>
  <c r="AK27" i="2"/>
  <c r="AK86" i="2"/>
  <c r="AL86" i="2"/>
  <c r="AK26" i="2"/>
  <c r="AK85" i="2"/>
  <c r="AL85" i="2"/>
  <c r="AK25" i="2"/>
  <c r="AK84" i="2"/>
  <c r="AL84" i="2"/>
  <c r="AK24" i="2"/>
  <c r="AK83" i="2"/>
  <c r="AL83" i="2"/>
  <c r="AK23" i="2"/>
  <c r="AK82" i="2"/>
  <c r="AL82" i="2"/>
  <c r="AK22" i="2"/>
  <c r="AK81" i="2"/>
  <c r="AL81" i="2"/>
  <c r="AK21" i="2"/>
  <c r="AK80" i="2"/>
  <c r="AL80" i="2"/>
  <c r="AK20" i="2"/>
  <c r="AK79" i="2"/>
  <c r="AL79" i="2"/>
  <c r="AK19" i="2"/>
  <c r="AK78" i="2"/>
  <c r="AL78" i="2"/>
  <c r="AK18" i="2"/>
  <c r="AK77" i="2"/>
  <c r="AL77" i="2"/>
  <c r="AK17" i="2"/>
  <c r="AK76" i="2"/>
  <c r="AL76" i="2"/>
  <c r="AK16" i="2"/>
  <c r="AK75" i="2"/>
  <c r="AL75" i="2"/>
  <c r="AK15" i="2"/>
  <c r="AK74" i="2"/>
  <c r="AL74" i="2"/>
  <c r="AK14" i="2"/>
  <c r="AK73" i="2"/>
  <c r="AL73" i="2"/>
  <c r="AK13" i="2"/>
  <c r="AK72" i="2"/>
  <c r="AL72" i="2"/>
  <c r="AK12" i="2"/>
  <c r="AK71" i="2"/>
  <c r="AL71" i="2"/>
  <c r="AK11" i="2"/>
  <c r="AK70" i="2"/>
  <c r="AL70" i="2"/>
  <c r="AK10" i="2"/>
  <c r="AK69" i="2"/>
  <c r="AL69" i="2"/>
  <c r="AK9" i="2"/>
  <c r="AK68" i="2"/>
  <c r="AL68" i="2"/>
  <c r="AK8" i="2"/>
  <c r="AK67" i="2"/>
  <c r="AL67" i="2"/>
  <c r="AK7" i="2"/>
  <c r="AK66" i="2"/>
  <c r="AL66" i="2"/>
  <c r="AK6" i="2"/>
  <c r="AK65" i="2"/>
  <c r="AL65" i="2"/>
  <c r="AK5" i="2"/>
  <c r="AK64" i="2"/>
  <c r="AL64" i="2"/>
  <c r="AK4" i="2"/>
  <c r="AK63" i="2"/>
  <c r="AL63" i="2"/>
  <c r="AK3" i="2"/>
  <c r="AK62" i="2"/>
  <c r="AL62" i="2"/>
  <c r="AK57" i="2"/>
  <c r="AL57" i="2"/>
  <c r="AK56" i="2"/>
  <c r="AL56" i="2"/>
  <c r="AK55" i="2"/>
  <c r="AL55" i="2"/>
  <c r="AK54" i="2"/>
  <c r="AL54" i="2"/>
  <c r="AK53" i="2"/>
  <c r="AL53" i="2"/>
  <c r="AK52" i="2"/>
  <c r="AL52" i="2"/>
  <c r="AK51" i="2"/>
  <c r="AL51" i="2"/>
  <c r="AK50" i="2"/>
  <c r="AL50" i="2"/>
  <c r="AK49" i="2"/>
  <c r="AL49" i="2"/>
  <c r="AK48" i="2"/>
  <c r="AL48" i="2"/>
  <c r="AK47" i="2"/>
  <c r="AL47" i="2"/>
  <c r="AK46" i="2"/>
  <c r="AL46" i="2"/>
  <c r="AK45" i="2"/>
  <c r="AL45" i="2"/>
  <c r="AK44" i="2"/>
  <c r="AL44" i="2"/>
  <c r="AK43" i="2"/>
  <c r="AL43" i="2"/>
  <c r="AK42" i="2"/>
  <c r="AL42" i="2"/>
  <c r="AK41" i="2"/>
  <c r="AL41" i="2"/>
  <c r="AK40" i="2"/>
  <c r="AL40" i="2"/>
  <c r="AK39" i="2"/>
  <c r="AL39" i="2"/>
  <c r="AK38" i="2"/>
  <c r="AL38" i="2"/>
  <c r="AK37" i="2"/>
  <c r="AL37" i="2"/>
  <c r="AK36" i="2"/>
  <c r="AL36" i="2"/>
  <c r="AK35" i="2"/>
  <c r="AL35" i="2"/>
  <c r="AK34" i="2"/>
  <c r="AL34" i="2"/>
  <c r="AK33" i="2"/>
  <c r="AL33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L4" i="2"/>
  <c r="AL3" i="2"/>
  <c r="AA27" i="2"/>
  <c r="AA86" i="2"/>
  <c r="AB86" i="2"/>
  <c r="AA26" i="2"/>
  <c r="AA85" i="2"/>
  <c r="AB85" i="2"/>
  <c r="AA25" i="2"/>
  <c r="AA84" i="2"/>
  <c r="AB84" i="2"/>
  <c r="AA24" i="2"/>
  <c r="AA83" i="2"/>
  <c r="AB83" i="2"/>
  <c r="AA23" i="2"/>
  <c r="AA82" i="2"/>
  <c r="AB82" i="2"/>
  <c r="AA22" i="2"/>
  <c r="AA81" i="2"/>
  <c r="AB81" i="2"/>
  <c r="AA21" i="2"/>
  <c r="AA80" i="2"/>
  <c r="AB80" i="2"/>
  <c r="AA20" i="2"/>
  <c r="AA79" i="2"/>
  <c r="AB79" i="2"/>
  <c r="AA19" i="2"/>
  <c r="AA78" i="2"/>
  <c r="AB78" i="2"/>
  <c r="AA18" i="2"/>
  <c r="AA77" i="2"/>
  <c r="AB77" i="2"/>
  <c r="AA17" i="2"/>
  <c r="AA76" i="2"/>
  <c r="AB76" i="2"/>
  <c r="AA16" i="2"/>
  <c r="AA75" i="2"/>
  <c r="AB75" i="2"/>
  <c r="AA15" i="2"/>
  <c r="AA74" i="2"/>
  <c r="AB74" i="2"/>
  <c r="AA14" i="2"/>
  <c r="AA73" i="2"/>
  <c r="AB73" i="2"/>
  <c r="AA13" i="2"/>
  <c r="AA72" i="2"/>
  <c r="AB72" i="2"/>
  <c r="AA12" i="2"/>
  <c r="AA71" i="2"/>
  <c r="AB71" i="2"/>
  <c r="AA11" i="2"/>
  <c r="AA70" i="2"/>
  <c r="AB70" i="2"/>
  <c r="AA10" i="2"/>
  <c r="AA69" i="2"/>
  <c r="AB69" i="2"/>
  <c r="AA9" i="2"/>
  <c r="AA68" i="2"/>
  <c r="AB68" i="2"/>
  <c r="AA8" i="2"/>
  <c r="AA67" i="2"/>
  <c r="AB67" i="2"/>
  <c r="AA7" i="2"/>
  <c r="AA66" i="2"/>
  <c r="AB66" i="2"/>
  <c r="AA6" i="2"/>
  <c r="AA65" i="2"/>
  <c r="AB65" i="2"/>
  <c r="AA5" i="2"/>
  <c r="AA64" i="2"/>
  <c r="AB64" i="2"/>
  <c r="AA4" i="2"/>
  <c r="AA63" i="2"/>
  <c r="AB63" i="2"/>
  <c r="AA3" i="2"/>
  <c r="AA62" i="2"/>
  <c r="AB62" i="2"/>
  <c r="AA57" i="2"/>
  <c r="AB57" i="2"/>
  <c r="AA56" i="2"/>
  <c r="AB56" i="2"/>
  <c r="AA55" i="2"/>
  <c r="AB55" i="2"/>
  <c r="AA54" i="2"/>
  <c r="AB54" i="2"/>
  <c r="AA53" i="2"/>
  <c r="AB53" i="2"/>
  <c r="AA52" i="2"/>
  <c r="AB52" i="2"/>
  <c r="AA51" i="2"/>
  <c r="AB51" i="2"/>
  <c r="AA50" i="2"/>
  <c r="AB50" i="2"/>
  <c r="AA49" i="2"/>
  <c r="AB49" i="2"/>
  <c r="AA48" i="2"/>
  <c r="AB48" i="2"/>
  <c r="AA47" i="2"/>
  <c r="AB47" i="2"/>
  <c r="AA46" i="2"/>
  <c r="AB46" i="2"/>
  <c r="AA45" i="2"/>
  <c r="AB45" i="2"/>
  <c r="AA44" i="2"/>
  <c r="AB44" i="2"/>
  <c r="AA43" i="2"/>
  <c r="AB43" i="2"/>
  <c r="AA42" i="2"/>
  <c r="AB42" i="2"/>
  <c r="AA41" i="2"/>
  <c r="AB41" i="2"/>
  <c r="AA40" i="2"/>
  <c r="AB40" i="2"/>
  <c r="AA39" i="2"/>
  <c r="AB39" i="2"/>
  <c r="AA38" i="2"/>
  <c r="AB38" i="2"/>
  <c r="AA37" i="2"/>
  <c r="AB37" i="2"/>
  <c r="AA36" i="2"/>
  <c r="AB36" i="2"/>
  <c r="AA35" i="2"/>
  <c r="AB35" i="2"/>
  <c r="AA34" i="2"/>
  <c r="AB34" i="2"/>
  <c r="AA33" i="2"/>
  <c r="AB33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62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Q57" i="2"/>
  <c r="R57" i="2"/>
  <c r="Q56" i="2"/>
  <c r="R56" i="2"/>
  <c r="Q55" i="2"/>
  <c r="R55" i="2"/>
  <c r="Q54" i="2"/>
  <c r="R54" i="2"/>
  <c r="Q53" i="2"/>
  <c r="R53" i="2"/>
  <c r="Q52" i="2"/>
  <c r="R52" i="2"/>
  <c r="Q51" i="2"/>
  <c r="R51" i="2"/>
  <c r="Q50" i="2"/>
  <c r="R50" i="2"/>
  <c r="Q49" i="2"/>
  <c r="R49" i="2"/>
  <c r="Q48" i="2"/>
  <c r="R48" i="2"/>
  <c r="Q47" i="2"/>
  <c r="R47" i="2"/>
  <c r="Q46" i="2"/>
  <c r="R46" i="2"/>
  <c r="Q45" i="2"/>
  <c r="R45" i="2"/>
  <c r="Q44" i="2"/>
  <c r="R44" i="2"/>
  <c r="Q43" i="2"/>
  <c r="R43" i="2"/>
  <c r="Q42" i="2"/>
  <c r="R42" i="2"/>
  <c r="Q41" i="2"/>
  <c r="R41" i="2"/>
  <c r="Q40" i="2"/>
  <c r="R40" i="2"/>
  <c r="Q39" i="2"/>
  <c r="R39" i="2"/>
  <c r="Q38" i="2"/>
  <c r="R38" i="2"/>
  <c r="Q37" i="2"/>
  <c r="R37" i="2"/>
  <c r="Q36" i="2"/>
  <c r="R36" i="2"/>
  <c r="Q35" i="2"/>
  <c r="R35" i="2"/>
  <c r="Q34" i="2"/>
  <c r="R34" i="2"/>
  <c r="Q33" i="2"/>
  <c r="R33" i="2"/>
  <c r="Q27" i="2"/>
  <c r="R27" i="2"/>
  <c r="Q26" i="2"/>
  <c r="R26" i="2"/>
  <c r="Q25" i="2"/>
  <c r="R25" i="2"/>
  <c r="Q24" i="2"/>
  <c r="R24" i="2"/>
  <c r="Q23" i="2"/>
  <c r="R23" i="2"/>
  <c r="Q22" i="2"/>
  <c r="R22" i="2"/>
  <c r="Q21" i="2"/>
  <c r="R21" i="2"/>
  <c r="Q20" i="2"/>
  <c r="R20" i="2"/>
  <c r="Q19" i="2"/>
  <c r="R19" i="2"/>
  <c r="Q18" i="2"/>
  <c r="R18" i="2"/>
  <c r="Q17" i="2"/>
  <c r="R17" i="2"/>
  <c r="Q16" i="2"/>
  <c r="R16" i="2"/>
  <c r="Q15" i="2"/>
  <c r="R15" i="2"/>
  <c r="Q14" i="2"/>
  <c r="R14" i="2"/>
  <c r="Q13" i="2"/>
  <c r="R13" i="2"/>
  <c r="Q12" i="2"/>
  <c r="R12" i="2"/>
  <c r="Q11" i="2"/>
  <c r="R11" i="2"/>
  <c r="Q10" i="2"/>
  <c r="R10" i="2"/>
  <c r="Q9" i="2"/>
  <c r="R9" i="2"/>
  <c r="Q8" i="2"/>
  <c r="R8" i="2"/>
  <c r="Q7" i="2"/>
  <c r="R7" i="2"/>
  <c r="Q6" i="2"/>
  <c r="R6" i="2"/>
  <c r="Q5" i="2"/>
  <c r="R5" i="2"/>
  <c r="Q4" i="2"/>
  <c r="R4" i="2"/>
  <c r="Q3" i="2"/>
  <c r="R3" i="2"/>
  <c r="BY26" i="5"/>
  <c r="BY83" i="5"/>
  <c r="BZ83" i="5"/>
  <c r="BY25" i="5"/>
  <c r="BY82" i="5"/>
  <c r="BZ82" i="5"/>
  <c r="BY24" i="5"/>
  <c r="BY81" i="5"/>
  <c r="BZ81" i="5"/>
  <c r="BY23" i="5"/>
  <c r="BY80" i="5"/>
  <c r="BZ80" i="5"/>
  <c r="BY22" i="5"/>
  <c r="BY79" i="5"/>
  <c r="BZ79" i="5"/>
  <c r="BY21" i="5"/>
  <c r="BY78" i="5"/>
  <c r="BZ78" i="5"/>
  <c r="BY20" i="5"/>
  <c r="BY77" i="5"/>
  <c r="BZ77" i="5"/>
  <c r="BY19" i="5"/>
  <c r="BY76" i="5"/>
  <c r="BZ76" i="5"/>
  <c r="BY18" i="5"/>
  <c r="BY75" i="5"/>
  <c r="BZ75" i="5"/>
  <c r="BY17" i="5"/>
  <c r="BY74" i="5"/>
  <c r="BZ74" i="5"/>
  <c r="BY16" i="5"/>
  <c r="BY73" i="5"/>
  <c r="BZ73" i="5"/>
  <c r="BY15" i="5"/>
  <c r="BY72" i="5"/>
  <c r="BZ72" i="5"/>
  <c r="BY14" i="5"/>
  <c r="BY71" i="5"/>
  <c r="BZ71" i="5"/>
  <c r="BY13" i="5"/>
  <c r="BY70" i="5"/>
  <c r="BZ70" i="5"/>
  <c r="BY12" i="5"/>
  <c r="BY69" i="5"/>
  <c r="BZ69" i="5"/>
  <c r="BY11" i="5"/>
  <c r="BY68" i="5"/>
  <c r="BZ68" i="5"/>
  <c r="BY10" i="5"/>
  <c r="BY67" i="5"/>
  <c r="BZ67" i="5"/>
  <c r="BY9" i="5"/>
  <c r="BY66" i="5"/>
  <c r="BZ66" i="5"/>
  <c r="BY8" i="5"/>
  <c r="BY65" i="5"/>
  <c r="BZ65" i="5"/>
  <c r="BY7" i="5"/>
  <c r="BY64" i="5"/>
  <c r="BZ64" i="5"/>
  <c r="BY6" i="5"/>
  <c r="BY63" i="5"/>
  <c r="BZ63" i="5"/>
  <c r="BY5" i="5"/>
  <c r="BY62" i="5"/>
  <c r="BZ62" i="5"/>
  <c r="BY4" i="5"/>
  <c r="BY61" i="5"/>
  <c r="BZ61" i="5"/>
  <c r="BY3" i="5"/>
  <c r="BY60" i="5"/>
  <c r="BZ60" i="5"/>
  <c r="BY55" i="5"/>
  <c r="BZ55" i="5"/>
  <c r="BY54" i="5"/>
  <c r="BZ54" i="5"/>
  <c r="BY53" i="5"/>
  <c r="BZ53" i="5"/>
  <c r="BY52" i="5"/>
  <c r="BZ52" i="5"/>
  <c r="BY51" i="5"/>
  <c r="BZ51" i="5"/>
  <c r="BY50" i="5"/>
  <c r="BZ50" i="5"/>
  <c r="BY49" i="5"/>
  <c r="BZ49" i="5"/>
  <c r="BY48" i="5"/>
  <c r="BZ48" i="5"/>
  <c r="BY47" i="5"/>
  <c r="BZ47" i="5"/>
  <c r="BY46" i="5"/>
  <c r="BZ46" i="5"/>
  <c r="BY45" i="5"/>
  <c r="BZ45" i="5"/>
  <c r="BY44" i="5"/>
  <c r="BZ44" i="5"/>
  <c r="BY43" i="5"/>
  <c r="BZ43" i="5"/>
  <c r="BY42" i="5"/>
  <c r="BZ42" i="5"/>
  <c r="BY41" i="5"/>
  <c r="BZ41" i="5"/>
  <c r="BY40" i="5"/>
  <c r="BZ40" i="5"/>
  <c r="BY39" i="5"/>
  <c r="BZ39" i="5"/>
  <c r="BY38" i="5"/>
  <c r="BZ38" i="5"/>
  <c r="BY37" i="5"/>
  <c r="BZ37" i="5"/>
  <c r="BY36" i="5"/>
  <c r="BZ36" i="5"/>
  <c r="BY35" i="5"/>
  <c r="BZ35" i="5"/>
  <c r="BY34" i="5"/>
  <c r="BZ34" i="5"/>
  <c r="BY33" i="5"/>
  <c r="BZ33" i="5"/>
  <c r="BY32" i="5"/>
  <c r="BZ32" i="5"/>
  <c r="BZ26" i="5"/>
  <c r="BZ25" i="5"/>
  <c r="BZ24" i="5"/>
  <c r="BZ23" i="5"/>
  <c r="BZ22" i="5"/>
  <c r="BZ21" i="5"/>
  <c r="BZ20" i="5"/>
  <c r="BZ19" i="5"/>
  <c r="BZ18" i="5"/>
  <c r="BZ17" i="5"/>
  <c r="BZ16" i="5"/>
  <c r="BZ15" i="5"/>
  <c r="BZ14" i="5"/>
  <c r="BZ13" i="5"/>
  <c r="BZ12" i="5"/>
  <c r="BZ11" i="5"/>
  <c r="BZ10" i="5"/>
  <c r="BZ9" i="5"/>
  <c r="BZ8" i="5"/>
  <c r="BZ7" i="5"/>
  <c r="BZ6" i="5"/>
  <c r="BZ5" i="5"/>
  <c r="BZ4" i="5"/>
  <c r="BZ3" i="5"/>
  <c r="BO26" i="5"/>
  <c r="BO83" i="5"/>
  <c r="BP83" i="5"/>
  <c r="BO25" i="5"/>
  <c r="BO82" i="5"/>
  <c r="BP82" i="5"/>
  <c r="BO24" i="5"/>
  <c r="BO81" i="5"/>
  <c r="BP81" i="5"/>
  <c r="BO23" i="5"/>
  <c r="BO80" i="5"/>
  <c r="BP80" i="5"/>
  <c r="BO22" i="5"/>
  <c r="BO79" i="5"/>
  <c r="BP79" i="5"/>
  <c r="BO21" i="5"/>
  <c r="BO78" i="5"/>
  <c r="BP78" i="5"/>
  <c r="BO20" i="5"/>
  <c r="BO77" i="5"/>
  <c r="BP77" i="5"/>
  <c r="BO19" i="5"/>
  <c r="BO76" i="5"/>
  <c r="BP76" i="5"/>
  <c r="BO18" i="5"/>
  <c r="BO75" i="5"/>
  <c r="BP75" i="5"/>
  <c r="BO17" i="5"/>
  <c r="BO74" i="5"/>
  <c r="BP74" i="5"/>
  <c r="BO16" i="5"/>
  <c r="BO73" i="5"/>
  <c r="BP73" i="5"/>
  <c r="BO15" i="5"/>
  <c r="BO72" i="5"/>
  <c r="BP72" i="5"/>
  <c r="BO14" i="5"/>
  <c r="BO71" i="5"/>
  <c r="BP71" i="5"/>
  <c r="BO13" i="5"/>
  <c r="BO70" i="5"/>
  <c r="BP70" i="5"/>
  <c r="BO12" i="5"/>
  <c r="BO69" i="5"/>
  <c r="BP69" i="5"/>
  <c r="BO11" i="5"/>
  <c r="BO68" i="5"/>
  <c r="BP68" i="5"/>
  <c r="BO10" i="5"/>
  <c r="BO67" i="5"/>
  <c r="BP67" i="5"/>
  <c r="BO9" i="5"/>
  <c r="BO66" i="5"/>
  <c r="BP66" i="5"/>
  <c r="BO8" i="5"/>
  <c r="BO65" i="5"/>
  <c r="BP65" i="5"/>
  <c r="BO7" i="5"/>
  <c r="BO64" i="5"/>
  <c r="BP64" i="5"/>
  <c r="BO6" i="5"/>
  <c r="BO63" i="5"/>
  <c r="BP63" i="5"/>
  <c r="BO5" i="5"/>
  <c r="BO62" i="5"/>
  <c r="BP62" i="5"/>
  <c r="BO4" i="5"/>
  <c r="BO61" i="5"/>
  <c r="BP61" i="5"/>
  <c r="BO3" i="5"/>
  <c r="BO60" i="5"/>
  <c r="BP60" i="5"/>
  <c r="BO55" i="5"/>
  <c r="BP55" i="5"/>
  <c r="BO54" i="5"/>
  <c r="BP54" i="5"/>
  <c r="BO53" i="5"/>
  <c r="BP53" i="5"/>
  <c r="BO52" i="5"/>
  <c r="BP52" i="5"/>
  <c r="BO51" i="5"/>
  <c r="BP51" i="5"/>
  <c r="BO50" i="5"/>
  <c r="BP50" i="5"/>
  <c r="BO49" i="5"/>
  <c r="BP49" i="5"/>
  <c r="BO48" i="5"/>
  <c r="BP48" i="5"/>
  <c r="BO47" i="5"/>
  <c r="BP47" i="5"/>
  <c r="BO46" i="5"/>
  <c r="BP46" i="5"/>
  <c r="BO45" i="5"/>
  <c r="BP45" i="5"/>
  <c r="BO44" i="5"/>
  <c r="BP44" i="5"/>
  <c r="BO43" i="5"/>
  <c r="BP43" i="5"/>
  <c r="BO42" i="5"/>
  <c r="BP42" i="5"/>
  <c r="BO41" i="5"/>
  <c r="BP41" i="5"/>
  <c r="BO40" i="5"/>
  <c r="BP40" i="5"/>
  <c r="BO39" i="5"/>
  <c r="BP39" i="5"/>
  <c r="BO38" i="5"/>
  <c r="BP38" i="5"/>
  <c r="BO37" i="5"/>
  <c r="BP37" i="5"/>
  <c r="BO36" i="5"/>
  <c r="BP36" i="5"/>
  <c r="BO35" i="5"/>
  <c r="BP35" i="5"/>
  <c r="BO34" i="5"/>
  <c r="BP34" i="5"/>
  <c r="BO33" i="5"/>
  <c r="BP33" i="5"/>
  <c r="BO32" i="5"/>
  <c r="BP32" i="5"/>
  <c r="BP26" i="5"/>
  <c r="BP25" i="5"/>
  <c r="BP24" i="5"/>
  <c r="BP23" i="5"/>
  <c r="BP22" i="5"/>
  <c r="BP21" i="5"/>
  <c r="BP20" i="5"/>
  <c r="BP19" i="5"/>
  <c r="BP18" i="5"/>
  <c r="BP17" i="5"/>
  <c r="BP16" i="5"/>
  <c r="BP15" i="5"/>
  <c r="BP14" i="5"/>
  <c r="BP13" i="5"/>
  <c r="BP12" i="5"/>
  <c r="BP11" i="5"/>
  <c r="BP10" i="5"/>
  <c r="BP9" i="5"/>
  <c r="BP8" i="5"/>
  <c r="BP7" i="5"/>
  <c r="BP6" i="5"/>
  <c r="BP5" i="5"/>
  <c r="BP4" i="5"/>
  <c r="BP3" i="5"/>
  <c r="BE26" i="5"/>
  <c r="BE83" i="5"/>
  <c r="BF83" i="5"/>
  <c r="BE25" i="5"/>
  <c r="BE82" i="5"/>
  <c r="BF82" i="5"/>
  <c r="BE24" i="5"/>
  <c r="BE81" i="5"/>
  <c r="BF81" i="5"/>
  <c r="BE23" i="5"/>
  <c r="BE80" i="5"/>
  <c r="BF80" i="5"/>
  <c r="BE22" i="5"/>
  <c r="BE79" i="5"/>
  <c r="BF79" i="5"/>
  <c r="BE21" i="5"/>
  <c r="BE78" i="5"/>
  <c r="BF78" i="5"/>
  <c r="BE20" i="5"/>
  <c r="BE77" i="5"/>
  <c r="BF77" i="5"/>
  <c r="BE19" i="5"/>
  <c r="BE76" i="5"/>
  <c r="BF76" i="5"/>
  <c r="BE18" i="5"/>
  <c r="BE75" i="5"/>
  <c r="BF75" i="5"/>
  <c r="BE17" i="5"/>
  <c r="BE74" i="5"/>
  <c r="BF74" i="5"/>
  <c r="BE16" i="5"/>
  <c r="BE73" i="5"/>
  <c r="BF73" i="5"/>
  <c r="BE15" i="5"/>
  <c r="BE72" i="5"/>
  <c r="BF72" i="5"/>
  <c r="BE14" i="5"/>
  <c r="BE71" i="5"/>
  <c r="BF71" i="5"/>
  <c r="BE13" i="5"/>
  <c r="BE70" i="5"/>
  <c r="BF70" i="5"/>
  <c r="BE12" i="5"/>
  <c r="BE69" i="5"/>
  <c r="BF69" i="5"/>
  <c r="BE11" i="5"/>
  <c r="BE68" i="5"/>
  <c r="BF68" i="5"/>
  <c r="BE10" i="5"/>
  <c r="BE67" i="5"/>
  <c r="BF67" i="5"/>
  <c r="BE9" i="5"/>
  <c r="BE66" i="5"/>
  <c r="BF66" i="5"/>
  <c r="BE8" i="5"/>
  <c r="BE65" i="5"/>
  <c r="BF65" i="5"/>
  <c r="BE7" i="5"/>
  <c r="BE64" i="5"/>
  <c r="BF64" i="5"/>
  <c r="BE6" i="5"/>
  <c r="BE63" i="5"/>
  <c r="BF63" i="5"/>
  <c r="BE5" i="5"/>
  <c r="BE62" i="5"/>
  <c r="BF62" i="5"/>
  <c r="BE4" i="5"/>
  <c r="BE61" i="5"/>
  <c r="BF61" i="5"/>
  <c r="BE3" i="5"/>
  <c r="BE60" i="5"/>
  <c r="BF60" i="5"/>
  <c r="BE55" i="5"/>
  <c r="BF55" i="5"/>
  <c r="BE54" i="5"/>
  <c r="BF54" i="5"/>
  <c r="BE53" i="5"/>
  <c r="BF53" i="5"/>
  <c r="BE52" i="5"/>
  <c r="BF52" i="5"/>
  <c r="BE51" i="5"/>
  <c r="BF51" i="5"/>
  <c r="BE50" i="5"/>
  <c r="BF50" i="5"/>
  <c r="BE49" i="5"/>
  <c r="BF49" i="5"/>
  <c r="BE48" i="5"/>
  <c r="BF48" i="5"/>
  <c r="BE47" i="5"/>
  <c r="BF47" i="5"/>
  <c r="BE46" i="5"/>
  <c r="BF46" i="5"/>
  <c r="BE45" i="5"/>
  <c r="BF45" i="5"/>
  <c r="BE44" i="5"/>
  <c r="BF44" i="5"/>
  <c r="BE43" i="5"/>
  <c r="BF43" i="5"/>
  <c r="BE42" i="5"/>
  <c r="BF42" i="5"/>
  <c r="BE41" i="5"/>
  <c r="BF41" i="5"/>
  <c r="BE40" i="5"/>
  <c r="BF40" i="5"/>
  <c r="BE39" i="5"/>
  <c r="BF39" i="5"/>
  <c r="BE38" i="5"/>
  <c r="BF38" i="5"/>
  <c r="BE37" i="5"/>
  <c r="BF37" i="5"/>
  <c r="BE36" i="5"/>
  <c r="BF36" i="5"/>
  <c r="BE35" i="5"/>
  <c r="BF35" i="5"/>
  <c r="BE34" i="5"/>
  <c r="BF34" i="5"/>
  <c r="BE33" i="5"/>
  <c r="BF33" i="5"/>
  <c r="BE32" i="5"/>
  <c r="BF32" i="5"/>
  <c r="BF26" i="5"/>
  <c r="BF25" i="5"/>
  <c r="BF24" i="5"/>
  <c r="BF23" i="5"/>
  <c r="BF22" i="5"/>
  <c r="BF21" i="5"/>
  <c r="BF20" i="5"/>
  <c r="BF19" i="5"/>
  <c r="BF18" i="5"/>
  <c r="BF17" i="5"/>
  <c r="BF16" i="5"/>
  <c r="BF15" i="5"/>
  <c r="BF14" i="5"/>
  <c r="BF13" i="5"/>
  <c r="BF12" i="5"/>
  <c r="BF11" i="5"/>
  <c r="BF10" i="5"/>
  <c r="BF9" i="5"/>
  <c r="BF8" i="5"/>
  <c r="BF7" i="5"/>
  <c r="BF6" i="5"/>
  <c r="BF5" i="5"/>
  <c r="BF4" i="5"/>
  <c r="BF3" i="5"/>
  <c r="AU26" i="5"/>
  <c r="AU83" i="5"/>
  <c r="AV83" i="5"/>
  <c r="AU25" i="5"/>
  <c r="AU82" i="5"/>
  <c r="AV82" i="5"/>
  <c r="AU24" i="5"/>
  <c r="AU81" i="5"/>
  <c r="AV81" i="5"/>
  <c r="AU23" i="5"/>
  <c r="AU80" i="5"/>
  <c r="AV80" i="5"/>
  <c r="AU22" i="5"/>
  <c r="AU79" i="5"/>
  <c r="AV79" i="5"/>
  <c r="AU21" i="5"/>
  <c r="AU78" i="5"/>
  <c r="AV78" i="5"/>
  <c r="AU20" i="5"/>
  <c r="AU77" i="5"/>
  <c r="AV77" i="5"/>
  <c r="AU19" i="5"/>
  <c r="AU76" i="5"/>
  <c r="AV76" i="5"/>
  <c r="AU18" i="5"/>
  <c r="AU75" i="5"/>
  <c r="AV75" i="5"/>
  <c r="AU17" i="5"/>
  <c r="AU74" i="5"/>
  <c r="AV74" i="5"/>
  <c r="AU16" i="5"/>
  <c r="AU73" i="5"/>
  <c r="AV73" i="5"/>
  <c r="AU15" i="5"/>
  <c r="AU72" i="5"/>
  <c r="AV72" i="5"/>
  <c r="AU14" i="5"/>
  <c r="AU71" i="5"/>
  <c r="AV71" i="5"/>
  <c r="AU13" i="5"/>
  <c r="AU70" i="5"/>
  <c r="AV70" i="5"/>
  <c r="AU12" i="5"/>
  <c r="AU69" i="5"/>
  <c r="AV69" i="5"/>
  <c r="AU11" i="5"/>
  <c r="AU68" i="5"/>
  <c r="AV68" i="5"/>
  <c r="AU10" i="5"/>
  <c r="AU67" i="5"/>
  <c r="AV67" i="5"/>
  <c r="AU9" i="5"/>
  <c r="AU66" i="5"/>
  <c r="AV66" i="5"/>
  <c r="AU8" i="5"/>
  <c r="AU65" i="5"/>
  <c r="AV65" i="5"/>
  <c r="AU7" i="5"/>
  <c r="AU64" i="5"/>
  <c r="AV64" i="5"/>
  <c r="AU6" i="5"/>
  <c r="AU63" i="5"/>
  <c r="AV63" i="5"/>
  <c r="AU5" i="5"/>
  <c r="AU62" i="5"/>
  <c r="AV62" i="5"/>
  <c r="AU4" i="5"/>
  <c r="AU61" i="5"/>
  <c r="AV61" i="5"/>
  <c r="AU3" i="5"/>
  <c r="AU60" i="5"/>
  <c r="AV60" i="5"/>
  <c r="AU55" i="5"/>
  <c r="AV55" i="5"/>
  <c r="AU54" i="5"/>
  <c r="AV54" i="5"/>
  <c r="AU53" i="5"/>
  <c r="AV53" i="5"/>
  <c r="AU52" i="5"/>
  <c r="AV52" i="5"/>
  <c r="AU51" i="5"/>
  <c r="AV51" i="5"/>
  <c r="AU50" i="5"/>
  <c r="AV50" i="5"/>
  <c r="AU49" i="5"/>
  <c r="AV49" i="5"/>
  <c r="AU48" i="5"/>
  <c r="AV48" i="5"/>
  <c r="AU47" i="5"/>
  <c r="AV47" i="5"/>
  <c r="AU46" i="5"/>
  <c r="AV46" i="5"/>
  <c r="AU45" i="5"/>
  <c r="AV45" i="5"/>
  <c r="AU44" i="5"/>
  <c r="AV44" i="5"/>
  <c r="AU43" i="5"/>
  <c r="AV43" i="5"/>
  <c r="AU42" i="5"/>
  <c r="AV42" i="5"/>
  <c r="AU41" i="5"/>
  <c r="AV41" i="5"/>
  <c r="AU40" i="5"/>
  <c r="AV40" i="5"/>
  <c r="AU39" i="5"/>
  <c r="AV39" i="5"/>
  <c r="AU38" i="5"/>
  <c r="AV38" i="5"/>
  <c r="AU37" i="5"/>
  <c r="AV37" i="5"/>
  <c r="AU36" i="5"/>
  <c r="AV36" i="5"/>
  <c r="AU35" i="5"/>
  <c r="AV35" i="5"/>
  <c r="AU34" i="5"/>
  <c r="AV34" i="5"/>
  <c r="AU33" i="5"/>
  <c r="AV33" i="5"/>
  <c r="AU32" i="5"/>
  <c r="AV32" i="5"/>
  <c r="AV26" i="5"/>
  <c r="AV25" i="5"/>
  <c r="AV24" i="5"/>
  <c r="AV23" i="5"/>
  <c r="AV22" i="5"/>
  <c r="AV21" i="5"/>
  <c r="AV20" i="5"/>
  <c r="AV19" i="5"/>
  <c r="AV18" i="5"/>
  <c r="AV17" i="5"/>
  <c r="AV16" i="5"/>
  <c r="AV15" i="5"/>
  <c r="AV14" i="5"/>
  <c r="AV13" i="5"/>
  <c r="AV12" i="5"/>
  <c r="AV11" i="5"/>
  <c r="AV10" i="5"/>
  <c r="AV9" i="5"/>
  <c r="AV8" i="5"/>
  <c r="AV7" i="5"/>
  <c r="AV6" i="5"/>
  <c r="AV5" i="5"/>
  <c r="AV4" i="5"/>
  <c r="AV3" i="5"/>
  <c r="AK26" i="5"/>
  <c r="AK83" i="5"/>
  <c r="AL83" i="5"/>
  <c r="AK25" i="5"/>
  <c r="AK82" i="5"/>
  <c r="AL82" i="5"/>
  <c r="AK24" i="5"/>
  <c r="AK81" i="5"/>
  <c r="AL81" i="5"/>
  <c r="AK23" i="5"/>
  <c r="AK80" i="5"/>
  <c r="AL80" i="5"/>
  <c r="AK22" i="5"/>
  <c r="AK79" i="5"/>
  <c r="AL79" i="5"/>
  <c r="AK21" i="5"/>
  <c r="AK78" i="5"/>
  <c r="AL78" i="5"/>
  <c r="AK20" i="5"/>
  <c r="AK77" i="5"/>
  <c r="AL77" i="5"/>
  <c r="AK19" i="5"/>
  <c r="AK76" i="5"/>
  <c r="AL76" i="5"/>
  <c r="AK18" i="5"/>
  <c r="AK75" i="5"/>
  <c r="AL75" i="5"/>
  <c r="AK17" i="5"/>
  <c r="AK74" i="5"/>
  <c r="AL74" i="5"/>
  <c r="AK16" i="5"/>
  <c r="AK73" i="5"/>
  <c r="AL73" i="5"/>
  <c r="AK15" i="5"/>
  <c r="AK72" i="5"/>
  <c r="AL72" i="5"/>
  <c r="AK14" i="5"/>
  <c r="AK71" i="5"/>
  <c r="AL71" i="5"/>
  <c r="AK13" i="5"/>
  <c r="AK70" i="5"/>
  <c r="AL70" i="5"/>
  <c r="AK12" i="5"/>
  <c r="AK69" i="5"/>
  <c r="AL69" i="5"/>
  <c r="AK11" i="5"/>
  <c r="AK68" i="5"/>
  <c r="AL68" i="5"/>
  <c r="AK10" i="5"/>
  <c r="AK67" i="5"/>
  <c r="AL67" i="5"/>
  <c r="AK9" i="5"/>
  <c r="AK66" i="5"/>
  <c r="AL66" i="5"/>
  <c r="AK8" i="5"/>
  <c r="AK65" i="5"/>
  <c r="AL65" i="5"/>
  <c r="AK7" i="5"/>
  <c r="AK64" i="5"/>
  <c r="AL64" i="5"/>
  <c r="AK6" i="5"/>
  <c r="AK63" i="5"/>
  <c r="AL63" i="5"/>
  <c r="AK5" i="5"/>
  <c r="AK62" i="5"/>
  <c r="AL62" i="5"/>
  <c r="AK4" i="5"/>
  <c r="AK61" i="5"/>
  <c r="AL61" i="5"/>
  <c r="AK3" i="5"/>
  <c r="AK60" i="5"/>
  <c r="AL60" i="5"/>
  <c r="AK55" i="5"/>
  <c r="AL55" i="5"/>
  <c r="AK54" i="5"/>
  <c r="AL54" i="5"/>
  <c r="AK53" i="5"/>
  <c r="AL53" i="5"/>
  <c r="AK52" i="5"/>
  <c r="AL52" i="5"/>
  <c r="AK51" i="5"/>
  <c r="AL51" i="5"/>
  <c r="AK50" i="5"/>
  <c r="AL50" i="5"/>
  <c r="AK49" i="5"/>
  <c r="AL49" i="5"/>
  <c r="AK48" i="5"/>
  <c r="AL48" i="5"/>
  <c r="AK47" i="5"/>
  <c r="AL47" i="5"/>
  <c r="AK46" i="5"/>
  <c r="AL46" i="5"/>
  <c r="AK45" i="5"/>
  <c r="AL45" i="5"/>
  <c r="AK44" i="5"/>
  <c r="AL44" i="5"/>
  <c r="AK43" i="5"/>
  <c r="AL43" i="5"/>
  <c r="AK42" i="5"/>
  <c r="AL42" i="5"/>
  <c r="AK41" i="5"/>
  <c r="AL41" i="5"/>
  <c r="AK40" i="5"/>
  <c r="AL40" i="5"/>
  <c r="AK39" i="5"/>
  <c r="AL39" i="5"/>
  <c r="AK38" i="5"/>
  <c r="AL38" i="5"/>
  <c r="AK37" i="5"/>
  <c r="AL37" i="5"/>
  <c r="AK36" i="5"/>
  <c r="AL36" i="5"/>
  <c r="AK35" i="5"/>
  <c r="AL35" i="5"/>
  <c r="AK34" i="5"/>
  <c r="AL34" i="5"/>
  <c r="AK33" i="5"/>
  <c r="AL33" i="5"/>
  <c r="AK32" i="5"/>
  <c r="AL32" i="5"/>
  <c r="AL26" i="5"/>
  <c r="AL25" i="5"/>
  <c r="AL24" i="5"/>
  <c r="AL23" i="5"/>
  <c r="AL22" i="5"/>
  <c r="AL21" i="5"/>
  <c r="AL20" i="5"/>
  <c r="AL19" i="5"/>
  <c r="AL18" i="5"/>
  <c r="AL17" i="5"/>
  <c r="AL16" i="5"/>
  <c r="AL15" i="5"/>
  <c r="AL14" i="5"/>
  <c r="AL13" i="5"/>
  <c r="AL12" i="5"/>
  <c r="AL11" i="5"/>
  <c r="AL10" i="5"/>
  <c r="AL9" i="5"/>
  <c r="AL8" i="5"/>
  <c r="AL7" i="5"/>
  <c r="AL6" i="5"/>
  <c r="AL5" i="5"/>
  <c r="AL4" i="5"/>
  <c r="AL3" i="5"/>
  <c r="AA26" i="5"/>
  <c r="AA83" i="5"/>
  <c r="AB83" i="5"/>
  <c r="AA25" i="5"/>
  <c r="AA82" i="5"/>
  <c r="AB82" i="5"/>
  <c r="AA24" i="5"/>
  <c r="AA81" i="5"/>
  <c r="AB81" i="5"/>
  <c r="AA23" i="5"/>
  <c r="AA80" i="5"/>
  <c r="AB80" i="5"/>
  <c r="AA22" i="5"/>
  <c r="AA79" i="5"/>
  <c r="AB79" i="5"/>
  <c r="AA21" i="5"/>
  <c r="AA78" i="5"/>
  <c r="AB78" i="5"/>
  <c r="AA20" i="5"/>
  <c r="AA77" i="5"/>
  <c r="AB77" i="5"/>
  <c r="AA19" i="5"/>
  <c r="AA76" i="5"/>
  <c r="AB76" i="5"/>
  <c r="AA18" i="5"/>
  <c r="AA75" i="5"/>
  <c r="AB75" i="5"/>
  <c r="AA17" i="5"/>
  <c r="AA74" i="5"/>
  <c r="AB74" i="5"/>
  <c r="AA16" i="5"/>
  <c r="AA73" i="5"/>
  <c r="AB73" i="5"/>
  <c r="AA15" i="5"/>
  <c r="AA72" i="5"/>
  <c r="AB72" i="5"/>
  <c r="AA14" i="5"/>
  <c r="AA71" i="5"/>
  <c r="AB71" i="5"/>
  <c r="AA13" i="5"/>
  <c r="AA70" i="5"/>
  <c r="AB70" i="5"/>
  <c r="AA12" i="5"/>
  <c r="AA69" i="5"/>
  <c r="AB69" i="5"/>
  <c r="AA11" i="5"/>
  <c r="AA68" i="5"/>
  <c r="AB68" i="5"/>
  <c r="AA10" i="5"/>
  <c r="AA67" i="5"/>
  <c r="AB67" i="5"/>
  <c r="AA9" i="5"/>
  <c r="AA66" i="5"/>
  <c r="AB66" i="5"/>
  <c r="AA8" i="5"/>
  <c r="AA65" i="5"/>
  <c r="AB65" i="5"/>
  <c r="AA7" i="5"/>
  <c r="AA64" i="5"/>
  <c r="AB64" i="5"/>
  <c r="AA6" i="5"/>
  <c r="AA63" i="5"/>
  <c r="AB63" i="5"/>
  <c r="AA5" i="5"/>
  <c r="AA62" i="5"/>
  <c r="AB62" i="5"/>
  <c r="AA4" i="5"/>
  <c r="AA61" i="5"/>
  <c r="AB61" i="5"/>
  <c r="AA3" i="5"/>
  <c r="AA60" i="5"/>
  <c r="AB60" i="5"/>
  <c r="AA55" i="5"/>
  <c r="AB55" i="5"/>
  <c r="AA54" i="5"/>
  <c r="AB54" i="5"/>
  <c r="AA53" i="5"/>
  <c r="AB53" i="5"/>
  <c r="AA52" i="5"/>
  <c r="AB52" i="5"/>
  <c r="AA51" i="5"/>
  <c r="AB51" i="5"/>
  <c r="AA50" i="5"/>
  <c r="AB50" i="5"/>
  <c r="AA49" i="5"/>
  <c r="AB49" i="5"/>
  <c r="AA48" i="5"/>
  <c r="AB48" i="5"/>
  <c r="AA47" i="5"/>
  <c r="AB47" i="5"/>
  <c r="AA46" i="5"/>
  <c r="AB46" i="5"/>
  <c r="AA45" i="5"/>
  <c r="AB45" i="5"/>
  <c r="AA44" i="5"/>
  <c r="AB44" i="5"/>
  <c r="AA43" i="5"/>
  <c r="AB43" i="5"/>
  <c r="AA42" i="5"/>
  <c r="AB42" i="5"/>
  <c r="AA41" i="5"/>
  <c r="AB41" i="5"/>
  <c r="AA40" i="5"/>
  <c r="AB40" i="5"/>
  <c r="AA39" i="5"/>
  <c r="AB39" i="5"/>
  <c r="AA38" i="5"/>
  <c r="AB38" i="5"/>
  <c r="AA37" i="5"/>
  <c r="AB37" i="5"/>
  <c r="AA36" i="5"/>
  <c r="AB36" i="5"/>
  <c r="AA35" i="5"/>
  <c r="AB35" i="5"/>
  <c r="AA34" i="5"/>
  <c r="AB34" i="5"/>
  <c r="AA33" i="5"/>
  <c r="AB33" i="5"/>
  <c r="AA32" i="5"/>
  <c r="AB32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B6" i="5"/>
  <c r="AB5" i="5"/>
  <c r="AB4" i="5"/>
  <c r="AB3" i="5"/>
  <c r="Q26" i="5"/>
  <c r="Q83" i="5"/>
  <c r="R83" i="5"/>
  <c r="Q25" i="5"/>
  <c r="Q82" i="5"/>
  <c r="R82" i="5"/>
  <c r="Q24" i="5"/>
  <c r="Q81" i="5"/>
  <c r="R81" i="5"/>
  <c r="Q23" i="5"/>
  <c r="Q80" i="5"/>
  <c r="R80" i="5"/>
  <c r="Q22" i="5"/>
  <c r="Q79" i="5"/>
  <c r="R79" i="5"/>
  <c r="Q21" i="5"/>
  <c r="Q78" i="5"/>
  <c r="R78" i="5"/>
  <c r="Q20" i="5"/>
  <c r="Q77" i="5"/>
  <c r="R77" i="5"/>
  <c r="Q19" i="5"/>
  <c r="Q76" i="5"/>
  <c r="R76" i="5"/>
  <c r="Q18" i="5"/>
  <c r="Q75" i="5"/>
  <c r="R75" i="5"/>
  <c r="Q17" i="5"/>
  <c r="Q74" i="5"/>
  <c r="R74" i="5"/>
  <c r="Q16" i="5"/>
  <c r="Q73" i="5"/>
  <c r="R73" i="5"/>
  <c r="Q15" i="5"/>
  <c r="Q72" i="5"/>
  <c r="R72" i="5"/>
  <c r="Q14" i="5"/>
  <c r="Q71" i="5"/>
  <c r="R71" i="5"/>
  <c r="Q13" i="5"/>
  <c r="Q70" i="5"/>
  <c r="R70" i="5"/>
  <c r="Q12" i="5"/>
  <c r="Q69" i="5"/>
  <c r="R69" i="5"/>
  <c r="Q11" i="5"/>
  <c r="Q68" i="5"/>
  <c r="R68" i="5"/>
  <c r="Q10" i="5"/>
  <c r="Q67" i="5"/>
  <c r="R67" i="5"/>
  <c r="Q9" i="5"/>
  <c r="Q66" i="5"/>
  <c r="R66" i="5"/>
  <c r="Q8" i="5"/>
  <c r="Q65" i="5"/>
  <c r="R65" i="5"/>
  <c r="Q7" i="5"/>
  <c r="Q64" i="5"/>
  <c r="R64" i="5"/>
  <c r="Q6" i="5"/>
  <c r="Q63" i="5"/>
  <c r="R63" i="5"/>
  <c r="Q5" i="5"/>
  <c r="Q62" i="5"/>
  <c r="R62" i="5"/>
  <c r="Q4" i="5"/>
  <c r="Q61" i="5"/>
  <c r="R61" i="5"/>
  <c r="Q3" i="5"/>
  <c r="Q60" i="5"/>
  <c r="R60" i="5"/>
  <c r="Q55" i="5"/>
  <c r="R55" i="5"/>
  <c r="Q54" i="5"/>
  <c r="R54" i="5"/>
  <c r="Q53" i="5"/>
  <c r="R53" i="5"/>
  <c r="Q52" i="5"/>
  <c r="R52" i="5"/>
  <c r="Q51" i="5"/>
  <c r="R51" i="5"/>
  <c r="Q50" i="5"/>
  <c r="R50" i="5"/>
  <c r="Q49" i="5"/>
  <c r="R49" i="5"/>
  <c r="Q48" i="5"/>
  <c r="R48" i="5"/>
  <c r="Q47" i="5"/>
  <c r="R47" i="5"/>
  <c r="Q46" i="5"/>
  <c r="R46" i="5"/>
  <c r="Q45" i="5"/>
  <c r="R45" i="5"/>
  <c r="Q44" i="5"/>
  <c r="R44" i="5"/>
  <c r="Q43" i="5"/>
  <c r="R43" i="5"/>
  <c r="Q42" i="5"/>
  <c r="R42" i="5"/>
  <c r="Q41" i="5"/>
  <c r="R41" i="5"/>
  <c r="Q40" i="5"/>
  <c r="R40" i="5"/>
  <c r="Q39" i="5"/>
  <c r="R39" i="5"/>
  <c r="Q38" i="5"/>
  <c r="R38" i="5"/>
  <c r="Q37" i="5"/>
  <c r="R37" i="5"/>
  <c r="Q36" i="5"/>
  <c r="R36" i="5"/>
  <c r="Q35" i="5"/>
  <c r="R35" i="5"/>
  <c r="Q34" i="5"/>
  <c r="R34" i="5"/>
  <c r="Q33" i="5"/>
  <c r="R33" i="5"/>
  <c r="Q32" i="5"/>
  <c r="R32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R3" i="5"/>
  <c r="BY26" i="6"/>
  <c r="BY83" i="6"/>
  <c r="BZ83" i="6"/>
  <c r="BY25" i="6"/>
  <c r="BY82" i="6"/>
  <c r="BZ82" i="6"/>
  <c r="BY24" i="6"/>
  <c r="BY81" i="6"/>
  <c r="BZ81" i="6"/>
  <c r="BY23" i="6"/>
  <c r="BY80" i="6"/>
  <c r="BZ80" i="6"/>
  <c r="BY22" i="6"/>
  <c r="BY79" i="6"/>
  <c r="BZ79" i="6"/>
  <c r="BY21" i="6"/>
  <c r="BY78" i="6"/>
  <c r="BZ78" i="6"/>
  <c r="BY20" i="6"/>
  <c r="BY77" i="6"/>
  <c r="BZ77" i="6"/>
  <c r="BY19" i="6"/>
  <c r="BY76" i="6"/>
  <c r="BZ76" i="6"/>
  <c r="BY18" i="6"/>
  <c r="BY75" i="6"/>
  <c r="BZ75" i="6"/>
  <c r="BY17" i="6"/>
  <c r="BY74" i="6"/>
  <c r="BZ74" i="6"/>
  <c r="BY16" i="6"/>
  <c r="BY73" i="6"/>
  <c r="BZ73" i="6"/>
  <c r="BY15" i="6"/>
  <c r="BY72" i="6"/>
  <c r="BZ72" i="6"/>
  <c r="BY14" i="6"/>
  <c r="BY71" i="6"/>
  <c r="BZ71" i="6"/>
  <c r="BY13" i="6"/>
  <c r="BY70" i="6"/>
  <c r="BZ70" i="6"/>
  <c r="BY12" i="6"/>
  <c r="BY69" i="6"/>
  <c r="BZ69" i="6"/>
  <c r="BY11" i="6"/>
  <c r="BY68" i="6"/>
  <c r="BZ68" i="6"/>
  <c r="BY10" i="6"/>
  <c r="BY67" i="6"/>
  <c r="BZ67" i="6"/>
  <c r="BY9" i="6"/>
  <c r="BY66" i="6"/>
  <c r="BZ66" i="6"/>
  <c r="BY8" i="6"/>
  <c r="BY65" i="6"/>
  <c r="BZ65" i="6"/>
  <c r="BY7" i="6"/>
  <c r="BY64" i="6"/>
  <c r="BZ64" i="6"/>
  <c r="BY6" i="6"/>
  <c r="BY63" i="6"/>
  <c r="BZ63" i="6"/>
  <c r="BY5" i="6"/>
  <c r="BY62" i="6"/>
  <c r="BZ62" i="6"/>
  <c r="BY4" i="6"/>
  <c r="BY61" i="6"/>
  <c r="BZ61" i="6"/>
  <c r="BY3" i="6"/>
  <c r="BY60" i="6"/>
  <c r="BZ60" i="6"/>
  <c r="BY55" i="6"/>
  <c r="BZ55" i="6"/>
  <c r="BY54" i="6"/>
  <c r="BZ54" i="6"/>
  <c r="BY53" i="6"/>
  <c r="BZ53" i="6"/>
  <c r="BY52" i="6"/>
  <c r="BZ52" i="6"/>
  <c r="BY51" i="6"/>
  <c r="BZ51" i="6"/>
  <c r="BY50" i="6"/>
  <c r="BZ50" i="6"/>
  <c r="BY49" i="6"/>
  <c r="BZ49" i="6"/>
  <c r="BY48" i="6"/>
  <c r="BZ48" i="6"/>
  <c r="BY47" i="6"/>
  <c r="BZ47" i="6"/>
  <c r="BY46" i="6"/>
  <c r="BZ46" i="6"/>
  <c r="BY45" i="6"/>
  <c r="BZ45" i="6"/>
  <c r="BY44" i="6"/>
  <c r="BZ44" i="6"/>
  <c r="BY43" i="6"/>
  <c r="BZ43" i="6"/>
  <c r="BY42" i="6"/>
  <c r="BZ42" i="6"/>
  <c r="BY41" i="6"/>
  <c r="BZ41" i="6"/>
  <c r="BY40" i="6"/>
  <c r="BZ40" i="6"/>
  <c r="BY39" i="6"/>
  <c r="BZ39" i="6"/>
  <c r="BY38" i="6"/>
  <c r="BZ38" i="6"/>
  <c r="BY37" i="6"/>
  <c r="BZ37" i="6"/>
  <c r="BY36" i="6"/>
  <c r="BZ36" i="6"/>
  <c r="BY35" i="6"/>
  <c r="BZ35" i="6"/>
  <c r="BY34" i="6"/>
  <c r="BZ34" i="6"/>
  <c r="BY33" i="6"/>
  <c r="BZ33" i="6"/>
  <c r="BY32" i="6"/>
  <c r="BZ32" i="6"/>
  <c r="BZ26" i="6"/>
  <c r="BZ25" i="6"/>
  <c r="BZ24" i="6"/>
  <c r="BZ23" i="6"/>
  <c r="BZ22" i="6"/>
  <c r="BZ21" i="6"/>
  <c r="BZ20" i="6"/>
  <c r="BZ19" i="6"/>
  <c r="BZ18" i="6"/>
  <c r="BZ17" i="6"/>
  <c r="BZ16" i="6"/>
  <c r="BZ15" i="6"/>
  <c r="BZ14" i="6"/>
  <c r="BZ13" i="6"/>
  <c r="BZ12" i="6"/>
  <c r="BZ11" i="6"/>
  <c r="BZ10" i="6"/>
  <c r="BZ9" i="6"/>
  <c r="BZ8" i="6"/>
  <c r="BZ7" i="6"/>
  <c r="BZ6" i="6"/>
  <c r="BZ5" i="6"/>
  <c r="BZ4" i="6"/>
  <c r="BZ3" i="6"/>
  <c r="BO26" i="6"/>
  <c r="BO83" i="6"/>
  <c r="BP83" i="6"/>
  <c r="BO25" i="6"/>
  <c r="BO82" i="6"/>
  <c r="BP82" i="6"/>
  <c r="BO24" i="6"/>
  <c r="BO81" i="6"/>
  <c r="BP81" i="6"/>
  <c r="BO23" i="6"/>
  <c r="BO80" i="6"/>
  <c r="BP80" i="6"/>
  <c r="BO22" i="6"/>
  <c r="BO79" i="6"/>
  <c r="BP79" i="6"/>
  <c r="BO21" i="6"/>
  <c r="BO78" i="6"/>
  <c r="BP78" i="6"/>
  <c r="BO20" i="6"/>
  <c r="BO77" i="6"/>
  <c r="BP77" i="6"/>
  <c r="BO19" i="6"/>
  <c r="BO76" i="6"/>
  <c r="BP76" i="6"/>
  <c r="BO18" i="6"/>
  <c r="BO75" i="6"/>
  <c r="BP75" i="6"/>
  <c r="BO17" i="6"/>
  <c r="BO74" i="6"/>
  <c r="BP74" i="6"/>
  <c r="BO16" i="6"/>
  <c r="BO73" i="6"/>
  <c r="BP73" i="6"/>
  <c r="BO15" i="6"/>
  <c r="BO72" i="6"/>
  <c r="BP72" i="6"/>
  <c r="BO14" i="6"/>
  <c r="BO71" i="6"/>
  <c r="BP71" i="6"/>
  <c r="BO13" i="6"/>
  <c r="BO70" i="6"/>
  <c r="BP70" i="6"/>
  <c r="BO12" i="6"/>
  <c r="BO69" i="6"/>
  <c r="BP69" i="6"/>
  <c r="BO11" i="6"/>
  <c r="BO68" i="6"/>
  <c r="BP68" i="6"/>
  <c r="BO10" i="6"/>
  <c r="BO67" i="6"/>
  <c r="BP67" i="6"/>
  <c r="BO9" i="6"/>
  <c r="BO66" i="6"/>
  <c r="BP66" i="6"/>
  <c r="BO8" i="6"/>
  <c r="BO65" i="6"/>
  <c r="BP65" i="6"/>
  <c r="BO7" i="6"/>
  <c r="BO64" i="6"/>
  <c r="BP64" i="6"/>
  <c r="BO6" i="6"/>
  <c r="BO63" i="6"/>
  <c r="BP63" i="6"/>
  <c r="BO5" i="6"/>
  <c r="BO62" i="6"/>
  <c r="BP62" i="6"/>
  <c r="BO4" i="6"/>
  <c r="BO61" i="6"/>
  <c r="BP61" i="6"/>
  <c r="BO3" i="6"/>
  <c r="BO60" i="6"/>
  <c r="BP60" i="6"/>
  <c r="BO55" i="6"/>
  <c r="BP55" i="6"/>
  <c r="BO54" i="6"/>
  <c r="BP54" i="6"/>
  <c r="BO53" i="6"/>
  <c r="BP53" i="6"/>
  <c r="BO52" i="6"/>
  <c r="BP52" i="6"/>
  <c r="BO51" i="6"/>
  <c r="BP51" i="6"/>
  <c r="BO50" i="6"/>
  <c r="BP50" i="6"/>
  <c r="BO49" i="6"/>
  <c r="BP49" i="6"/>
  <c r="BO48" i="6"/>
  <c r="BP48" i="6"/>
  <c r="BO47" i="6"/>
  <c r="BP47" i="6"/>
  <c r="BO46" i="6"/>
  <c r="BP46" i="6"/>
  <c r="BO45" i="6"/>
  <c r="BP45" i="6"/>
  <c r="BO44" i="6"/>
  <c r="BP44" i="6"/>
  <c r="BO43" i="6"/>
  <c r="BP43" i="6"/>
  <c r="BO42" i="6"/>
  <c r="BP42" i="6"/>
  <c r="BO41" i="6"/>
  <c r="BP41" i="6"/>
  <c r="BO40" i="6"/>
  <c r="BP40" i="6"/>
  <c r="BO39" i="6"/>
  <c r="BP39" i="6"/>
  <c r="BO38" i="6"/>
  <c r="BP38" i="6"/>
  <c r="BO37" i="6"/>
  <c r="BP37" i="6"/>
  <c r="BO36" i="6"/>
  <c r="BP36" i="6"/>
  <c r="BO35" i="6"/>
  <c r="BP35" i="6"/>
  <c r="BO34" i="6"/>
  <c r="BP34" i="6"/>
  <c r="BO33" i="6"/>
  <c r="BP33" i="6"/>
  <c r="BO32" i="6"/>
  <c r="BP32" i="6"/>
  <c r="BP26" i="6"/>
  <c r="BP25" i="6"/>
  <c r="BP24" i="6"/>
  <c r="BP23" i="6"/>
  <c r="BP22" i="6"/>
  <c r="BP21" i="6"/>
  <c r="BP20" i="6"/>
  <c r="BP19" i="6"/>
  <c r="BP18" i="6"/>
  <c r="BP17" i="6"/>
  <c r="BP16" i="6"/>
  <c r="BP15" i="6"/>
  <c r="BP14" i="6"/>
  <c r="BP13" i="6"/>
  <c r="BP12" i="6"/>
  <c r="BP11" i="6"/>
  <c r="BP10" i="6"/>
  <c r="BP9" i="6"/>
  <c r="BP8" i="6"/>
  <c r="BP7" i="6"/>
  <c r="BP6" i="6"/>
  <c r="BP5" i="6"/>
  <c r="BP4" i="6"/>
  <c r="BP3" i="6"/>
  <c r="BE26" i="6"/>
  <c r="BE83" i="6"/>
  <c r="BF83" i="6"/>
  <c r="BE25" i="6"/>
  <c r="BE82" i="6"/>
  <c r="BF82" i="6"/>
  <c r="BE24" i="6"/>
  <c r="BE81" i="6"/>
  <c r="BF81" i="6"/>
  <c r="BE23" i="6"/>
  <c r="BE80" i="6"/>
  <c r="BF80" i="6"/>
  <c r="BE22" i="6"/>
  <c r="BE79" i="6"/>
  <c r="BF79" i="6"/>
  <c r="BE21" i="6"/>
  <c r="BE78" i="6"/>
  <c r="BF78" i="6"/>
  <c r="BE20" i="6"/>
  <c r="BE77" i="6"/>
  <c r="BF77" i="6"/>
  <c r="BE19" i="6"/>
  <c r="BE76" i="6"/>
  <c r="BF76" i="6"/>
  <c r="BE18" i="6"/>
  <c r="BE75" i="6"/>
  <c r="BF75" i="6"/>
  <c r="BE17" i="6"/>
  <c r="BE74" i="6"/>
  <c r="BF74" i="6"/>
  <c r="BE16" i="6"/>
  <c r="BE73" i="6"/>
  <c r="BF73" i="6"/>
  <c r="BE15" i="6"/>
  <c r="BE72" i="6"/>
  <c r="BF72" i="6"/>
  <c r="BE14" i="6"/>
  <c r="BE71" i="6"/>
  <c r="BF71" i="6"/>
  <c r="BE13" i="6"/>
  <c r="BE70" i="6"/>
  <c r="BF70" i="6"/>
  <c r="BE12" i="6"/>
  <c r="BE69" i="6"/>
  <c r="BF69" i="6"/>
  <c r="BE11" i="6"/>
  <c r="BE68" i="6"/>
  <c r="BF68" i="6"/>
  <c r="BE10" i="6"/>
  <c r="BE67" i="6"/>
  <c r="BF67" i="6"/>
  <c r="BE9" i="6"/>
  <c r="BE66" i="6"/>
  <c r="BF66" i="6"/>
  <c r="BE8" i="6"/>
  <c r="BE65" i="6"/>
  <c r="BF65" i="6"/>
  <c r="BE7" i="6"/>
  <c r="BE64" i="6"/>
  <c r="BF64" i="6"/>
  <c r="BE6" i="6"/>
  <c r="BE63" i="6"/>
  <c r="BF63" i="6"/>
  <c r="BE5" i="6"/>
  <c r="BE62" i="6"/>
  <c r="BF62" i="6"/>
  <c r="BE4" i="6"/>
  <c r="BE61" i="6"/>
  <c r="BF61" i="6"/>
  <c r="BE3" i="6"/>
  <c r="BE60" i="6"/>
  <c r="BF60" i="6"/>
  <c r="BE55" i="6"/>
  <c r="BF55" i="6"/>
  <c r="BE54" i="6"/>
  <c r="BF54" i="6"/>
  <c r="BE53" i="6"/>
  <c r="BF53" i="6"/>
  <c r="BE52" i="6"/>
  <c r="BF52" i="6"/>
  <c r="BE51" i="6"/>
  <c r="BF51" i="6"/>
  <c r="BE50" i="6"/>
  <c r="BF50" i="6"/>
  <c r="BE49" i="6"/>
  <c r="BF49" i="6"/>
  <c r="BE48" i="6"/>
  <c r="BF48" i="6"/>
  <c r="BE47" i="6"/>
  <c r="BF47" i="6"/>
  <c r="BE46" i="6"/>
  <c r="BF46" i="6"/>
  <c r="BE45" i="6"/>
  <c r="BF45" i="6"/>
  <c r="BE44" i="6"/>
  <c r="BF44" i="6"/>
  <c r="BE43" i="6"/>
  <c r="BF43" i="6"/>
  <c r="BE42" i="6"/>
  <c r="BF42" i="6"/>
  <c r="BE41" i="6"/>
  <c r="BF41" i="6"/>
  <c r="BE40" i="6"/>
  <c r="BF40" i="6"/>
  <c r="BE39" i="6"/>
  <c r="BF39" i="6"/>
  <c r="BE38" i="6"/>
  <c r="BF38" i="6"/>
  <c r="BE37" i="6"/>
  <c r="BF37" i="6"/>
  <c r="BE36" i="6"/>
  <c r="BF36" i="6"/>
  <c r="BE35" i="6"/>
  <c r="BF35" i="6"/>
  <c r="BE34" i="6"/>
  <c r="BF34" i="6"/>
  <c r="BE33" i="6"/>
  <c r="BF33" i="6"/>
  <c r="BE32" i="6"/>
  <c r="BF32" i="6"/>
  <c r="BF26" i="6"/>
  <c r="BF25" i="6"/>
  <c r="BF24" i="6"/>
  <c r="BF23" i="6"/>
  <c r="BF22" i="6"/>
  <c r="BF21" i="6"/>
  <c r="BF20" i="6"/>
  <c r="BF19" i="6"/>
  <c r="BF18" i="6"/>
  <c r="BF17" i="6"/>
  <c r="BF16" i="6"/>
  <c r="BF15" i="6"/>
  <c r="BF14" i="6"/>
  <c r="BF13" i="6"/>
  <c r="BF12" i="6"/>
  <c r="BF11" i="6"/>
  <c r="BF10" i="6"/>
  <c r="BF9" i="6"/>
  <c r="BF8" i="6"/>
  <c r="BF7" i="6"/>
  <c r="BF6" i="6"/>
  <c r="BF5" i="6"/>
  <c r="BF4" i="6"/>
  <c r="BF3" i="6"/>
  <c r="AU26" i="6"/>
  <c r="AU83" i="6"/>
  <c r="AV83" i="6"/>
  <c r="AU25" i="6"/>
  <c r="AU82" i="6"/>
  <c r="AV82" i="6"/>
  <c r="AU24" i="6"/>
  <c r="AU81" i="6"/>
  <c r="AV81" i="6"/>
  <c r="AU23" i="6"/>
  <c r="AU80" i="6"/>
  <c r="AV80" i="6"/>
  <c r="AU22" i="6"/>
  <c r="AU79" i="6"/>
  <c r="AV79" i="6"/>
  <c r="AU21" i="6"/>
  <c r="AU78" i="6"/>
  <c r="AV78" i="6"/>
  <c r="AU20" i="6"/>
  <c r="AU77" i="6"/>
  <c r="AV77" i="6"/>
  <c r="AU19" i="6"/>
  <c r="AU76" i="6"/>
  <c r="AV76" i="6"/>
  <c r="AU18" i="6"/>
  <c r="AU75" i="6"/>
  <c r="AV75" i="6"/>
  <c r="AU17" i="6"/>
  <c r="AU74" i="6"/>
  <c r="AV74" i="6"/>
  <c r="AU16" i="6"/>
  <c r="AU73" i="6"/>
  <c r="AV73" i="6"/>
  <c r="AU15" i="6"/>
  <c r="AU72" i="6"/>
  <c r="AV72" i="6"/>
  <c r="AU14" i="6"/>
  <c r="AU71" i="6"/>
  <c r="AV71" i="6"/>
  <c r="AU13" i="6"/>
  <c r="AU70" i="6"/>
  <c r="AV70" i="6"/>
  <c r="AU12" i="6"/>
  <c r="AU69" i="6"/>
  <c r="AV69" i="6"/>
  <c r="AU11" i="6"/>
  <c r="AU68" i="6"/>
  <c r="AV68" i="6"/>
  <c r="AU10" i="6"/>
  <c r="AU67" i="6"/>
  <c r="AV67" i="6"/>
  <c r="AU9" i="6"/>
  <c r="AU66" i="6"/>
  <c r="AV66" i="6"/>
  <c r="AU8" i="6"/>
  <c r="AU65" i="6"/>
  <c r="AV65" i="6"/>
  <c r="AU7" i="6"/>
  <c r="AU64" i="6"/>
  <c r="AV64" i="6"/>
  <c r="AU6" i="6"/>
  <c r="AU63" i="6"/>
  <c r="AV63" i="6"/>
  <c r="AU5" i="6"/>
  <c r="AU62" i="6"/>
  <c r="AV62" i="6"/>
  <c r="AU4" i="6"/>
  <c r="AU61" i="6"/>
  <c r="AV61" i="6"/>
  <c r="AU3" i="6"/>
  <c r="AU60" i="6"/>
  <c r="AV60" i="6"/>
  <c r="AU55" i="6"/>
  <c r="AV55" i="6"/>
  <c r="AU54" i="6"/>
  <c r="AV54" i="6"/>
  <c r="AU53" i="6"/>
  <c r="AV53" i="6"/>
  <c r="AU52" i="6"/>
  <c r="AV52" i="6"/>
  <c r="AU51" i="6"/>
  <c r="AV51" i="6"/>
  <c r="AU50" i="6"/>
  <c r="AV50" i="6"/>
  <c r="AU49" i="6"/>
  <c r="AV49" i="6"/>
  <c r="AU48" i="6"/>
  <c r="AV48" i="6"/>
  <c r="AU47" i="6"/>
  <c r="AV47" i="6"/>
  <c r="AU46" i="6"/>
  <c r="AV46" i="6"/>
  <c r="AU45" i="6"/>
  <c r="AV45" i="6"/>
  <c r="AU44" i="6"/>
  <c r="AV44" i="6"/>
  <c r="AU43" i="6"/>
  <c r="AV43" i="6"/>
  <c r="AU42" i="6"/>
  <c r="AV42" i="6"/>
  <c r="AU41" i="6"/>
  <c r="AV41" i="6"/>
  <c r="AU40" i="6"/>
  <c r="AV40" i="6"/>
  <c r="AU39" i="6"/>
  <c r="AV39" i="6"/>
  <c r="AU38" i="6"/>
  <c r="AV38" i="6"/>
  <c r="AU37" i="6"/>
  <c r="AV37" i="6"/>
  <c r="AU36" i="6"/>
  <c r="AV36" i="6"/>
  <c r="AU35" i="6"/>
  <c r="AV35" i="6"/>
  <c r="AU34" i="6"/>
  <c r="AV34" i="6"/>
  <c r="AU33" i="6"/>
  <c r="AV33" i="6"/>
  <c r="AU32" i="6"/>
  <c r="AV32" i="6"/>
  <c r="AV26" i="6"/>
  <c r="AV25" i="6"/>
  <c r="AV24" i="6"/>
  <c r="AV23" i="6"/>
  <c r="AV22" i="6"/>
  <c r="AV21" i="6"/>
  <c r="AV20" i="6"/>
  <c r="AV19" i="6"/>
  <c r="AV18" i="6"/>
  <c r="AV17" i="6"/>
  <c r="AV16" i="6"/>
  <c r="AV15" i="6"/>
  <c r="AV14" i="6"/>
  <c r="AV13" i="6"/>
  <c r="AV12" i="6"/>
  <c r="AV11" i="6"/>
  <c r="AV10" i="6"/>
  <c r="AV9" i="6"/>
  <c r="AV8" i="6"/>
  <c r="AV7" i="6"/>
  <c r="AV6" i="6"/>
  <c r="AV5" i="6"/>
  <c r="AV4" i="6"/>
  <c r="AV3" i="6"/>
  <c r="AK26" i="6"/>
  <c r="AK83" i="6"/>
  <c r="AL83" i="6"/>
  <c r="AK25" i="6"/>
  <c r="AK82" i="6"/>
  <c r="AL82" i="6"/>
  <c r="AK24" i="6"/>
  <c r="AK81" i="6"/>
  <c r="AL81" i="6"/>
  <c r="AK23" i="6"/>
  <c r="AK80" i="6"/>
  <c r="AL80" i="6"/>
  <c r="AK22" i="6"/>
  <c r="AK79" i="6"/>
  <c r="AL79" i="6"/>
  <c r="AK21" i="6"/>
  <c r="AK78" i="6"/>
  <c r="AL78" i="6"/>
  <c r="AK20" i="6"/>
  <c r="AK77" i="6"/>
  <c r="AL77" i="6"/>
  <c r="AK19" i="6"/>
  <c r="AK76" i="6"/>
  <c r="AL76" i="6"/>
  <c r="AK18" i="6"/>
  <c r="AK75" i="6"/>
  <c r="AL75" i="6"/>
  <c r="AK17" i="6"/>
  <c r="AK74" i="6"/>
  <c r="AL74" i="6"/>
  <c r="AK16" i="6"/>
  <c r="AK73" i="6"/>
  <c r="AL73" i="6"/>
  <c r="AK15" i="6"/>
  <c r="AK72" i="6"/>
  <c r="AL72" i="6"/>
  <c r="AK14" i="6"/>
  <c r="AK71" i="6"/>
  <c r="AL71" i="6"/>
  <c r="AK13" i="6"/>
  <c r="AK70" i="6"/>
  <c r="AL70" i="6"/>
  <c r="AK12" i="6"/>
  <c r="AK69" i="6"/>
  <c r="AL69" i="6"/>
  <c r="AK11" i="6"/>
  <c r="AK68" i="6"/>
  <c r="AL68" i="6"/>
  <c r="AK10" i="6"/>
  <c r="AK67" i="6"/>
  <c r="AL67" i="6"/>
  <c r="AK9" i="6"/>
  <c r="AK66" i="6"/>
  <c r="AL66" i="6"/>
  <c r="AK8" i="6"/>
  <c r="AK65" i="6"/>
  <c r="AL65" i="6"/>
  <c r="AK7" i="6"/>
  <c r="AK64" i="6"/>
  <c r="AL64" i="6"/>
  <c r="AK6" i="6"/>
  <c r="AK63" i="6"/>
  <c r="AL63" i="6"/>
  <c r="AK5" i="6"/>
  <c r="AK62" i="6"/>
  <c r="AL62" i="6"/>
  <c r="AK4" i="6"/>
  <c r="AK61" i="6"/>
  <c r="AL61" i="6"/>
  <c r="AK3" i="6"/>
  <c r="AK60" i="6"/>
  <c r="AL60" i="6"/>
  <c r="AK55" i="6"/>
  <c r="AL55" i="6"/>
  <c r="AK54" i="6"/>
  <c r="AL54" i="6"/>
  <c r="AK53" i="6"/>
  <c r="AL53" i="6"/>
  <c r="AK52" i="6"/>
  <c r="AL52" i="6"/>
  <c r="AK51" i="6"/>
  <c r="AL51" i="6"/>
  <c r="AK50" i="6"/>
  <c r="AL50" i="6"/>
  <c r="AK49" i="6"/>
  <c r="AL49" i="6"/>
  <c r="AK48" i="6"/>
  <c r="AL48" i="6"/>
  <c r="AK47" i="6"/>
  <c r="AL47" i="6"/>
  <c r="AK46" i="6"/>
  <c r="AL46" i="6"/>
  <c r="AK45" i="6"/>
  <c r="AL45" i="6"/>
  <c r="AK44" i="6"/>
  <c r="AL44" i="6"/>
  <c r="AK43" i="6"/>
  <c r="AL43" i="6"/>
  <c r="AK42" i="6"/>
  <c r="AL42" i="6"/>
  <c r="AK41" i="6"/>
  <c r="AL41" i="6"/>
  <c r="AK40" i="6"/>
  <c r="AL40" i="6"/>
  <c r="AK39" i="6"/>
  <c r="AL39" i="6"/>
  <c r="AK38" i="6"/>
  <c r="AL38" i="6"/>
  <c r="AK37" i="6"/>
  <c r="AL37" i="6"/>
  <c r="AK36" i="6"/>
  <c r="AL36" i="6"/>
  <c r="AK35" i="6"/>
  <c r="AL35" i="6"/>
  <c r="AK34" i="6"/>
  <c r="AL34" i="6"/>
  <c r="AK33" i="6"/>
  <c r="AL33" i="6"/>
  <c r="AK32" i="6"/>
  <c r="AL32" i="6"/>
  <c r="AL26" i="6"/>
  <c r="AL25" i="6"/>
  <c r="AL24" i="6"/>
  <c r="AL23" i="6"/>
  <c r="AL22" i="6"/>
  <c r="AL21" i="6"/>
  <c r="AL20" i="6"/>
  <c r="AL19" i="6"/>
  <c r="AL18" i="6"/>
  <c r="AL17" i="6"/>
  <c r="AL16" i="6"/>
  <c r="AL15" i="6"/>
  <c r="AL14" i="6"/>
  <c r="AL13" i="6"/>
  <c r="AL12" i="6"/>
  <c r="AL11" i="6"/>
  <c r="AL10" i="6"/>
  <c r="AL9" i="6"/>
  <c r="AL8" i="6"/>
  <c r="AL7" i="6"/>
  <c r="AL6" i="6"/>
  <c r="AL5" i="6"/>
  <c r="AL4" i="6"/>
  <c r="AL3" i="6"/>
  <c r="AA26" i="6"/>
  <c r="AA83" i="6"/>
  <c r="AB83" i="6"/>
  <c r="AA25" i="6"/>
  <c r="AA82" i="6"/>
  <c r="AB82" i="6"/>
  <c r="AA24" i="6"/>
  <c r="AA81" i="6"/>
  <c r="AB81" i="6"/>
  <c r="AA23" i="6"/>
  <c r="AA80" i="6"/>
  <c r="AB80" i="6"/>
  <c r="AA22" i="6"/>
  <c r="AA79" i="6"/>
  <c r="AB79" i="6"/>
  <c r="AA21" i="6"/>
  <c r="AA78" i="6"/>
  <c r="AB78" i="6"/>
  <c r="AA20" i="6"/>
  <c r="AA77" i="6"/>
  <c r="AB77" i="6"/>
  <c r="AA19" i="6"/>
  <c r="AA76" i="6"/>
  <c r="AB76" i="6"/>
  <c r="AA18" i="6"/>
  <c r="AA75" i="6"/>
  <c r="AB75" i="6"/>
  <c r="AA17" i="6"/>
  <c r="AA74" i="6"/>
  <c r="AB74" i="6"/>
  <c r="AA16" i="6"/>
  <c r="AA73" i="6"/>
  <c r="AB73" i="6"/>
  <c r="AA15" i="6"/>
  <c r="AA72" i="6"/>
  <c r="AB72" i="6"/>
  <c r="AA14" i="6"/>
  <c r="AA71" i="6"/>
  <c r="AB71" i="6"/>
  <c r="AA13" i="6"/>
  <c r="AA70" i="6"/>
  <c r="AB70" i="6"/>
  <c r="AA12" i="6"/>
  <c r="AA69" i="6"/>
  <c r="AB69" i="6"/>
  <c r="AA11" i="6"/>
  <c r="AA68" i="6"/>
  <c r="AB68" i="6"/>
  <c r="AA10" i="6"/>
  <c r="AA67" i="6"/>
  <c r="AB67" i="6"/>
  <c r="AA9" i="6"/>
  <c r="AA66" i="6"/>
  <c r="AB66" i="6"/>
  <c r="AA8" i="6"/>
  <c r="AA65" i="6"/>
  <c r="AB65" i="6"/>
  <c r="AA7" i="6"/>
  <c r="AA64" i="6"/>
  <c r="AB64" i="6"/>
  <c r="AA6" i="6"/>
  <c r="AA63" i="6"/>
  <c r="AB63" i="6"/>
  <c r="AA5" i="6"/>
  <c r="AA62" i="6"/>
  <c r="AB62" i="6"/>
  <c r="AA4" i="6"/>
  <c r="AA61" i="6"/>
  <c r="AB61" i="6"/>
  <c r="AA3" i="6"/>
  <c r="AA60" i="6"/>
  <c r="AB60" i="6"/>
  <c r="AA55" i="6"/>
  <c r="AB55" i="6"/>
  <c r="AA54" i="6"/>
  <c r="AB54" i="6"/>
  <c r="AA53" i="6"/>
  <c r="AB53" i="6"/>
  <c r="AA52" i="6"/>
  <c r="AB52" i="6"/>
  <c r="AA51" i="6"/>
  <c r="AB51" i="6"/>
  <c r="AA50" i="6"/>
  <c r="AB50" i="6"/>
  <c r="AA49" i="6"/>
  <c r="AB49" i="6"/>
  <c r="AA48" i="6"/>
  <c r="AB48" i="6"/>
  <c r="AA47" i="6"/>
  <c r="AB47" i="6"/>
  <c r="AA46" i="6"/>
  <c r="AB46" i="6"/>
  <c r="AA45" i="6"/>
  <c r="AB45" i="6"/>
  <c r="AA44" i="6"/>
  <c r="AB44" i="6"/>
  <c r="AA43" i="6"/>
  <c r="AB43" i="6"/>
  <c r="AA42" i="6"/>
  <c r="AB42" i="6"/>
  <c r="AA41" i="6"/>
  <c r="AB41" i="6"/>
  <c r="AA40" i="6"/>
  <c r="AB40" i="6"/>
  <c r="AA39" i="6"/>
  <c r="AB39" i="6"/>
  <c r="AA38" i="6"/>
  <c r="AB38" i="6"/>
  <c r="AA37" i="6"/>
  <c r="AB37" i="6"/>
  <c r="AA36" i="6"/>
  <c r="AB36" i="6"/>
  <c r="AA35" i="6"/>
  <c r="AB35" i="6"/>
  <c r="AA34" i="6"/>
  <c r="AB34" i="6"/>
  <c r="AA33" i="6"/>
  <c r="AB33" i="6"/>
  <c r="AA32" i="6"/>
  <c r="AB32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B6" i="6"/>
  <c r="AB5" i="6"/>
  <c r="AB4" i="6"/>
  <c r="AB3" i="6"/>
  <c r="Q26" i="6"/>
  <c r="Q83" i="6"/>
  <c r="R83" i="6"/>
  <c r="Q25" i="6"/>
  <c r="Q82" i="6"/>
  <c r="R82" i="6"/>
  <c r="Q24" i="6"/>
  <c r="Q81" i="6"/>
  <c r="R81" i="6"/>
  <c r="Q23" i="6"/>
  <c r="Q80" i="6"/>
  <c r="R80" i="6"/>
  <c r="Q22" i="6"/>
  <c r="Q79" i="6"/>
  <c r="R79" i="6"/>
  <c r="Q21" i="6"/>
  <c r="Q78" i="6"/>
  <c r="R78" i="6"/>
  <c r="Q20" i="6"/>
  <c r="Q77" i="6"/>
  <c r="R77" i="6"/>
  <c r="Q19" i="6"/>
  <c r="Q76" i="6"/>
  <c r="R76" i="6"/>
  <c r="Q18" i="6"/>
  <c r="Q75" i="6"/>
  <c r="R75" i="6"/>
  <c r="Q17" i="6"/>
  <c r="Q74" i="6"/>
  <c r="R74" i="6"/>
  <c r="Q16" i="6"/>
  <c r="Q73" i="6"/>
  <c r="R73" i="6"/>
  <c r="Q15" i="6"/>
  <c r="Q72" i="6"/>
  <c r="R72" i="6"/>
  <c r="Q14" i="6"/>
  <c r="Q71" i="6"/>
  <c r="R71" i="6"/>
  <c r="Q13" i="6"/>
  <c r="Q70" i="6"/>
  <c r="R70" i="6"/>
  <c r="Q12" i="6"/>
  <c r="Q69" i="6"/>
  <c r="R69" i="6"/>
  <c r="Q11" i="6"/>
  <c r="Q68" i="6"/>
  <c r="R68" i="6"/>
  <c r="Q10" i="6"/>
  <c r="Q67" i="6"/>
  <c r="R67" i="6"/>
  <c r="Q9" i="6"/>
  <c r="Q66" i="6"/>
  <c r="R66" i="6"/>
  <c r="Q8" i="6"/>
  <c r="Q65" i="6"/>
  <c r="R65" i="6"/>
  <c r="Q7" i="6"/>
  <c r="Q64" i="6"/>
  <c r="R64" i="6"/>
  <c r="Q6" i="6"/>
  <c r="Q63" i="6"/>
  <c r="R63" i="6"/>
  <c r="Q5" i="6"/>
  <c r="Q62" i="6"/>
  <c r="R62" i="6"/>
  <c r="Q4" i="6"/>
  <c r="Q61" i="6"/>
  <c r="R61" i="6"/>
  <c r="Q3" i="6"/>
  <c r="Q60" i="6"/>
  <c r="R60" i="6"/>
  <c r="Q55" i="6"/>
  <c r="R55" i="6"/>
  <c r="Q54" i="6"/>
  <c r="R54" i="6"/>
  <c r="Q53" i="6"/>
  <c r="R53" i="6"/>
  <c r="Q52" i="6"/>
  <c r="R52" i="6"/>
  <c r="Q51" i="6"/>
  <c r="R51" i="6"/>
  <c r="Q50" i="6"/>
  <c r="R50" i="6"/>
  <c r="Q49" i="6"/>
  <c r="R49" i="6"/>
  <c r="Q48" i="6"/>
  <c r="R48" i="6"/>
  <c r="Q47" i="6"/>
  <c r="R47" i="6"/>
  <c r="Q46" i="6"/>
  <c r="R46" i="6"/>
  <c r="Q45" i="6"/>
  <c r="R45" i="6"/>
  <c r="Q44" i="6"/>
  <c r="R44" i="6"/>
  <c r="Q43" i="6"/>
  <c r="R43" i="6"/>
  <c r="Q42" i="6"/>
  <c r="R42" i="6"/>
  <c r="Q41" i="6"/>
  <c r="R41" i="6"/>
  <c r="Q40" i="6"/>
  <c r="R40" i="6"/>
  <c r="Q39" i="6"/>
  <c r="R39" i="6"/>
  <c r="Q38" i="6"/>
  <c r="R38" i="6"/>
  <c r="Q37" i="6"/>
  <c r="R37" i="6"/>
  <c r="Q36" i="6"/>
  <c r="R36" i="6"/>
  <c r="Q35" i="6"/>
  <c r="R35" i="6"/>
  <c r="Q34" i="6"/>
  <c r="R34" i="6"/>
  <c r="Q33" i="6"/>
  <c r="R33" i="6"/>
  <c r="Q32" i="6"/>
  <c r="R32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R4" i="6"/>
  <c r="R3" i="6"/>
  <c r="BY26" i="7"/>
  <c r="BY83" i="7"/>
  <c r="BZ83" i="7"/>
  <c r="BY25" i="7"/>
  <c r="BY82" i="7"/>
  <c r="BZ82" i="7"/>
  <c r="BY24" i="7"/>
  <c r="BY81" i="7"/>
  <c r="BZ81" i="7"/>
  <c r="BY23" i="7"/>
  <c r="BY80" i="7"/>
  <c r="BZ80" i="7"/>
  <c r="BY22" i="7"/>
  <c r="BY79" i="7"/>
  <c r="BZ79" i="7"/>
  <c r="BY21" i="7"/>
  <c r="BY78" i="7"/>
  <c r="BZ78" i="7"/>
  <c r="BY20" i="7"/>
  <c r="BY77" i="7"/>
  <c r="BZ77" i="7"/>
  <c r="BY19" i="7"/>
  <c r="BY76" i="7"/>
  <c r="BZ76" i="7"/>
  <c r="BY18" i="7"/>
  <c r="BY75" i="7"/>
  <c r="BZ75" i="7"/>
  <c r="BY17" i="7"/>
  <c r="BY74" i="7"/>
  <c r="BZ74" i="7"/>
  <c r="BY16" i="7"/>
  <c r="BY73" i="7"/>
  <c r="BZ73" i="7"/>
  <c r="BY15" i="7"/>
  <c r="BY72" i="7"/>
  <c r="BZ72" i="7"/>
  <c r="BY14" i="7"/>
  <c r="BY71" i="7"/>
  <c r="BZ71" i="7"/>
  <c r="BY13" i="7"/>
  <c r="BY70" i="7"/>
  <c r="BZ70" i="7"/>
  <c r="BY12" i="7"/>
  <c r="BY69" i="7"/>
  <c r="BZ69" i="7"/>
  <c r="BY11" i="7"/>
  <c r="BY68" i="7"/>
  <c r="BZ68" i="7"/>
  <c r="BY10" i="7"/>
  <c r="BY67" i="7"/>
  <c r="BZ67" i="7"/>
  <c r="BY9" i="7"/>
  <c r="BY66" i="7"/>
  <c r="BZ66" i="7"/>
  <c r="BY8" i="7"/>
  <c r="BY65" i="7"/>
  <c r="BZ65" i="7"/>
  <c r="BY7" i="7"/>
  <c r="BY64" i="7"/>
  <c r="BZ64" i="7"/>
  <c r="BY6" i="7"/>
  <c r="BY63" i="7"/>
  <c r="BZ63" i="7"/>
  <c r="BY5" i="7"/>
  <c r="BY62" i="7"/>
  <c r="BZ62" i="7"/>
  <c r="BY4" i="7"/>
  <c r="BY61" i="7"/>
  <c r="BZ61" i="7"/>
  <c r="BY3" i="7"/>
  <c r="BY60" i="7"/>
  <c r="BZ60" i="7"/>
  <c r="BY55" i="7"/>
  <c r="BZ55" i="7"/>
  <c r="BY54" i="7"/>
  <c r="BZ54" i="7"/>
  <c r="BY53" i="7"/>
  <c r="BZ53" i="7"/>
  <c r="BY52" i="7"/>
  <c r="BZ52" i="7"/>
  <c r="BY51" i="7"/>
  <c r="BZ51" i="7"/>
  <c r="BY50" i="7"/>
  <c r="BZ50" i="7"/>
  <c r="BY49" i="7"/>
  <c r="BZ49" i="7"/>
  <c r="BY48" i="7"/>
  <c r="BZ48" i="7"/>
  <c r="BY47" i="7"/>
  <c r="BZ47" i="7"/>
  <c r="BY46" i="7"/>
  <c r="BZ46" i="7"/>
  <c r="BY45" i="7"/>
  <c r="BZ45" i="7"/>
  <c r="BY44" i="7"/>
  <c r="BZ44" i="7"/>
  <c r="BY43" i="7"/>
  <c r="BZ43" i="7"/>
  <c r="BY42" i="7"/>
  <c r="BZ42" i="7"/>
  <c r="BY41" i="7"/>
  <c r="BZ41" i="7"/>
  <c r="BY40" i="7"/>
  <c r="BZ40" i="7"/>
  <c r="BY39" i="7"/>
  <c r="BZ39" i="7"/>
  <c r="BY38" i="7"/>
  <c r="BZ38" i="7"/>
  <c r="BY37" i="7"/>
  <c r="BZ37" i="7"/>
  <c r="BY36" i="7"/>
  <c r="BZ36" i="7"/>
  <c r="BY35" i="7"/>
  <c r="BZ35" i="7"/>
  <c r="BY34" i="7"/>
  <c r="BZ34" i="7"/>
  <c r="BY33" i="7"/>
  <c r="BZ33" i="7"/>
  <c r="BY32" i="7"/>
  <c r="BZ32" i="7"/>
  <c r="BZ26" i="7"/>
  <c r="BZ25" i="7"/>
  <c r="BZ24" i="7"/>
  <c r="BZ23" i="7"/>
  <c r="BZ22" i="7"/>
  <c r="BZ21" i="7"/>
  <c r="BZ20" i="7"/>
  <c r="BZ19" i="7"/>
  <c r="BZ18" i="7"/>
  <c r="BZ17" i="7"/>
  <c r="BZ16" i="7"/>
  <c r="BZ15" i="7"/>
  <c r="BZ14" i="7"/>
  <c r="BZ13" i="7"/>
  <c r="BZ12" i="7"/>
  <c r="BZ11" i="7"/>
  <c r="BZ10" i="7"/>
  <c r="BZ9" i="7"/>
  <c r="BZ8" i="7"/>
  <c r="BZ7" i="7"/>
  <c r="BZ6" i="7"/>
  <c r="BZ5" i="7"/>
  <c r="BZ4" i="7"/>
  <c r="BZ3" i="7"/>
  <c r="BO26" i="7"/>
  <c r="BO83" i="7"/>
  <c r="BP83" i="7"/>
  <c r="BO25" i="7"/>
  <c r="BO82" i="7"/>
  <c r="BP82" i="7"/>
  <c r="BO24" i="7"/>
  <c r="BO81" i="7"/>
  <c r="BP81" i="7"/>
  <c r="BO23" i="7"/>
  <c r="BO80" i="7"/>
  <c r="BP80" i="7"/>
  <c r="BO22" i="7"/>
  <c r="BO79" i="7"/>
  <c r="BP79" i="7"/>
  <c r="BO21" i="7"/>
  <c r="BO78" i="7"/>
  <c r="BP78" i="7"/>
  <c r="BO20" i="7"/>
  <c r="BO77" i="7"/>
  <c r="BP77" i="7"/>
  <c r="BO19" i="7"/>
  <c r="BO76" i="7"/>
  <c r="BP76" i="7"/>
  <c r="BO18" i="7"/>
  <c r="BO75" i="7"/>
  <c r="BP75" i="7"/>
  <c r="BO17" i="7"/>
  <c r="BO74" i="7"/>
  <c r="BP74" i="7"/>
  <c r="BO16" i="7"/>
  <c r="BO73" i="7"/>
  <c r="BP73" i="7"/>
  <c r="BO15" i="7"/>
  <c r="BO72" i="7"/>
  <c r="BP72" i="7"/>
  <c r="BO14" i="7"/>
  <c r="BO71" i="7"/>
  <c r="BP71" i="7"/>
  <c r="BO13" i="7"/>
  <c r="BO70" i="7"/>
  <c r="BP70" i="7"/>
  <c r="BO12" i="7"/>
  <c r="BO69" i="7"/>
  <c r="BP69" i="7"/>
  <c r="BO11" i="7"/>
  <c r="BO68" i="7"/>
  <c r="BP68" i="7"/>
  <c r="BO10" i="7"/>
  <c r="BO67" i="7"/>
  <c r="BP67" i="7"/>
  <c r="BO9" i="7"/>
  <c r="BO66" i="7"/>
  <c r="BP66" i="7"/>
  <c r="BO8" i="7"/>
  <c r="BO65" i="7"/>
  <c r="BP65" i="7"/>
  <c r="BO7" i="7"/>
  <c r="BO64" i="7"/>
  <c r="BP64" i="7"/>
  <c r="BO6" i="7"/>
  <c r="BO63" i="7"/>
  <c r="BP63" i="7"/>
  <c r="BO5" i="7"/>
  <c r="BO62" i="7"/>
  <c r="BP62" i="7"/>
  <c r="BO4" i="7"/>
  <c r="BO61" i="7"/>
  <c r="BP61" i="7"/>
  <c r="BO3" i="7"/>
  <c r="BO60" i="7"/>
  <c r="BP60" i="7"/>
  <c r="BO55" i="7"/>
  <c r="BP55" i="7"/>
  <c r="BO54" i="7"/>
  <c r="BP54" i="7"/>
  <c r="BO53" i="7"/>
  <c r="BP53" i="7"/>
  <c r="BO52" i="7"/>
  <c r="BP52" i="7"/>
  <c r="BO51" i="7"/>
  <c r="BP51" i="7"/>
  <c r="BO50" i="7"/>
  <c r="BP50" i="7"/>
  <c r="BO49" i="7"/>
  <c r="BP49" i="7"/>
  <c r="BO48" i="7"/>
  <c r="BP48" i="7"/>
  <c r="BO47" i="7"/>
  <c r="BP47" i="7"/>
  <c r="BO46" i="7"/>
  <c r="BP46" i="7"/>
  <c r="BO45" i="7"/>
  <c r="BP45" i="7"/>
  <c r="BO44" i="7"/>
  <c r="BP44" i="7"/>
  <c r="BO43" i="7"/>
  <c r="BP43" i="7"/>
  <c r="BO42" i="7"/>
  <c r="BP42" i="7"/>
  <c r="BO41" i="7"/>
  <c r="BP41" i="7"/>
  <c r="BO40" i="7"/>
  <c r="BP40" i="7"/>
  <c r="BO39" i="7"/>
  <c r="BP39" i="7"/>
  <c r="BO38" i="7"/>
  <c r="BP38" i="7"/>
  <c r="BO37" i="7"/>
  <c r="BP37" i="7"/>
  <c r="BO36" i="7"/>
  <c r="BP36" i="7"/>
  <c r="BO35" i="7"/>
  <c r="BP35" i="7"/>
  <c r="BO34" i="7"/>
  <c r="BP34" i="7"/>
  <c r="BO33" i="7"/>
  <c r="BP33" i="7"/>
  <c r="BO32" i="7"/>
  <c r="BP32" i="7"/>
  <c r="BP26" i="7"/>
  <c r="BP25" i="7"/>
  <c r="BP24" i="7"/>
  <c r="BP23" i="7"/>
  <c r="BP22" i="7"/>
  <c r="BP21" i="7"/>
  <c r="BP20" i="7"/>
  <c r="BP19" i="7"/>
  <c r="BP18" i="7"/>
  <c r="BP17" i="7"/>
  <c r="BP16" i="7"/>
  <c r="BP15" i="7"/>
  <c r="BP14" i="7"/>
  <c r="BP13" i="7"/>
  <c r="BP12" i="7"/>
  <c r="BP11" i="7"/>
  <c r="BP10" i="7"/>
  <c r="BP9" i="7"/>
  <c r="BP8" i="7"/>
  <c r="BP7" i="7"/>
  <c r="BP6" i="7"/>
  <c r="BP5" i="7"/>
  <c r="BP4" i="7"/>
  <c r="BP3" i="7"/>
  <c r="BE26" i="7"/>
  <c r="BE83" i="7"/>
  <c r="BF83" i="7"/>
  <c r="BE25" i="7"/>
  <c r="BE82" i="7"/>
  <c r="BF82" i="7"/>
  <c r="BE24" i="7"/>
  <c r="BE81" i="7"/>
  <c r="BF81" i="7"/>
  <c r="BE23" i="7"/>
  <c r="BE80" i="7"/>
  <c r="BF80" i="7"/>
  <c r="BE22" i="7"/>
  <c r="BE79" i="7"/>
  <c r="BF79" i="7"/>
  <c r="BE21" i="7"/>
  <c r="BE78" i="7"/>
  <c r="BF78" i="7"/>
  <c r="BE20" i="7"/>
  <c r="BE77" i="7"/>
  <c r="BF77" i="7"/>
  <c r="BE19" i="7"/>
  <c r="BE76" i="7"/>
  <c r="BF76" i="7"/>
  <c r="BE18" i="7"/>
  <c r="BE75" i="7"/>
  <c r="BF75" i="7"/>
  <c r="BE17" i="7"/>
  <c r="BE74" i="7"/>
  <c r="BF74" i="7"/>
  <c r="BE16" i="7"/>
  <c r="BE73" i="7"/>
  <c r="BF73" i="7"/>
  <c r="BE15" i="7"/>
  <c r="BE72" i="7"/>
  <c r="BF72" i="7"/>
  <c r="BE14" i="7"/>
  <c r="BE71" i="7"/>
  <c r="BF71" i="7"/>
  <c r="BE13" i="7"/>
  <c r="BE70" i="7"/>
  <c r="BF70" i="7"/>
  <c r="BE12" i="7"/>
  <c r="BE69" i="7"/>
  <c r="BF69" i="7"/>
  <c r="BE11" i="7"/>
  <c r="BE68" i="7"/>
  <c r="BF68" i="7"/>
  <c r="BE10" i="7"/>
  <c r="BE67" i="7"/>
  <c r="BF67" i="7"/>
  <c r="BE9" i="7"/>
  <c r="BE66" i="7"/>
  <c r="BF66" i="7"/>
  <c r="BE8" i="7"/>
  <c r="BE65" i="7"/>
  <c r="BF65" i="7"/>
  <c r="BE7" i="7"/>
  <c r="BE64" i="7"/>
  <c r="BF64" i="7"/>
  <c r="BE6" i="7"/>
  <c r="BE63" i="7"/>
  <c r="BF63" i="7"/>
  <c r="BE5" i="7"/>
  <c r="BE62" i="7"/>
  <c r="BF62" i="7"/>
  <c r="BE4" i="7"/>
  <c r="BE61" i="7"/>
  <c r="BF61" i="7"/>
  <c r="BE3" i="7"/>
  <c r="BE60" i="7"/>
  <c r="BF60" i="7"/>
  <c r="BE55" i="7"/>
  <c r="BF55" i="7"/>
  <c r="BE54" i="7"/>
  <c r="BF54" i="7"/>
  <c r="BE53" i="7"/>
  <c r="BF53" i="7"/>
  <c r="BE52" i="7"/>
  <c r="BF52" i="7"/>
  <c r="BE51" i="7"/>
  <c r="BF51" i="7"/>
  <c r="BE50" i="7"/>
  <c r="BF50" i="7"/>
  <c r="BE49" i="7"/>
  <c r="BF49" i="7"/>
  <c r="BE48" i="7"/>
  <c r="BF48" i="7"/>
  <c r="BE47" i="7"/>
  <c r="BF47" i="7"/>
  <c r="BE46" i="7"/>
  <c r="BF46" i="7"/>
  <c r="BE45" i="7"/>
  <c r="BF45" i="7"/>
  <c r="BE44" i="7"/>
  <c r="BF44" i="7"/>
  <c r="BE43" i="7"/>
  <c r="BF43" i="7"/>
  <c r="BE42" i="7"/>
  <c r="BF42" i="7"/>
  <c r="BE41" i="7"/>
  <c r="BF41" i="7"/>
  <c r="BE40" i="7"/>
  <c r="BF40" i="7"/>
  <c r="BE39" i="7"/>
  <c r="BF39" i="7"/>
  <c r="BE38" i="7"/>
  <c r="BF38" i="7"/>
  <c r="BE37" i="7"/>
  <c r="BF37" i="7"/>
  <c r="BE36" i="7"/>
  <c r="BF36" i="7"/>
  <c r="BE35" i="7"/>
  <c r="BF35" i="7"/>
  <c r="BE34" i="7"/>
  <c r="BF34" i="7"/>
  <c r="BE33" i="7"/>
  <c r="BF33" i="7"/>
  <c r="BE32" i="7"/>
  <c r="BF32" i="7"/>
  <c r="BF26" i="7"/>
  <c r="BF25" i="7"/>
  <c r="BF24" i="7"/>
  <c r="BF23" i="7"/>
  <c r="BF22" i="7"/>
  <c r="BF21" i="7"/>
  <c r="BF20" i="7"/>
  <c r="BF19" i="7"/>
  <c r="BF18" i="7"/>
  <c r="BF17" i="7"/>
  <c r="BF16" i="7"/>
  <c r="BF15" i="7"/>
  <c r="BF14" i="7"/>
  <c r="BF13" i="7"/>
  <c r="BF12" i="7"/>
  <c r="BF11" i="7"/>
  <c r="BF10" i="7"/>
  <c r="BF9" i="7"/>
  <c r="BF8" i="7"/>
  <c r="BF7" i="7"/>
  <c r="BF6" i="7"/>
  <c r="BF5" i="7"/>
  <c r="BF4" i="7"/>
  <c r="BF3" i="7"/>
  <c r="AU26" i="7"/>
  <c r="AU83" i="7"/>
  <c r="AV83" i="7"/>
  <c r="AU25" i="7"/>
  <c r="AU82" i="7"/>
  <c r="AV82" i="7"/>
  <c r="AU24" i="7"/>
  <c r="AU81" i="7"/>
  <c r="AV81" i="7"/>
  <c r="AU23" i="7"/>
  <c r="AU80" i="7"/>
  <c r="AV80" i="7"/>
  <c r="AU22" i="7"/>
  <c r="AU79" i="7"/>
  <c r="AV79" i="7"/>
  <c r="AU21" i="7"/>
  <c r="AU78" i="7"/>
  <c r="AV78" i="7"/>
  <c r="AU20" i="7"/>
  <c r="AU77" i="7"/>
  <c r="AV77" i="7"/>
  <c r="AU19" i="7"/>
  <c r="AU76" i="7"/>
  <c r="AV76" i="7"/>
  <c r="AU18" i="7"/>
  <c r="AU75" i="7"/>
  <c r="AV75" i="7"/>
  <c r="AU17" i="7"/>
  <c r="AU74" i="7"/>
  <c r="AV74" i="7"/>
  <c r="AU16" i="7"/>
  <c r="AU73" i="7"/>
  <c r="AV73" i="7"/>
  <c r="AU15" i="7"/>
  <c r="AU72" i="7"/>
  <c r="AV72" i="7"/>
  <c r="AU14" i="7"/>
  <c r="AU71" i="7"/>
  <c r="AV71" i="7"/>
  <c r="AU13" i="7"/>
  <c r="AU70" i="7"/>
  <c r="AV70" i="7"/>
  <c r="AU12" i="7"/>
  <c r="AU69" i="7"/>
  <c r="AV69" i="7"/>
  <c r="AU11" i="7"/>
  <c r="AU68" i="7"/>
  <c r="AV68" i="7"/>
  <c r="AU10" i="7"/>
  <c r="AU67" i="7"/>
  <c r="AV67" i="7"/>
  <c r="AU9" i="7"/>
  <c r="AU66" i="7"/>
  <c r="AV66" i="7"/>
  <c r="AU8" i="7"/>
  <c r="AU65" i="7"/>
  <c r="AV65" i="7"/>
  <c r="AU7" i="7"/>
  <c r="AU64" i="7"/>
  <c r="AV64" i="7"/>
  <c r="AU6" i="7"/>
  <c r="AU63" i="7"/>
  <c r="AV63" i="7"/>
  <c r="AU5" i="7"/>
  <c r="AU62" i="7"/>
  <c r="AV62" i="7"/>
  <c r="AU4" i="7"/>
  <c r="AU61" i="7"/>
  <c r="AV61" i="7"/>
  <c r="AU3" i="7"/>
  <c r="AU60" i="7"/>
  <c r="AV60" i="7"/>
  <c r="AU55" i="7"/>
  <c r="AV55" i="7"/>
  <c r="AU54" i="7"/>
  <c r="AV54" i="7"/>
  <c r="AU53" i="7"/>
  <c r="AV53" i="7"/>
  <c r="AU52" i="7"/>
  <c r="AV52" i="7"/>
  <c r="AU51" i="7"/>
  <c r="AV51" i="7"/>
  <c r="AU50" i="7"/>
  <c r="AV50" i="7"/>
  <c r="AU49" i="7"/>
  <c r="AV49" i="7"/>
  <c r="AU48" i="7"/>
  <c r="AV48" i="7"/>
  <c r="AU47" i="7"/>
  <c r="AV47" i="7"/>
  <c r="AU46" i="7"/>
  <c r="AV46" i="7"/>
  <c r="AU45" i="7"/>
  <c r="AV45" i="7"/>
  <c r="AU44" i="7"/>
  <c r="AV44" i="7"/>
  <c r="AU43" i="7"/>
  <c r="AV43" i="7"/>
  <c r="AU42" i="7"/>
  <c r="AV42" i="7"/>
  <c r="AU41" i="7"/>
  <c r="AV41" i="7"/>
  <c r="AU40" i="7"/>
  <c r="AV40" i="7"/>
  <c r="AU39" i="7"/>
  <c r="AV39" i="7"/>
  <c r="AU38" i="7"/>
  <c r="AV38" i="7"/>
  <c r="AU37" i="7"/>
  <c r="AV37" i="7"/>
  <c r="AU36" i="7"/>
  <c r="AV36" i="7"/>
  <c r="AU35" i="7"/>
  <c r="AV35" i="7"/>
  <c r="AU34" i="7"/>
  <c r="AV34" i="7"/>
  <c r="AU33" i="7"/>
  <c r="AV33" i="7"/>
  <c r="AU32" i="7"/>
  <c r="AV32" i="7"/>
  <c r="AV26" i="7"/>
  <c r="AV25" i="7"/>
  <c r="AV24" i="7"/>
  <c r="AV23" i="7"/>
  <c r="AV22" i="7"/>
  <c r="AV21" i="7"/>
  <c r="AV20" i="7"/>
  <c r="AV19" i="7"/>
  <c r="AV18" i="7"/>
  <c r="AV17" i="7"/>
  <c r="AV16" i="7"/>
  <c r="AV15" i="7"/>
  <c r="AV14" i="7"/>
  <c r="AV13" i="7"/>
  <c r="AV12" i="7"/>
  <c r="AV11" i="7"/>
  <c r="AV10" i="7"/>
  <c r="AV9" i="7"/>
  <c r="AV8" i="7"/>
  <c r="AV7" i="7"/>
  <c r="AV6" i="7"/>
  <c r="AV5" i="7"/>
  <c r="AV4" i="7"/>
  <c r="AV3" i="7"/>
  <c r="AK26" i="7"/>
  <c r="AK83" i="7"/>
  <c r="AL83" i="7"/>
  <c r="AK25" i="7"/>
  <c r="AK82" i="7"/>
  <c r="AL82" i="7"/>
  <c r="AK24" i="7"/>
  <c r="AK81" i="7"/>
  <c r="AL81" i="7"/>
  <c r="AK23" i="7"/>
  <c r="AK80" i="7"/>
  <c r="AL80" i="7"/>
  <c r="AK22" i="7"/>
  <c r="AK79" i="7"/>
  <c r="AL79" i="7"/>
  <c r="AK21" i="7"/>
  <c r="AK78" i="7"/>
  <c r="AL78" i="7"/>
  <c r="AK20" i="7"/>
  <c r="AK77" i="7"/>
  <c r="AL77" i="7"/>
  <c r="AK19" i="7"/>
  <c r="AK76" i="7"/>
  <c r="AL76" i="7"/>
  <c r="AK18" i="7"/>
  <c r="AK75" i="7"/>
  <c r="AL75" i="7"/>
  <c r="AK17" i="7"/>
  <c r="AK74" i="7"/>
  <c r="AL74" i="7"/>
  <c r="AK16" i="7"/>
  <c r="AK73" i="7"/>
  <c r="AL73" i="7"/>
  <c r="AK15" i="7"/>
  <c r="AK72" i="7"/>
  <c r="AL72" i="7"/>
  <c r="AK14" i="7"/>
  <c r="AK71" i="7"/>
  <c r="AL71" i="7"/>
  <c r="AK13" i="7"/>
  <c r="AK70" i="7"/>
  <c r="AL70" i="7"/>
  <c r="AK12" i="7"/>
  <c r="AK69" i="7"/>
  <c r="AL69" i="7"/>
  <c r="AK11" i="7"/>
  <c r="AK68" i="7"/>
  <c r="AL68" i="7"/>
  <c r="AK10" i="7"/>
  <c r="AK67" i="7"/>
  <c r="AL67" i="7"/>
  <c r="AK9" i="7"/>
  <c r="AK66" i="7"/>
  <c r="AL66" i="7"/>
  <c r="AK8" i="7"/>
  <c r="AK65" i="7"/>
  <c r="AL65" i="7"/>
  <c r="AK7" i="7"/>
  <c r="AK64" i="7"/>
  <c r="AL64" i="7"/>
  <c r="AK6" i="7"/>
  <c r="AK63" i="7"/>
  <c r="AL63" i="7"/>
  <c r="AK5" i="7"/>
  <c r="AK62" i="7"/>
  <c r="AL62" i="7"/>
  <c r="AK4" i="7"/>
  <c r="AK61" i="7"/>
  <c r="AL61" i="7"/>
  <c r="AK3" i="7"/>
  <c r="AK60" i="7"/>
  <c r="AL60" i="7"/>
  <c r="AK55" i="7"/>
  <c r="AL55" i="7"/>
  <c r="AK54" i="7"/>
  <c r="AL54" i="7"/>
  <c r="AK53" i="7"/>
  <c r="AL53" i="7"/>
  <c r="AK52" i="7"/>
  <c r="AL52" i="7"/>
  <c r="AK51" i="7"/>
  <c r="AL51" i="7"/>
  <c r="AK50" i="7"/>
  <c r="AL50" i="7"/>
  <c r="AK49" i="7"/>
  <c r="AL49" i="7"/>
  <c r="AK48" i="7"/>
  <c r="AL48" i="7"/>
  <c r="AK47" i="7"/>
  <c r="AL47" i="7"/>
  <c r="AK46" i="7"/>
  <c r="AL46" i="7"/>
  <c r="AK45" i="7"/>
  <c r="AL45" i="7"/>
  <c r="AK44" i="7"/>
  <c r="AL44" i="7"/>
  <c r="AK43" i="7"/>
  <c r="AL43" i="7"/>
  <c r="AK42" i="7"/>
  <c r="AL42" i="7"/>
  <c r="AK41" i="7"/>
  <c r="AL41" i="7"/>
  <c r="AK40" i="7"/>
  <c r="AL40" i="7"/>
  <c r="AK39" i="7"/>
  <c r="AL39" i="7"/>
  <c r="AK38" i="7"/>
  <c r="AL38" i="7"/>
  <c r="AK37" i="7"/>
  <c r="AL37" i="7"/>
  <c r="AK36" i="7"/>
  <c r="AL36" i="7"/>
  <c r="AK35" i="7"/>
  <c r="AL35" i="7"/>
  <c r="AK34" i="7"/>
  <c r="AL34" i="7"/>
  <c r="AK33" i="7"/>
  <c r="AL33" i="7"/>
  <c r="AK32" i="7"/>
  <c r="AL32" i="7"/>
  <c r="AL26" i="7"/>
  <c r="AL25" i="7"/>
  <c r="AL24" i="7"/>
  <c r="AL23" i="7"/>
  <c r="AL22" i="7"/>
  <c r="AL21" i="7"/>
  <c r="AL20" i="7"/>
  <c r="AL19" i="7"/>
  <c r="AL18" i="7"/>
  <c r="AL17" i="7"/>
  <c r="AL16" i="7"/>
  <c r="AL15" i="7"/>
  <c r="AL14" i="7"/>
  <c r="AL13" i="7"/>
  <c r="AL12" i="7"/>
  <c r="AL11" i="7"/>
  <c r="AL10" i="7"/>
  <c r="AL9" i="7"/>
  <c r="AL8" i="7"/>
  <c r="AL7" i="7"/>
  <c r="AL6" i="7"/>
  <c r="AL5" i="7"/>
  <c r="AL4" i="7"/>
  <c r="AL3" i="7"/>
  <c r="AA26" i="7"/>
  <c r="AA83" i="7"/>
  <c r="AB83" i="7"/>
  <c r="AA25" i="7"/>
  <c r="AA82" i="7"/>
  <c r="AB82" i="7"/>
  <c r="AA24" i="7"/>
  <c r="AA81" i="7"/>
  <c r="AB81" i="7"/>
  <c r="AA23" i="7"/>
  <c r="AA80" i="7"/>
  <c r="AB80" i="7"/>
  <c r="AA22" i="7"/>
  <c r="AA79" i="7"/>
  <c r="AB79" i="7"/>
  <c r="AA21" i="7"/>
  <c r="AA78" i="7"/>
  <c r="AB78" i="7"/>
  <c r="AA20" i="7"/>
  <c r="AA77" i="7"/>
  <c r="AB77" i="7"/>
  <c r="AA19" i="7"/>
  <c r="AA76" i="7"/>
  <c r="AB76" i="7"/>
  <c r="AA18" i="7"/>
  <c r="AA75" i="7"/>
  <c r="AB75" i="7"/>
  <c r="AA17" i="7"/>
  <c r="AA74" i="7"/>
  <c r="AB74" i="7"/>
  <c r="AA16" i="7"/>
  <c r="AA73" i="7"/>
  <c r="AB73" i="7"/>
  <c r="AA15" i="7"/>
  <c r="AA72" i="7"/>
  <c r="AB72" i="7"/>
  <c r="AA14" i="7"/>
  <c r="AA71" i="7"/>
  <c r="AB71" i="7"/>
  <c r="AA13" i="7"/>
  <c r="AA70" i="7"/>
  <c r="AB70" i="7"/>
  <c r="AA12" i="7"/>
  <c r="AA69" i="7"/>
  <c r="AB69" i="7"/>
  <c r="AA11" i="7"/>
  <c r="AA68" i="7"/>
  <c r="AB68" i="7"/>
  <c r="AA10" i="7"/>
  <c r="AA67" i="7"/>
  <c r="AB67" i="7"/>
  <c r="AA9" i="7"/>
  <c r="AA66" i="7"/>
  <c r="AB66" i="7"/>
  <c r="AA8" i="7"/>
  <c r="AA65" i="7"/>
  <c r="AB65" i="7"/>
  <c r="AA7" i="7"/>
  <c r="AA64" i="7"/>
  <c r="AB64" i="7"/>
  <c r="AA6" i="7"/>
  <c r="AA63" i="7"/>
  <c r="AB63" i="7"/>
  <c r="AA5" i="7"/>
  <c r="AA62" i="7"/>
  <c r="AB62" i="7"/>
  <c r="AA4" i="7"/>
  <c r="AA61" i="7"/>
  <c r="AB61" i="7"/>
  <c r="AA3" i="7"/>
  <c r="AA60" i="7"/>
  <c r="AB60" i="7"/>
  <c r="AA55" i="7"/>
  <c r="AB55" i="7"/>
  <c r="AA54" i="7"/>
  <c r="AB54" i="7"/>
  <c r="AA53" i="7"/>
  <c r="AB53" i="7"/>
  <c r="AA52" i="7"/>
  <c r="AB52" i="7"/>
  <c r="AA51" i="7"/>
  <c r="AB51" i="7"/>
  <c r="AA50" i="7"/>
  <c r="AB50" i="7"/>
  <c r="AA49" i="7"/>
  <c r="AB49" i="7"/>
  <c r="AA48" i="7"/>
  <c r="AB48" i="7"/>
  <c r="AA47" i="7"/>
  <c r="AB47" i="7"/>
  <c r="AA46" i="7"/>
  <c r="AB46" i="7"/>
  <c r="AA45" i="7"/>
  <c r="AB45" i="7"/>
  <c r="AA44" i="7"/>
  <c r="AB44" i="7"/>
  <c r="AA43" i="7"/>
  <c r="AB43" i="7"/>
  <c r="AA42" i="7"/>
  <c r="AB42" i="7"/>
  <c r="AA41" i="7"/>
  <c r="AB41" i="7"/>
  <c r="AA40" i="7"/>
  <c r="AB40" i="7"/>
  <c r="AA39" i="7"/>
  <c r="AB39" i="7"/>
  <c r="AA38" i="7"/>
  <c r="AB38" i="7"/>
  <c r="AA37" i="7"/>
  <c r="AB37" i="7"/>
  <c r="AA36" i="7"/>
  <c r="AB36" i="7"/>
  <c r="AA35" i="7"/>
  <c r="AB35" i="7"/>
  <c r="AA34" i="7"/>
  <c r="AB34" i="7"/>
  <c r="AA33" i="7"/>
  <c r="AB33" i="7"/>
  <c r="AA32" i="7"/>
  <c r="AB32" i="7"/>
  <c r="AB26" i="7"/>
  <c r="AB25" i="7"/>
  <c r="AB24" i="7"/>
  <c r="AB23" i="7"/>
  <c r="AB22" i="7"/>
  <c r="AB21" i="7"/>
  <c r="AB20" i="7"/>
  <c r="AB19" i="7"/>
  <c r="AB18" i="7"/>
  <c r="AB17" i="7"/>
  <c r="AB16" i="7"/>
  <c r="AB15" i="7"/>
  <c r="AB14" i="7"/>
  <c r="AB13" i="7"/>
  <c r="AB12" i="7"/>
  <c r="AB11" i="7"/>
  <c r="AB10" i="7"/>
  <c r="AB9" i="7"/>
  <c r="AB8" i="7"/>
  <c r="AB7" i="7"/>
  <c r="AB6" i="7"/>
  <c r="AB5" i="7"/>
  <c r="AB4" i="7"/>
  <c r="AB3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60" i="7"/>
  <c r="R83" i="7"/>
  <c r="R82" i="7"/>
  <c r="R81" i="7"/>
  <c r="R80" i="7"/>
  <c r="R79" i="7"/>
  <c r="R78" i="7"/>
  <c r="R77" i="7"/>
  <c r="R76" i="7"/>
  <c r="R75" i="7"/>
  <c r="R74" i="7"/>
  <c r="R73" i="7"/>
  <c r="R72" i="7"/>
  <c r="R71" i="7"/>
  <c r="R70" i="7"/>
  <c r="R69" i="7"/>
  <c r="R68" i="7"/>
  <c r="R67" i="7"/>
  <c r="R66" i="7"/>
  <c r="R65" i="7"/>
  <c r="R64" i="7"/>
  <c r="R63" i="7"/>
  <c r="R62" i="7"/>
  <c r="R61" i="7"/>
  <c r="R60" i="7"/>
  <c r="Q55" i="7"/>
  <c r="R55" i="7"/>
  <c r="Q54" i="7"/>
  <c r="R54" i="7"/>
  <c r="Q53" i="7"/>
  <c r="R53" i="7"/>
  <c r="Q52" i="7"/>
  <c r="R52" i="7"/>
  <c r="Q51" i="7"/>
  <c r="R51" i="7"/>
  <c r="Q50" i="7"/>
  <c r="R50" i="7"/>
  <c r="Q49" i="7"/>
  <c r="R49" i="7"/>
  <c r="Q48" i="7"/>
  <c r="R48" i="7"/>
  <c r="Q47" i="7"/>
  <c r="R47" i="7"/>
  <c r="Q46" i="7"/>
  <c r="R46" i="7"/>
  <c r="Q45" i="7"/>
  <c r="R45" i="7"/>
  <c r="Q44" i="7"/>
  <c r="R44" i="7"/>
  <c r="Q43" i="7"/>
  <c r="R43" i="7"/>
  <c r="Q42" i="7"/>
  <c r="R42" i="7"/>
  <c r="Q41" i="7"/>
  <c r="R41" i="7"/>
  <c r="Q40" i="7"/>
  <c r="R40" i="7"/>
  <c r="Q39" i="7"/>
  <c r="R39" i="7"/>
  <c r="Q38" i="7"/>
  <c r="R38" i="7"/>
  <c r="Q37" i="7"/>
  <c r="R37" i="7"/>
  <c r="Q36" i="7"/>
  <c r="R36" i="7"/>
  <c r="Q35" i="7"/>
  <c r="R35" i="7"/>
  <c r="Q34" i="7"/>
  <c r="R34" i="7"/>
  <c r="Q33" i="7"/>
  <c r="R33" i="7"/>
  <c r="Q32" i="7"/>
  <c r="R32" i="7"/>
  <c r="Q26" i="7"/>
  <c r="R26" i="7"/>
  <c r="Q25" i="7"/>
  <c r="R25" i="7"/>
  <c r="Q24" i="7"/>
  <c r="R24" i="7"/>
  <c r="Q23" i="7"/>
  <c r="R23" i="7"/>
  <c r="Q22" i="7"/>
  <c r="R22" i="7"/>
  <c r="Q21" i="7"/>
  <c r="R21" i="7"/>
  <c r="Q20" i="7"/>
  <c r="R20" i="7"/>
  <c r="Q19" i="7"/>
  <c r="R19" i="7"/>
  <c r="Q18" i="7"/>
  <c r="R18" i="7"/>
  <c r="Q17" i="7"/>
  <c r="R17" i="7"/>
  <c r="Q16" i="7"/>
  <c r="R16" i="7"/>
  <c r="Q15" i="7"/>
  <c r="R15" i="7"/>
  <c r="Q14" i="7"/>
  <c r="R14" i="7"/>
  <c r="Q13" i="7"/>
  <c r="R13" i="7"/>
  <c r="Q12" i="7"/>
  <c r="R12" i="7"/>
  <c r="Q11" i="7"/>
  <c r="R11" i="7"/>
  <c r="Q10" i="7"/>
  <c r="R10" i="7"/>
  <c r="Q9" i="7"/>
  <c r="R9" i="7"/>
  <c r="Q8" i="7"/>
  <c r="R8" i="7"/>
  <c r="Q7" i="7"/>
  <c r="R7" i="7"/>
  <c r="Q6" i="7"/>
  <c r="R6" i="7"/>
  <c r="Q5" i="7"/>
  <c r="R5" i="7"/>
  <c r="Q4" i="7"/>
  <c r="R4" i="7"/>
  <c r="Q3" i="7"/>
  <c r="R3" i="7"/>
  <c r="Q25" i="8"/>
  <c r="Q80" i="8"/>
  <c r="R80" i="8"/>
  <c r="Q24" i="8"/>
  <c r="Q79" i="8"/>
  <c r="R79" i="8"/>
  <c r="Q23" i="8"/>
  <c r="Q78" i="8"/>
  <c r="R78" i="8"/>
  <c r="Q22" i="8"/>
  <c r="Q77" i="8"/>
  <c r="R77" i="8"/>
  <c r="Q21" i="8"/>
  <c r="Q76" i="8"/>
  <c r="R76" i="8"/>
  <c r="Q20" i="8"/>
  <c r="Q75" i="8"/>
  <c r="R75" i="8"/>
  <c r="Q19" i="8"/>
  <c r="Q74" i="8"/>
  <c r="R74" i="8"/>
  <c r="Q18" i="8"/>
  <c r="Q73" i="8"/>
  <c r="R73" i="8"/>
  <c r="Q17" i="8"/>
  <c r="Q72" i="8"/>
  <c r="R72" i="8"/>
  <c r="Q16" i="8"/>
  <c r="Q71" i="8"/>
  <c r="R71" i="8"/>
  <c r="Q15" i="8"/>
  <c r="Q70" i="8"/>
  <c r="R70" i="8"/>
  <c r="Q14" i="8"/>
  <c r="Q69" i="8"/>
  <c r="R69" i="8"/>
  <c r="Q13" i="8"/>
  <c r="Q68" i="8"/>
  <c r="R68" i="8"/>
  <c r="Q12" i="8"/>
  <c r="Q67" i="8"/>
  <c r="R67" i="8"/>
  <c r="Q11" i="8"/>
  <c r="Q66" i="8"/>
  <c r="R66" i="8"/>
  <c r="Q10" i="8"/>
  <c r="Q65" i="8"/>
  <c r="R65" i="8"/>
  <c r="Q9" i="8"/>
  <c r="Q64" i="8"/>
  <c r="R64" i="8"/>
  <c r="Q8" i="8"/>
  <c r="Q63" i="8"/>
  <c r="R63" i="8"/>
  <c r="Q7" i="8"/>
  <c r="Q62" i="8"/>
  <c r="R62" i="8"/>
  <c r="Q6" i="8"/>
  <c r="Q61" i="8"/>
  <c r="R61" i="8"/>
  <c r="Q5" i="8"/>
  <c r="Q60" i="8"/>
  <c r="R60" i="8"/>
  <c r="Q4" i="8"/>
  <c r="Q59" i="8"/>
  <c r="R59" i="8"/>
  <c r="Q3" i="8"/>
  <c r="Q58" i="8"/>
  <c r="R58" i="8"/>
  <c r="Q53" i="8"/>
  <c r="R53" i="8"/>
  <c r="Q52" i="8"/>
  <c r="R52" i="8"/>
  <c r="Q51" i="8"/>
  <c r="R51" i="8"/>
  <c r="Q50" i="8"/>
  <c r="R50" i="8"/>
  <c r="Q49" i="8"/>
  <c r="R49" i="8"/>
  <c r="Q48" i="8"/>
  <c r="R48" i="8"/>
  <c r="Q47" i="8"/>
  <c r="R47" i="8"/>
  <c r="Q46" i="8"/>
  <c r="R46" i="8"/>
  <c r="Q45" i="8"/>
  <c r="R45" i="8"/>
  <c r="Q44" i="8"/>
  <c r="R44" i="8"/>
  <c r="Q43" i="8"/>
  <c r="R43" i="8"/>
  <c r="Q42" i="8"/>
  <c r="R42" i="8"/>
  <c r="Q41" i="8"/>
  <c r="R41" i="8"/>
  <c r="Q40" i="8"/>
  <c r="R40" i="8"/>
  <c r="Q39" i="8"/>
  <c r="R39" i="8"/>
  <c r="Q38" i="8"/>
  <c r="R38" i="8"/>
  <c r="Q37" i="8"/>
  <c r="R37" i="8"/>
  <c r="Q36" i="8"/>
  <c r="R36" i="8"/>
  <c r="Q35" i="8"/>
  <c r="R35" i="8"/>
  <c r="Q34" i="8"/>
  <c r="R34" i="8"/>
  <c r="Q33" i="8"/>
  <c r="R33" i="8"/>
  <c r="Q32" i="8"/>
  <c r="R32" i="8"/>
  <c r="Q31" i="8"/>
  <c r="R31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R6" i="8"/>
  <c r="R5" i="8"/>
  <c r="R4" i="8"/>
  <c r="R3" i="8"/>
  <c r="AA25" i="8"/>
  <c r="AA80" i="8"/>
  <c r="AB80" i="8"/>
  <c r="AA24" i="8"/>
  <c r="AA79" i="8"/>
  <c r="AB79" i="8"/>
  <c r="AA23" i="8"/>
  <c r="AA78" i="8"/>
  <c r="AB78" i="8"/>
  <c r="AA22" i="8"/>
  <c r="AA77" i="8"/>
  <c r="AB77" i="8"/>
  <c r="AA21" i="8"/>
  <c r="AA76" i="8"/>
  <c r="AB76" i="8"/>
  <c r="AA20" i="8"/>
  <c r="AA75" i="8"/>
  <c r="AB75" i="8"/>
  <c r="AA19" i="8"/>
  <c r="AA74" i="8"/>
  <c r="AB74" i="8"/>
  <c r="AA18" i="8"/>
  <c r="AA73" i="8"/>
  <c r="AB73" i="8"/>
  <c r="AA17" i="8"/>
  <c r="AA72" i="8"/>
  <c r="AB72" i="8"/>
  <c r="AA16" i="8"/>
  <c r="AA71" i="8"/>
  <c r="AB71" i="8"/>
  <c r="AA15" i="8"/>
  <c r="AA70" i="8"/>
  <c r="AB70" i="8"/>
  <c r="AA14" i="8"/>
  <c r="AA69" i="8"/>
  <c r="AB69" i="8"/>
  <c r="AA13" i="8"/>
  <c r="AA68" i="8"/>
  <c r="AB68" i="8"/>
  <c r="AA12" i="8"/>
  <c r="AA67" i="8"/>
  <c r="AB67" i="8"/>
  <c r="AA11" i="8"/>
  <c r="AA66" i="8"/>
  <c r="AB66" i="8"/>
  <c r="AA10" i="8"/>
  <c r="AA65" i="8"/>
  <c r="AB65" i="8"/>
  <c r="AA9" i="8"/>
  <c r="AA64" i="8"/>
  <c r="AB64" i="8"/>
  <c r="AA8" i="8"/>
  <c r="AA63" i="8"/>
  <c r="AB63" i="8"/>
  <c r="AA7" i="8"/>
  <c r="AA62" i="8"/>
  <c r="AB62" i="8"/>
  <c r="AA6" i="8"/>
  <c r="AA61" i="8"/>
  <c r="AB61" i="8"/>
  <c r="AA5" i="8"/>
  <c r="AA60" i="8"/>
  <c r="AB60" i="8"/>
  <c r="AA4" i="8"/>
  <c r="AA59" i="8"/>
  <c r="AB59" i="8"/>
  <c r="AA3" i="8"/>
  <c r="AA58" i="8"/>
  <c r="AB58" i="8"/>
  <c r="AA53" i="8"/>
  <c r="AB53" i="8"/>
  <c r="AA52" i="8"/>
  <c r="AB52" i="8"/>
  <c r="AA51" i="8"/>
  <c r="AB51" i="8"/>
  <c r="AA50" i="8"/>
  <c r="AB50" i="8"/>
  <c r="AA49" i="8"/>
  <c r="AB49" i="8"/>
  <c r="AA48" i="8"/>
  <c r="AB48" i="8"/>
  <c r="AA47" i="8"/>
  <c r="AB47" i="8"/>
  <c r="AA46" i="8"/>
  <c r="AB46" i="8"/>
  <c r="AA45" i="8"/>
  <c r="AB45" i="8"/>
  <c r="AA44" i="8"/>
  <c r="AB44" i="8"/>
  <c r="AA43" i="8"/>
  <c r="AB43" i="8"/>
  <c r="AA42" i="8"/>
  <c r="AB42" i="8"/>
  <c r="AA41" i="8"/>
  <c r="AB41" i="8"/>
  <c r="AA40" i="8"/>
  <c r="AB40" i="8"/>
  <c r="AA39" i="8"/>
  <c r="AB39" i="8"/>
  <c r="AA38" i="8"/>
  <c r="AB38" i="8"/>
  <c r="AA37" i="8"/>
  <c r="AB37" i="8"/>
  <c r="AA36" i="8"/>
  <c r="AB36" i="8"/>
  <c r="AA35" i="8"/>
  <c r="AB35" i="8"/>
  <c r="AA34" i="8"/>
  <c r="AB34" i="8"/>
  <c r="AA33" i="8"/>
  <c r="AB33" i="8"/>
  <c r="AA32" i="8"/>
  <c r="AB32" i="8"/>
  <c r="AA31" i="8"/>
  <c r="AB31" i="8"/>
  <c r="AB25" i="8"/>
  <c r="AB24" i="8"/>
  <c r="AB23" i="8"/>
  <c r="AB22" i="8"/>
  <c r="AB21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AB7" i="8"/>
  <c r="AB6" i="8"/>
  <c r="AB5" i="8"/>
  <c r="AB4" i="8"/>
  <c r="AB3" i="8"/>
  <c r="AK25" i="8"/>
  <c r="AK80" i="8"/>
  <c r="AL80" i="8"/>
  <c r="AK24" i="8"/>
  <c r="AK79" i="8"/>
  <c r="AL79" i="8"/>
  <c r="AK23" i="8"/>
  <c r="AK78" i="8"/>
  <c r="AL78" i="8"/>
  <c r="AK22" i="8"/>
  <c r="AK77" i="8"/>
  <c r="AL77" i="8"/>
  <c r="AK21" i="8"/>
  <c r="AK76" i="8"/>
  <c r="AL76" i="8"/>
  <c r="AK20" i="8"/>
  <c r="AK75" i="8"/>
  <c r="AL75" i="8"/>
  <c r="AK19" i="8"/>
  <c r="AK74" i="8"/>
  <c r="AL74" i="8"/>
  <c r="AK18" i="8"/>
  <c r="AK73" i="8"/>
  <c r="AL73" i="8"/>
  <c r="AK17" i="8"/>
  <c r="AK72" i="8"/>
  <c r="AL72" i="8"/>
  <c r="AK16" i="8"/>
  <c r="AK71" i="8"/>
  <c r="AL71" i="8"/>
  <c r="AK15" i="8"/>
  <c r="AK70" i="8"/>
  <c r="AL70" i="8"/>
  <c r="AK14" i="8"/>
  <c r="AK69" i="8"/>
  <c r="AL69" i="8"/>
  <c r="AK13" i="8"/>
  <c r="AK68" i="8"/>
  <c r="AL68" i="8"/>
  <c r="AK12" i="8"/>
  <c r="AK67" i="8"/>
  <c r="AL67" i="8"/>
  <c r="AK11" i="8"/>
  <c r="AK66" i="8"/>
  <c r="AL66" i="8"/>
  <c r="AK10" i="8"/>
  <c r="AK65" i="8"/>
  <c r="AL65" i="8"/>
  <c r="AK9" i="8"/>
  <c r="AK64" i="8"/>
  <c r="AL64" i="8"/>
  <c r="AK8" i="8"/>
  <c r="AK63" i="8"/>
  <c r="AL63" i="8"/>
  <c r="AK7" i="8"/>
  <c r="AK62" i="8"/>
  <c r="AL62" i="8"/>
  <c r="AK6" i="8"/>
  <c r="AK61" i="8"/>
  <c r="AL61" i="8"/>
  <c r="AK5" i="8"/>
  <c r="AK60" i="8"/>
  <c r="AL60" i="8"/>
  <c r="AK4" i="8"/>
  <c r="AK59" i="8"/>
  <c r="AL59" i="8"/>
  <c r="AK3" i="8"/>
  <c r="AK58" i="8"/>
  <c r="AL58" i="8"/>
  <c r="AK53" i="8"/>
  <c r="AL53" i="8"/>
  <c r="AK52" i="8"/>
  <c r="AL52" i="8"/>
  <c r="AK51" i="8"/>
  <c r="AL51" i="8"/>
  <c r="AK50" i="8"/>
  <c r="AL50" i="8"/>
  <c r="AK49" i="8"/>
  <c r="AL49" i="8"/>
  <c r="AK48" i="8"/>
  <c r="AL48" i="8"/>
  <c r="AK47" i="8"/>
  <c r="AL47" i="8"/>
  <c r="AK46" i="8"/>
  <c r="AL46" i="8"/>
  <c r="AK45" i="8"/>
  <c r="AL45" i="8"/>
  <c r="AK44" i="8"/>
  <c r="AL44" i="8"/>
  <c r="AK43" i="8"/>
  <c r="AL43" i="8"/>
  <c r="AK42" i="8"/>
  <c r="AL42" i="8"/>
  <c r="AK41" i="8"/>
  <c r="AL41" i="8"/>
  <c r="AK40" i="8"/>
  <c r="AL40" i="8"/>
  <c r="AK39" i="8"/>
  <c r="AL39" i="8"/>
  <c r="AK38" i="8"/>
  <c r="AL38" i="8"/>
  <c r="AK37" i="8"/>
  <c r="AL37" i="8"/>
  <c r="AK36" i="8"/>
  <c r="AL36" i="8"/>
  <c r="AK35" i="8"/>
  <c r="AL35" i="8"/>
  <c r="AK34" i="8"/>
  <c r="AL34" i="8"/>
  <c r="AK33" i="8"/>
  <c r="AL33" i="8"/>
  <c r="AK32" i="8"/>
  <c r="AL32" i="8"/>
  <c r="AK31" i="8"/>
  <c r="AL31" i="8"/>
  <c r="AL25" i="8"/>
  <c r="AL24" i="8"/>
  <c r="AL23" i="8"/>
  <c r="AL22" i="8"/>
  <c r="AL21" i="8"/>
  <c r="AL20" i="8"/>
  <c r="AL19" i="8"/>
  <c r="AL18" i="8"/>
  <c r="AL17" i="8"/>
  <c r="AL16" i="8"/>
  <c r="AL15" i="8"/>
  <c r="AL14" i="8"/>
  <c r="AL13" i="8"/>
  <c r="AL12" i="8"/>
  <c r="AL11" i="8"/>
  <c r="AL10" i="8"/>
  <c r="AL9" i="8"/>
  <c r="AL8" i="8"/>
  <c r="AL7" i="8"/>
  <c r="AL6" i="8"/>
  <c r="AL5" i="8"/>
  <c r="AL4" i="8"/>
  <c r="AL3" i="8"/>
  <c r="AU25" i="8"/>
  <c r="AU80" i="8"/>
  <c r="AV80" i="8"/>
  <c r="AU24" i="8"/>
  <c r="AU79" i="8"/>
  <c r="AV79" i="8"/>
  <c r="AU23" i="8"/>
  <c r="AU78" i="8"/>
  <c r="AV78" i="8"/>
  <c r="AU22" i="8"/>
  <c r="AU77" i="8"/>
  <c r="AV77" i="8"/>
  <c r="AU21" i="8"/>
  <c r="AU76" i="8"/>
  <c r="AV76" i="8"/>
  <c r="AU20" i="8"/>
  <c r="AU75" i="8"/>
  <c r="AV75" i="8"/>
  <c r="AU19" i="8"/>
  <c r="AU74" i="8"/>
  <c r="AV74" i="8"/>
  <c r="AU18" i="8"/>
  <c r="AU73" i="8"/>
  <c r="AV73" i="8"/>
  <c r="AU17" i="8"/>
  <c r="AU72" i="8"/>
  <c r="AV72" i="8"/>
  <c r="AU16" i="8"/>
  <c r="AU71" i="8"/>
  <c r="AV71" i="8"/>
  <c r="AU15" i="8"/>
  <c r="AU70" i="8"/>
  <c r="AV70" i="8"/>
  <c r="AU14" i="8"/>
  <c r="AU69" i="8"/>
  <c r="AV69" i="8"/>
  <c r="AU13" i="8"/>
  <c r="AU68" i="8"/>
  <c r="AV68" i="8"/>
  <c r="AU12" i="8"/>
  <c r="AU67" i="8"/>
  <c r="AV67" i="8"/>
  <c r="AU11" i="8"/>
  <c r="AU66" i="8"/>
  <c r="AV66" i="8"/>
  <c r="AU10" i="8"/>
  <c r="AU65" i="8"/>
  <c r="AV65" i="8"/>
  <c r="AU9" i="8"/>
  <c r="AU64" i="8"/>
  <c r="AV64" i="8"/>
  <c r="AU8" i="8"/>
  <c r="AU63" i="8"/>
  <c r="AV63" i="8"/>
  <c r="AU7" i="8"/>
  <c r="AU62" i="8"/>
  <c r="AV62" i="8"/>
  <c r="AU6" i="8"/>
  <c r="AU61" i="8"/>
  <c r="AV61" i="8"/>
  <c r="AU5" i="8"/>
  <c r="AU60" i="8"/>
  <c r="AV60" i="8"/>
  <c r="AU4" i="8"/>
  <c r="AU59" i="8"/>
  <c r="AV59" i="8"/>
  <c r="AU3" i="8"/>
  <c r="AU58" i="8"/>
  <c r="AV58" i="8"/>
  <c r="AU53" i="8"/>
  <c r="AV53" i="8"/>
  <c r="AU52" i="8"/>
  <c r="AV52" i="8"/>
  <c r="AU51" i="8"/>
  <c r="AV51" i="8"/>
  <c r="AU50" i="8"/>
  <c r="AV50" i="8"/>
  <c r="AU49" i="8"/>
  <c r="AV49" i="8"/>
  <c r="AU48" i="8"/>
  <c r="AV48" i="8"/>
  <c r="AU47" i="8"/>
  <c r="AV47" i="8"/>
  <c r="AU46" i="8"/>
  <c r="AV46" i="8"/>
  <c r="AU45" i="8"/>
  <c r="AV45" i="8"/>
  <c r="AU44" i="8"/>
  <c r="AV44" i="8"/>
  <c r="AU43" i="8"/>
  <c r="AV43" i="8"/>
  <c r="AU42" i="8"/>
  <c r="AV42" i="8"/>
  <c r="AU41" i="8"/>
  <c r="AV41" i="8"/>
  <c r="AU40" i="8"/>
  <c r="AV40" i="8"/>
  <c r="AU39" i="8"/>
  <c r="AV39" i="8"/>
  <c r="AU38" i="8"/>
  <c r="AV38" i="8"/>
  <c r="AU37" i="8"/>
  <c r="AV37" i="8"/>
  <c r="AU36" i="8"/>
  <c r="AV36" i="8"/>
  <c r="AU35" i="8"/>
  <c r="AV35" i="8"/>
  <c r="AU34" i="8"/>
  <c r="AV34" i="8"/>
  <c r="AU33" i="8"/>
  <c r="AV33" i="8"/>
  <c r="AU32" i="8"/>
  <c r="AV32" i="8"/>
  <c r="AU31" i="8"/>
  <c r="AV31" i="8"/>
  <c r="AV25" i="8"/>
  <c r="AV24" i="8"/>
  <c r="AV23" i="8"/>
  <c r="AV22" i="8"/>
  <c r="AV21" i="8"/>
  <c r="AV20" i="8"/>
  <c r="AV19" i="8"/>
  <c r="AV18" i="8"/>
  <c r="AV17" i="8"/>
  <c r="AV16" i="8"/>
  <c r="AV15" i="8"/>
  <c r="AV14" i="8"/>
  <c r="AV13" i="8"/>
  <c r="AV12" i="8"/>
  <c r="AV11" i="8"/>
  <c r="AV10" i="8"/>
  <c r="AV9" i="8"/>
  <c r="AV8" i="8"/>
  <c r="AV7" i="8"/>
  <c r="AV6" i="8"/>
  <c r="AV5" i="8"/>
  <c r="AV4" i="8"/>
  <c r="AV3" i="8"/>
  <c r="BE80" i="8"/>
  <c r="BF80" i="8"/>
  <c r="BE79" i="8"/>
  <c r="BF79" i="8"/>
  <c r="BE78" i="8"/>
  <c r="BF78" i="8"/>
  <c r="BE77" i="8"/>
  <c r="BF77" i="8"/>
  <c r="BE76" i="8"/>
  <c r="BF76" i="8"/>
  <c r="BE75" i="8"/>
  <c r="BF75" i="8"/>
  <c r="BE74" i="8"/>
  <c r="BF74" i="8"/>
  <c r="BE73" i="8"/>
  <c r="BF73" i="8"/>
  <c r="BE72" i="8"/>
  <c r="BF72" i="8"/>
  <c r="BE71" i="8"/>
  <c r="BF71" i="8"/>
  <c r="BE70" i="8"/>
  <c r="BF70" i="8"/>
  <c r="BE69" i="8"/>
  <c r="BF69" i="8"/>
  <c r="BE68" i="8"/>
  <c r="BF68" i="8"/>
  <c r="BE67" i="8"/>
  <c r="BF67" i="8"/>
  <c r="BE66" i="8"/>
  <c r="BF66" i="8"/>
  <c r="BE65" i="8"/>
  <c r="BF65" i="8"/>
  <c r="BE64" i="8"/>
  <c r="BF64" i="8"/>
  <c r="BE63" i="8"/>
  <c r="BF63" i="8"/>
  <c r="BE62" i="8"/>
  <c r="BF62" i="8"/>
  <c r="BE61" i="8"/>
  <c r="BF61" i="8"/>
  <c r="BE60" i="8"/>
  <c r="BF60" i="8"/>
  <c r="BE59" i="8"/>
  <c r="BF59" i="8"/>
  <c r="BE58" i="8"/>
  <c r="BF58" i="8"/>
  <c r="BE53" i="8"/>
  <c r="BF53" i="8"/>
  <c r="BE52" i="8"/>
  <c r="BF52" i="8"/>
  <c r="BE51" i="8"/>
  <c r="BF51" i="8"/>
  <c r="BE50" i="8"/>
  <c r="BF50" i="8"/>
  <c r="BE49" i="8"/>
  <c r="BF49" i="8"/>
  <c r="BE48" i="8"/>
  <c r="BF48" i="8"/>
  <c r="BE47" i="8"/>
  <c r="BF47" i="8"/>
  <c r="BE46" i="8"/>
  <c r="BF46" i="8"/>
  <c r="BE45" i="8"/>
  <c r="BF45" i="8"/>
  <c r="BE44" i="8"/>
  <c r="BF44" i="8"/>
  <c r="BE43" i="8"/>
  <c r="BF43" i="8"/>
  <c r="BE42" i="8"/>
  <c r="BF42" i="8"/>
  <c r="BE41" i="8"/>
  <c r="BF41" i="8"/>
  <c r="BE40" i="8"/>
  <c r="BF40" i="8"/>
  <c r="BE39" i="8"/>
  <c r="BF39" i="8"/>
  <c r="BE38" i="8"/>
  <c r="BF38" i="8"/>
  <c r="BE37" i="8"/>
  <c r="BF37" i="8"/>
  <c r="BE36" i="8"/>
  <c r="BF36" i="8"/>
  <c r="BE35" i="8"/>
  <c r="BF35" i="8"/>
  <c r="BE34" i="8"/>
  <c r="BF34" i="8"/>
  <c r="BE33" i="8"/>
  <c r="BF33" i="8"/>
  <c r="BE32" i="8"/>
  <c r="BF32" i="8"/>
  <c r="BE31" i="8"/>
  <c r="BF31" i="8"/>
  <c r="BE25" i="8"/>
  <c r="BF25" i="8"/>
  <c r="BE24" i="8"/>
  <c r="BF24" i="8"/>
  <c r="BE23" i="8"/>
  <c r="BF23" i="8"/>
  <c r="BE22" i="8"/>
  <c r="BF22" i="8"/>
  <c r="BE21" i="8"/>
  <c r="BF21" i="8"/>
  <c r="BE20" i="8"/>
  <c r="BF20" i="8"/>
  <c r="BE19" i="8"/>
  <c r="BF19" i="8"/>
  <c r="BE18" i="8"/>
  <c r="BF18" i="8"/>
  <c r="BE17" i="8"/>
  <c r="BF17" i="8"/>
  <c r="BE16" i="8"/>
  <c r="BF16" i="8"/>
  <c r="BE15" i="8"/>
  <c r="BF15" i="8"/>
  <c r="BE14" i="8"/>
  <c r="BF14" i="8"/>
  <c r="BE13" i="8"/>
  <c r="BF13" i="8"/>
  <c r="BE12" i="8"/>
  <c r="BF12" i="8"/>
  <c r="BE11" i="8"/>
  <c r="BF11" i="8"/>
  <c r="BE10" i="8"/>
  <c r="BF10" i="8"/>
  <c r="BE9" i="8"/>
  <c r="BF9" i="8"/>
  <c r="BE8" i="8"/>
  <c r="BF8" i="8"/>
  <c r="BE7" i="8"/>
  <c r="BF7" i="8"/>
  <c r="BE6" i="8"/>
  <c r="BF6" i="8"/>
  <c r="BE5" i="8"/>
  <c r="BF5" i="8"/>
  <c r="BE4" i="8"/>
  <c r="BF4" i="8"/>
  <c r="BE3" i="8"/>
  <c r="BF3" i="8"/>
  <c r="BO59" i="8"/>
  <c r="BO60" i="8"/>
  <c r="BO61" i="8"/>
  <c r="BO62" i="8"/>
  <c r="BO63" i="8"/>
  <c r="BO64" i="8"/>
  <c r="BO65" i="8"/>
  <c r="BO66" i="8"/>
  <c r="BO67" i="8"/>
  <c r="BO68" i="8"/>
  <c r="BO69" i="8"/>
  <c r="BO70" i="8"/>
  <c r="BO71" i="8"/>
  <c r="BO72" i="8"/>
  <c r="BO73" i="8"/>
  <c r="BO74" i="8"/>
  <c r="BO75" i="8"/>
  <c r="BO76" i="8"/>
  <c r="BO77" i="8"/>
  <c r="BO78" i="8"/>
  <c r="BO79" i="8"/>
  <c r="BO80" i="8"/>
  <c r="BO58" i="8"/>
  <c r="BP80" i="8"/>
  <c r="BP79" i="8"/>
  <c r="BP78" i="8"/>
  <c r="BP77" i="8"/>
  <c r="BP76" i="8"/>
  <c r="BP75" i="8"/>
  <c r="BP74" i="8"/>
  <c r="BP73" i="8"/>
  <c r="BP72" i="8"/>
  <c r="BP71" i="8"/>
  <c r="BP70" i="8"/>
  <c r="BP69" i="8"/>
  <c r="BP68" i="8"/>
  <c r="BP67" i="8"/>
  <c r="BP66" i="8"/>
  <c r="BP65" i="8"/>
  <c r="BP64" i="8"/>
  <c r="BP63" i="8"/>
  <c r="BP62" i="8"/>
  <c r="BP61" i="8"/>
  <c r="BP60" i="8"/>
  <c r="BP59" i="8"/>
  <c r="BP58" i="8"/>
  <c r="BO53" i="8"/>
  <c r="BP53" i="8"/>
  <c r="BO52" i="8"/>
  <c r="BP52" i="8"/>
  <c r="BO51" i="8"/>
  <c r="BP51" i="8"/>
  <c r="BO50" i="8"/>
  <c r="BP50" i="8"/>
  <c r="BO49" i="8"/>
  <c r="BP49" i="8"/>
  <c r="BO48" i="8"/>
  <c r="BP48" i="8"/>
  <c r="BO47" i="8"/>
  <c r="BP47" i="8"/>
  <c r="BO46" i="8"/>
  <c r="BP46" i="8"/>
  <c r="BO45" i="8"/>
  <c r="BP45" i="8"/>
  <c r="BO44" i="8"/>
  <c r="BP44" i="8"/>
  <c r="BO43" i="8"/>
  <c r="BP43" i="8"/>
  <c r="BO42" i="8"/>
  <c r="BP42" i="8"/>
  <c r="BO41" i="8"/>
  <c r="BP41" i="8"/>
  <c r="BO40" i="8"/>
  <c r="BP40" i="8"/>
  <c r="BO39" i="8"/>
  <c r="BP39" i="8"/>
  <c r="BO38" i="8"/>
  <c r="BP38" i="8"/>
  <c r="BO37" i="8"/>
  <c r="BP37" i="8"/>
  <c r="BO36" i="8"/>
  <c r="BP36" i="8"/>
  <c r="BO35" i="8"/>
  <c r="BP35" i="8"/>
  <c r="BO34" i="8"/>
  <c r="BP34" i="8"/>
  <c r="BO33" i="8"/>
  <c r="BP33" i="8"/>
  <c r="BO32" i="8"/>
  <c r="BP32" i="8"/>
  <c r="BO31" i="8"/>
  <c r="BP31" i="8"/>
  <c r="BO25" i="8"/>
  <c r="BP25" i="8"/>
  <c r="BO24" i="8"/>
  <c r="BP24" i="8"/>
  <c r="BO23" i="8"/>
  <c r="BP23" i="8"/>
  <c r="BO22" i="8"/>
  <c r="BP22" i="8"/>
  <c r="BO21" i="8"/>
  <c r="BP21" i="8"/>
  <c r="BO20" i="8"/>
  <c r="BP20" i="8"/>
  <c r="BO19" i="8"/>
  <c r="BP19" i="8"/>
  <c r="BO18" i="8"/>
  <c r="BP18" i="8"/>
  <c r="BO17" i="8"/>
  <c r="BP17" i="8"/>
  <c r="BO16" i="8"/>
  <c r="BP16" i="8"/>
  <c r="BO15" i="8"/>
  <c r="BP15" i="8"/>
  <c r="BO14" i="8"/>
  <c r="BP14" i="8"/>
  <c r="BO13" i="8"/>
  <c r="BP13" i="8"/>
  <c r="BO12" i="8"/>
  <c r="BP12" i="8"/>
  <c r="BO11" i="8"/>
  <c r="BP11" i="8"/>
  <c r="BO10" i="8"/>
  <c r="BP10" i="8"/>
  <c r="BO9" i="8"/>
  <c r="BP9" i="8"/>
  <c r="BO8" i="8"/>
  <c r="BP8" i="8"/>
  <c r="BO7" i="8"/>
  <c r="BP7" i="8"/>
  <c r="BO6" i="8"/>
  <c r="BP6" i="8"/>
  <c r="BO5" i="8"/>
  <c r="BP5" i="8"/>
  <c r="BO4" i="8"/>
  <c r="BP4" i="8"/>
  <c r="BO3" i="8"/>
  <c r="BP3" i="8"/>
  <c r="BY59" i="8"/>
  <c r="BY60" i="8"/>
  <c r="BY61" i="8"/>
  <c r="BY62" i="8"/>
  <c r="BY63" i="8"/>
  <c r="BY64" i="8"/>
  <c r="BY65" i="8"/>
  <c r="BY66" i="8"/>
  <c r="BY67" i="8"/>
  <c r="BY68" i="8"/>
  <c r="BY69" i="8"/>
  <c r="BY70" i="8"/>
  <c r="BY71" i="8"/>
  <c r="BY72" i="8"/>
  <c r="BY73" i="8"/>
  <c r="BY74" i="8"/>
  <c r="BY75" i="8"/>
  <c r="BY76" i="8"/>
  <c r="BY77" i="8"/>
  <c r="BY78" i="8"/>
  <c r="BY79" i="8"/>
  <c r="BY80" i="8"/>
  <c r="BY58" i="8"/>
  <c r="BZ80" i="8"/>
  <c r="BZ79" i="8"/>
  <c r="BZ78" i="8"/>
  <c r="BZ77" i="8"/>
  <c r="BZ76" i="8"/>
  <c r="BZ75" i="8"/>
  <c r="BZ74" i="8"/>
  <c r="BZ73" i="8"/>
  <c r="BZ72" i="8"/>
  <c r="BZ71" i="8"/>
  <c r="BZ70" i="8"/>
  <c r="BZ69" i="8"/>
  <c r="BZ68" i="8"/>
  <c r="BZ67" i="8"/>
  <c r="BZ66" i="8"/>
  <c r="BZ65" i="8"/>
  <c r="BZ64" i="8"/>
  <c r="BZ63" i="8"/>
  <c r="BZ62" i="8"/>
  <c r="BZ61" i="8"/>
  <c r="BZ60" i="8"/>
  <c r="BZ59" i="8"/>
  <c r="BZ58" i="8"/>
  <c r="BY53" i="8"/>
  <c r="BZ53" i="8"/>
  <c r="BY52" i="8"/>
  <c r="BZ52" i="8"/>
  <c r="BY51" i="8"/>
  <c r="BZ51" i="8"/>
  <c r="BY50" i="8"/>
  <c r="BZ50" i="8"/>
  <c r="BY49" i="8"/>
  <c r="BZ49" i="8"/>
  <c r="BY48" i="8"/>
  <c r="BZ48" i="8"/>
  <c r="BY47" i="8"/>
  <c r="BZ47" i="8"/>
  <c r="BY46" i="8"/>
  <c r="BZ46" i="8"/>
  <c r="BY45" i="8"/>
  <c r="BZ45" i="8"/>
  <c r="BY44" i="8"/>
  <c r="BZ44" i="8"/>
  <c r="BY43" i="8"/>
  <c r="BZ43" i="8"/>
  <c r="BY42" i="8"/>
  <c r="BZ42" i="8"/>
  <c r="BY41" i="8"/>
  <c r="BZ41" i="8"/>
  <c r="BY40" i="8"/>
  <c r="BZ40" i="8"/>
  <c r="BY39" i="8"/>
  <c r="BZ39" i="8"/>
  <c r="BY38" i="8"/>
  <c r="BZ38" i="8"/>
  <c r="BY37" i="8"/>
  <c r="BZ37" i="8"/>
  <c r="BY36" i="8"/>
  <c r="BZ36" i="8"/>
  <c r="BY35" i="8"/>
  <c r="BZ35" i="8"/>
  <c r="BY34" i="8"/>
  <c r="BZ34" i="8"/>
  <c r="BY33" i="8"/>
  <c r="BZ33" i="8"/>
  <c r="BY32" i="8"/>
  <c r="BZ32" i="8"/>
  <c r="BY31" i="8"/>
  <c r="BZ31" i="8"/>
  <c r="C7" i="8"/>
  <c r="C8" i="8"/>
  <c r="F25" i="8"/>
  <c r="BY25" i="8"/>
  <c r="C11" i="8"/>
  <c r="BV25" i="8"/>
  <c r="BZ25" i="8"/>
  <c r="F24" i="8"/>
  <c r="BY24" i="8"/>
  <c r="BV24" i="8"/>
  <c r="BZ24" i="8"/>
  <c r="F23" i="8"/>
  <c r="BY23" i="8"/>
  <c r="BV23" i="8"/>
  <c r="BZ23" i="8"/>
  <c r="F22" i="8"/>
  <c r="BY22" i="8"/>
  <c r="BV22" i="8"/>
  <c r="BZ22" i="8"/>
  <c r="F21" i="8"/>
  <c r="BY21" i="8"/>
  <c r="BV21" i="8"/>
  <c r="BZ21" i="8"/>
  <c r="F20" i="8"/>
  <c r="BY20" i="8"/>
  <c r="BV20" i="8"/>
  <c r="BZ20" i="8"/>
  <c r="F19" i="8"/>
  <c r="BY19" i="8"/>
  <c r="BV19" i="8"/>
  <c r="BZ19" i="8"/>
  <c r="F18" i="8"/>
  <c r="BY18" i="8"/>
  <c r="BV18" i="8"/>
  <c r="BZ18" i="8"/>
  <c r="F17" i="8"/>
  <c r="BY17" i="8"/>
  <c r="BV17" i="8"/>
  <c r="BZ17" i="8"/>
  <c r="F16" i="8"/>
  <c r="BY16" i="8"/>
  <c r="BV16" i="8"/>
  <c r="BZ16" i="8"/>
  <c r="F15" i="8"/>
  <c r="BY15" i="8"/>
  <c r="BV15" i="8"/>
  <c r="BZ15" i="8"/>
  <c r="F14" i="8"/>
  <c r="BY14" i="8"/>
  <c r="BV14" i="8"/>
  <c r="BZ14" i="8"/>
  <c r="F13" i="8"/>
  <c r="BY13" i="8"/>
  <c r="BV13" i="8"/>
  <c r="BZ13" i="8"/>
  <c r="F12" i="8"/>
  <c r="BY12" i="8"/>
  <c r="BV12" i="8"/>
  <c r="BZ12" i="8"/>
  <c r="F11" i="8"/>
  <c r="BY11" i="8"/>
  <c r="BV11" i="8"/>
  <c r="BZ11" i="8"/>
  <c r="F10" i="8"/>
  <c r="BY10" i="8"/>
  <c r="BV10" i="8"/>
  <c r="BZ10" i="8"/>
  <c r="F9" i="8"/>
  <c r="BY9" i="8"/>
  <c r="BV9" i="8"/>
  <c r="BZ9" i="8"/>
  <c r="F8" i="8"/>
  <c r="BY8" i="8"/>
  <c r="BV8" i="8"/>
  <c r="BZ8" i="8"/>
  <c r="F7" i="8"/>
  <c r="BY7" i="8"/>
  <c r="BV7" i="8"/>
  <c r="BZ7" i="8"/>
  <c r="F6" i="8"/>
  <c r="BY6" i="8"/>
  <c r="BV6" i="8"/>
  <c r="BZ6" i="8"/>
  <c r="F5" i="8"/>
  <c r="BY5" i="8"/>
  <c r="BV5" i="8"/>
  <c r="BZ5" i="8"/>
  <c r="F4" i="8"/>
  <c r="BY4" i="8"/>
  <c r="BV4" i="8"/>
  <c r="BZ4" i="8"/>
  <c r="F3" i="8"/>
  <c r="BY3" i="8"/>
  <c r="BV3" i="8"/>
  <c r="BZ3" i="8"/>
  <c r="Q26" i="11"/>
  <c r="Q83" i="11"/>
  <c r="R83" i="11"/>
  <c r="Q25" i="11"/>
  <c r="Q82" i="11"/>
  <c r="R82" i="11"/>
  <c r="Q24" i="11"/>
  <c r="Q81" i="11"/>
  <c r="R81" i="11"/>
  <c r="Q23" i="11"/>
  <c r="Q80" i="11"/>
  <c r="R80" i="11"/>
  <c r="Q22" i="11"/>
  <c r="Q79" i="11"/>
  <c r="R79" i="11"/>
  <c r="Q21" i="11"/>
  <c r="Q78" i="11"/>
  <c r="R78" i="11"/>
  <c r="Q20" i="11"/>
  <c r="Q77" i="11"/>
  <c r="R77" i="11"/>
  <c r="Q19" i="11"/>
  <c r="Q76" i="11"/>
  <c r="R76" i="11"/>
  <c r="Q18" i="11"/>
  <c r="Q75" i="11"/>
  <c r="R75" i="11"/>
  <c r="Q17" i="11"/>
  <c r="Q74" i="11"/>
  <c r="R74" i="11"/>
  <c r="Q16" i="11"/>
  <c r="Q73" i="11"/>
  <c r="R73" i="11"/>
  <c r="Q15" i="11"/>
  <c r="Q72" i="11"/>
  <c r="R72" i="11"/>
  <c r="Q14" i="11"/>
  <c r="Q71" i="11"/>
  <c r="R71" i="11"/>
  <c r="Q13" i="11"/>
  <c r="Q70" i="11"/>
  <c r="R70" i="11"/>
  <c r="Q12" i="11"/>
  <c r="Q69" i="11"/>
  <c r="R69" i="11"/>
  <c r="Q11" i="11"/>
  <c r="Q68" i="11"/>
  <c r="R68" i="11"/>
  <c r="Q10" i="11"/>
  <c r="Q67" i="11"/>
  <c r="R67" i="11"/>
  <c r="Q9" i="11"/>
  <c r="Q66" i="11"/>
  <c r="R66" i="11"/>
  <c r="Q8" i="11"/>
  <c r="Q65" i="11"/>
  <c r="R65" i="11"/>
  <c r="Q7" i="11"/>
  <c r="Q64" i="11"/>
  <c r="R64" i="11"/>
  <c r="Q6" i="11"/>
  <c r="Q63" i="11"/>
  <c r="R63" i="11"/>
  <c r="Q5" i="11"/>
  <c r="Q62" i="11"/>
  <c r="R62" i="11"/>
  <c r="Q4" i="11"/>
  <c r="Q61" i="11"/>
  <c r="R61" i="11"/>
  <c r="Q3" i="11"/>
  <c r="Q60" i="11"/>
  <c r="R60" i="11"/>
  <c r="Q55" i="11"/>
  <c r="R55" i="11"/>
  <c r="Q54" i="11"/>
  <c r="R54" i="11"/>
  <c r="Q53" i="11"/>
  <c r="R53" i="11"/>
  <c r="Q52" i="11"/>
  <c r="R52" i="11"/>
  <c r="Q51" i="11"/>
  <c r="R51" i="11"/>
  <c r="Q50" i="11"/>
  <c r="R50" i="11"/>
  <c r="Q49" i="11"/>
  <c r="R49" i="11"/>
  <c r="Q48" i="11"/>
  <c r="R48" i="11"/>
  <c r="Q47" i="11"/>
  <c r="R47" i="11"/>
  <c r="Q46" i="11"/>
  <c r="R46" i="11"/>
  <c r="Q45" i="11"/>
  <c r="R45" i="11"/>
  <c r="Q44" i="11"/>
  <c r="R44" i="11"/>
  <c r="Q43" i="11"/>
  <c r="R43" i="11"/>
  <c r="Q42" i="11"/>
  <c r="R42" i="11"/>
  <c r="Q41" i="11"/>
  <c r="R41" i="11"/>
  <c r="Q40" i="11"/>
  <c r="R40" i="11"/>
  <c r="Q39" i="11"/>
  <c r="R39" i="11"/>
  <c r="Q38" i="11"/>
  <c r="R38" i="11"/>
  <c r="Q37" i="11"/>
  <c r="R37" i="11"/>
  <c r="Q36" i="11"/>
  <c r="R36" i="11"/>
  <c r="Q35" i="11"/>
  <c r="R35" i="11"/>
  <c r="Q34" i="11"/>
  <c r="R34" i="11"/>
  <c r="Q33" i="11"/>
  <c r="R33" i="11"/>
  <c r="Q32" i="11"/>
  <c r="R32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R5" i="11"/>
  <c r="R4" i="11"/>
  <c r="R3" i="11"/>
  <c r="AA26" i="11"/>
  <c r="AA83" i="11"/>
  <c r="AB83" i="11"/>
  <c r="AA25" i="11"/>
  <c r="AA82" i="11"/>
  <c r="AB82" i="11"/>
  <c r="AA24" i="11"/>
  <c r="AA81" i="11"/>
  <c r="AB81" i="11"/>
  <c r="AA23" i="11"/>
  <c r="AA80" i="11"/>
  <c r="AB80" i="11"/>
  <c r="AA22" i="11"/>
  <c r="AA79" i="11"/>
  <c r="AB79" i="11"/>
  <c r="AA21" i="11"/>
  <c r="AA78" i="11"/>
  <c r="AB78" i="11"/>
  <c r="AA20" i="11"/>
  <c r="AA77" i="11"/>
  <c r="AB77" i="11"/>
  <c r="AA19" i="11"/>
  <c r="AA76" i="11"/>
  <c r="AB76" i="11"/>
  <c r="AA18" i="11"/>
  <c r="AA75" i="11"/>
  <c r="AB75" i="11"/>
  <c r="AA17" i="11"/>
  <c r="AA74" i="11"/>
  <c r="AB74" i="11"/>
  <c r="AA16" i="11"/>
  <c r="AA73" i="11"/>
  <c r="AB73" i="11"/>
  <c r="AA15" i="11"/>
  <c r="AA72" i="11"/>
  <c r="AB72" i="11"/>
  <c r="AA14" i="11"/>
  <c r="AA71" i="11"/>
  <c r="AB71" i="11"/>
  <c r="AA13" i="11"/>
  <c r="AA70" i="11"/>
  <c r="AB70" i="11"/>
  <c r="AA12" i="11"/>
  <c r="AA69" i="11"/>
  <c r="AB69" i="11"/>
  <c r="AA11" i="11"/>
  <c r="AA68" i="11"/>
  <c r="AB68" i="11"/>
  <c r="AA10" i="11"/>
  <c r="AA67" i="11"/>
  <c r="AB67" i="11"/>
  <c r="AA9" i="11"/>
  <c r="AA66" i="11"/>
  <c r="AB66" i="11"/>
  <c r="AA8" i="11"/>
  <c r="AA65" i="11"/>
  <c r="AB65" i="11"/>
  <c r="AA7" i="11"/>
  <c r="AA64" i="11"/>
  <c r="AB64" i="11"/>
  <c r="AA6" i="11"/>
  <c r="AA63" i="11"/>
  <c r="AB63" i="11"/>
  <c r="AA5" i="11"/>
  <c r="AA62" i="11"/>
  <c r="AB62" i="11"/>
  <c r="AA4" i="11"/>
  <c r="AA61" i="11"/>
  <c r="AB61" i="11"/>
  <c r="AA3" i="11"/>
  <c r="AA60" i="11"/>
  <c r="AB60" i="11"/>
  <c r="AA55" i="11"/>
  <c r="AB55" i="11"/>
  <c r="AA54" i="11"/>
  <c r="AB54" i="11"/>
  <c r="AA53" i="11"/>
  <c r="AB53" i="11"/>
  <c r="AA52" i="11"/>
  <c r="AB52" i="11"/>
  <c r="AA51" i="11"/>
  <c r="AB51" i="11"/>
  <c r="AA50" i="11"/>
  <c r="AB50" i="11"/>
  <c r="AA49" i="11"/>
  <c r="AB49" i="11"/>
  <c r="AA48" i="11"/>
  <c r="AB48" i="11"/>
  <c r="AA47" i="11"/>
  <c r="AB47" i="11"/>
  <c r="AA46" i="11"/>
  <c r="AB46" i="11"/>
  <c r="AA45" i="11"/>
  <c r="AB45" i="11"/>
  <c r="AA44" i="11"/>
  <c r="AB44" i="11"/>
  <c r="AA43" i="11"/>
  <c r="AB43" i="11"/>
  <c r="AA42" i="11"/>
  <c r="AB42" i="11"/>
  <c r="AA41" i="11"/>
  <c r="AB41" i="11"/>
  <c r="AA40" i="11"/>
  <c r="AB40" i="11"/>
  <c r="AA39" i="11"/>
  <c r="AB39" i="11"/>
  <c r="AA38" i="11"/>
  <c r="AB38" i="11"/>
  <c r="AA37" i="11"/>
  <c r="AB37" i="11"/>
  <c r="AA36" i="11"/>
  <c r="AB36" i="11"/>
  <c r="AA35" i="11"/>
  <c r="AB35" i="11"/>
  <c r="AA34" i="11"/>
  <c r="AB34" i="11"/>
  <c r="AA33" i="11"/>
  <c r="AB33" i="11"/>
  <c r="AA32" i="11"/>
  <c r="AB32" i="11"/>
  <c r="AB26" i="11"/>
  <c r="AB25" i="11"/>
  <c r="AB24" i="11"/>
  <c r="AB23" i="11"/>
  <c r="AB22" i="11"/>
  <c r="AB21" i="11"/>
  <c r="AB20" i="11"/>
  <c r="AB19" i="11"/>
  <c r="AB18" i="11"/>
  <c r="AB17" i="11"/>
  <c r="AB16" i="11"/>
  <c r="AB15" i="11"/>
  <c r="AB14" i="11"/>
  <c r="AB13" i="11"/>
  <c r="AB12" i="11"/>
  <c r="AB11" i="11"/>
  <c r="AB10" i="11"/>
  <c r="AB9" i="11"/>
  <c r="AB8" i="11"/>
  <c r="AB7" i="11"/>
  <c r="AB6" i="11"/>
  <c r="AB5" i="11"/>
  <c r="AB4" i="11"/>
  <c r="AB3" i="11"/>
  <c r="AK26" i="11"/>
  <c r="AK83" i="11"/>
  <c r="AL83" i="11"/>
  <c r="AK25" i="11"/>
  <c r="AK82" i="11"/>
  <c r="AL82" i="11"/>
  <c r="AK24" i="11"/>
  <c r="AK81" i="11"/>
  <c r="AL81" i="11"/>
  <c r="AK23" i="11"/>
  <c r="AK80" i="11"/>
  <c r="AL80" i="11"/>
  <c r="AK22" i="11"/>
  <c r="AK79" i="11"/>
  <c r="AL79" i="11"/>
  <c r="AK21" i="11"/>
  <c r="AK78" i="11"/>
  <c r="AL78" i="11"/>
  <c r="AK20" i="11"/>
  <c r="AK77" i="11"/>
  <c r="AL77" i="11"/>
  <c r="AK19" i="11"/>
  <c r="AK76" i="11"/>
  <c r="AL76" i="11"/>
  <c r="AK18" i="11"/>
  <c r="AK75" i="11"/>
  <c r="AL75" i="11"/>
  <c r="AK17" i="11"/>
  <c r="AK74" i="11"/>
  <c r="AL74" i="11"/>
  <c r="AK16" i="11"/>
  <c r="AK73" i="11"/>
  <c r="AL73" i="11"/>
  <c r="AK15" i="11"/>
  <c r="AK72" i="11"/>
  <c r="AL72" i="11"/>
  <c r="AK14" i="11"/>
  <c r="AK71" i="11"/>
  <c r="AL71" i="11"/>
  <c r="AK13" i="11"/>
  <c r="AK70" i="11"/>
  <c r="AL70" i="11"/>
  <c r="AK12" i="11"/>
  <c r="AK69" i="11"/>
  <c r="AL69" i="11"/>
  <c r="AK11" i="11"/>
  <c r="AK68" i="11"/>
  <c r="AL68" i="11"/>
  <c r="AK10" i="11"/>
  <c r="AK67" i="11"/>
  <c r="AL67" i="11"/>
  <c r="AK9" i="11"/>
  <c r="AK66" i="11"/>
  <c r="AL66" i="11"/>
  <c r="AK8" i="11"/>
  <c r="AK65" i="11"/>
  <c r="AL65" i="11"/>
  <c r="AK7" i="11"/>
  <c r="AK64" i="11"/>
  <c r="AL64" i="11"/>
  <c r="AK6" i="11"/>
  <c r="AK63" i="11"/>
  <c r="AL63" i="11"/>
  <c r="AK5" i="11"/>
  <c r="AK62" i="11"/>
  <c r="AL62" i="11"/>
  <c r="AK4" i="11"/>
  <c r="AK61" i="11"/>
  <c r="AL61" i="11"/>
  <c r="AK3" i="11"/>
  <c r="AK60" i="11"/>
  <c r="AL60" i="11"/>
  <c r="AK55" i="11"/>
  <c r="AL55" i="11"/>
  <c r="AK54" i="11"/>
  <c r="AL54" i="11"/>
  <c r="AK53" i="11"/>
  <c r="AL53" i="11"/>
  <c r="AK52" i="11"/>
  <c r="AL52" i="11"/>
  <c r="AK51" i="11"/>
  <c r="AL51" i="11"/>
  <c r="AK50" i="11"/>
  <c r="AL50" i="11"/>
  <c r="AK49" i="11"/>
  <c r="AL49" i="11"/>
  <c r="AK48" i="11"/>
  <c r="AL48" i="11"/>
  <c r="AK47" i="11"/>
  <c r="AL47" i="11"/>
  <c r="AK46" i="11"/>
  <c r="AL46" i="11"/>
  <c r="AK45" i="11"/>
  <c r="AL45" i="11"/>
  <c r="AK44" i="11"/>
  <c r="AL44" i="11"/>
  <c r="AK43" i="11"/>
  <c r="AL43" i="11"/>
  <c r="AK42" i="11"/>
  <c r="AL42" i="11"/>
  <c r="AK41" i="11"/>
  <c r="AL41" i="11"/>
  <c r="AK40" i="11"/>
  <c r="AL40" i="11"/>
  <c r="AK39" i="11"/>
  <c r="AL39" i="11"/>
  <c r="AK38" i="11"/>
  <c r="AL38" i="11"/>
  <c r="AK37" i="11"/>
  <c r="AL37" i="11"/>
  <c r="AK36" i="11"/>
  <c r="AL36" i="11"/>
  <c r="AK35" i="11"/>
  <c r="AL35" i="11"/>
  <c r="AK34" i="11"/>
  <c r="AL34" i="11"/>
  <c r="AK33" i="11"/>
  <c r="AL33" i="11"/>
  <c r="AK32" i="11"/>
  <c r="AL32" i="11"/>
  <c r="AL26" i="11"/>
  <c r="AL25" i="11"/>
  <c r="AL24" i="11"/>
  <c r="AL23" i="11"/>
  <c r="AL22" i="11"/>
  <c r="AL21" i="11"/>
  <c r="AL20" i="11"/>
  <c r="AL19" i="11"/>
  <c r="AL18" i="11"/>
  <c r="AL17" i="11"/>
  <c r="AL16" i="11"/>
  <c r="AL15" i="11"/>
  <c r="AL14" i="11"/>
  <c r="AL13" i="11"/>
  <c r="AL12" i="11"/>
  <c r="AL11" i="11"/>
  <c r="AL10" i="11"/>
  <c r="AL9" i="11"/>
  <c r="AL8" i="11"/>
  <c r="AL7" i="11"/>
  <c r="AL6" i="11"/>
  <c r="AL5" i="11"/>
  <c r="AL4" i="11"/>
  <c r="AL3" i="11"/>
  <c r="AU26" i="11"/>
  <c r="AU83" i="11"/>
  <c r="AV83" i="11"/>
  <c r="AU25" i="11"/>
  <c r="AU82" i="11"/>
  <c r="AV82" i="11"/>
  <c r="AU24" i="11"/>
  <c r="AU81" i="11"/>
  <c r="AV81" i="11"/>
  <c r="AU23" i="11"/>
  <c r="AU80" i="11"/>
  <c r="AV80" i="11"/>
  <c r="AU22" i="11"/>
  <c r="AU79" i="11"/>
  <c r="AV79" i="11"/>
  <c r="AU21" i="11"/>
  <c r="AU78" i="11"/>
  <c r="AV78" i="11"/>
  <c r="AU20" i="11"/>
  <c r="AU77" i="11"/>
  <c r="AV77" i="11"/>
  <c r="AU19" i="11"/>
  <c r="AU76" i="11"/>
  <c r="AV76" i="11"/>
  <c r="AU18" i="11"/>
  <c r="AU75" i="11"/>
  <c r="AV75" i="11"/>
  <c r="AU17" i="11"/>
  <c r="AU74" i="11"/>
  <c r="AV74" i="11"/>
  <c r="AU16" i="11"/>
  <c r="AU73" i="11"/>
  <c r="AV73" i="11"/>
  <c r="AU15" i="11"/>
  <c r="AU72" i="11"/>
  <c r="AV72" i="11"/>
  <c r="AU14" i="11"/>
  <c r="AU71" i="11"/>
  <c r="AV71" i="11"/>
  <c r="AU13" i="11"/>
  <c r="AU70" i="11"/>
  <c r="AV70" i="11"/>
  <c r="AU12" i="11"/>
  <c r="AU69" i="11"/>
  <c r="AV69" i="11"/>
  <c r="AU11" i="11"/>
  <c r="AU68" i="11"/>
  <c r="AV68" i="11"/>
  <c r="AU10" i="11"/>
  <c r="AU67" i="11"/>
  <c r="AV67" i="11"/>
  <c r="AU9" i="11"/>
  <c r="AU66" i="11"/>
  <c r="AV66" i="11"/>
  <c r="AU8" i="11"/>
  <c r="AU65" i="11"/>
  <c r="AV65" i="11"/>
  <c r="AU7" i="11"/>
  <c r="AU64" i="11"/>
  <c r="AV64" i="11"/>
  <c r="AU6" i="11"/>
  <c r="AU63" i="11"/>
  <c r="AV63" i="11"/>
  <c r="AU5" i="11"/>
  <c r="AU62" i="11"/>
  <c r="AV62" i="11"/>
  <c r="AU4" i="11"/>
  <c r="AU61" i="11"/>
  <c r="AV61" i="11"/>
  <c r="AU3" i="11"/>
  <c r="AU60" i="11"/>
  <c r="AV60" i="11"/>
  <c r="AU55" i="11"/>
  <c r="AV55" i="11"/>
  <c r="AU54" i="11"/>
  <c r="AV54" i="11"/>
  <c r="AU53" i="11"/>
  <c r="AV53" i="11"/>
  <c r="AU52" i="11"/>
  <c r="AV52" i="11"/>
  <c r="AU51" i="11"/>
  <c r="AV51" i="11"/>
  <c r="AU50" i="11"/>
  <c r="AV50" i="11"/>
  <c r="AU49" i="11"/>
  <c r="AV49" i="11"/>
  <c r="AU48" i="11"/>
  <c r="AV48" i="11"/>
  <c r="AU47" i="11"/>
  <c r="AV47" i="11"/>
  <c r="AU46" i="11"/>
  <c r="AV46" i="11"/>
  <c r="AU45" i="11"/>
  <c r="AV45" i="11"/>
  <c r="AU44" i="11"/>
  <c r="AV44" i="11"/>
  <c r="AU43" i="11"/>
  <c r="AV43" i="11"/>
  <c r="AU42" i="11"/>
  <c r="AV42" i="11"/>
  <c r="AU41" i="11"/>
  <c r="AV41" i="11"/>
  <c r="AU40" i="11"/>
  <c r="AV40" i="11"/>
  <c r="AU39" i="11"/>
  <c r="AV39" i="11"/>
  <c r="AU38" i="11"/>
  <c r="AV38" i="11"/>
  <c r="AU37" i="11"/>
  <c r="AV37" i="11"/>
  <c r="AU36" i="11"/>
  <c r="AV36" i="11"/>
  <c r="AU35" i="11"/>
  <c r="AV35" i="11"/>
  <c r="AU34" i="11"/>
  <c r="AV34" i="11"/>
  <c r="AU33" i="11"/>
  <c r="AV33" i="11"/>
  <c r="AU32" i="11"/>
  <c r="AV32" i="11"/>
  <c r="AV26" i="11"/>
  <c r="AV25" i="11"/>
  <c r="AV24" i="11"/>
  <c r="AV23" i="11"/>
  <c r="AV22" i="11"/>
  <c r="AV21" i="11"/>
  <c r="AV20" i="11"/>
  <c r="AV19" i="11"/>
  <c r="AV18" i="11"/>
  <c r="AV17" i="11"/>
  <c r="AV16" i="11"/>
  <c r="AV15" i="11"/>
  <c r="AV14" i="11"/>
  <c r="AV13" i="11"/>
  <c r="AV12" i="11"/>
  <c r="AV11" i="11"/>
  <c r="AV10" i="11"/>
  <c r="AV9" i="11"/>
  <c r="AV8" i="11"/>
  <c r="AV7" i="11"/>
  <c r="AV6" i="11"/>
  <c r="AV5" i="11"/>
  <c r="AV4" i="11"/>
  <c r="AV3" i="11"/>
  <c r="BE26" i="11"/>
  <c r="BE83" i="11"/>
  <c r="BF83" i="11"/>
  <c r="BE25" i="11"/>
  <c r="BE82" i="11"/>
  <c r="BF82" i="11"/>
  <c r="BE24" i="11"/>
  <c r="BE81" i="11"/>
  <c r="BF81" i="11"/>
  <c r="BE23" i="11"/>
  <c r="BE80" i="11"/>
  <c r="BF80" i="11"/>
  <c r="BE22" i="11"/>
  <c r="BE79" i="11"/>
  <c r="BF79" i="11"/>
  <c r="BE21" i="11"/>
  <c r="BE78" i="11"/>
  <c r="BF78" i="11"/>
  <c r="BE20" i="11"/>
  <c r="BE77" i="11"/>
  <c r="BF77" i="11"/>
  <c r="BE19" i="11"/>
  <c r="BE76" i="11"/>
  <c r="BF76" i="11"/>
  <c r="BE18" i="11"/>
  <c r="BE75" i="11"/>
  <c r="BF75" i="11"/>
  <c r="BE17" i="11"/>
  <c r="BE74" i="11"/>
  <c r="BF74" i="11"/>
  <c r="BE16" i="11"/>
  <c r="BE73" i="11"/>
  <c r="BF73" i="11"/>
  <c r="BE15" i="11"/>
  <c r="BE72" i="11"/>
  <c r="BF72" i="11"/>
  <c r="BE14" i="11"/>
  <c r="BE71" i="11"/>
  <c r="BF71" i="11"/>
  <c r="BE13" i="11"/>
  <c r="BE70" i="11"/>
  <c r="BF70" i="11"/>
  <c r="BE12" i="11"/>
  <c r="BE69" i="11"/>
  <c r="BF69" i="11"/>
  <c r="BE11" i="11"/>
  <c r="BE68" i="11"/>
  <c r="BF68" i="11"/>
  <c r="BE10" i="11"/>
  <c r="BE67" i="11"/>
  <c r="BF67" i="11"/>
  <c r="BE9" i="11"/>
  <c r="BE66" i="11"/>
  <c r="BF66" i="11"/>
  <c r="BE8" i="11"/>
  <c r="BE65" i="11"/>
  <c r="BF65" i="11"/>
  <c r="BE7" i="11"/>
  <c r="BE64" i="11"/>
  <c r="BF64" i="11"/>
  <c r="BE6" i="11"/>
  <c r="BE63" i="11"/>
  <c r="BF63" i="11"/>
  <c r="BE5" i="11"/>
  <c r="BE62" i="11"/>
  <c r="BF62" i="11"/>
  <c r="BE4" i="11"/>
  <c r="BE61" i="11"/>
  <c r="BF61" i="11"/>
  <c r="BE3" i="11"/>
  <c r="BE60" i="11"/>
  <c r="BF60" i="11"/>
  <c r="BE55" i="11"/>
  <c r="BF55" i="11"/>
  <c r="BE54" i="11"/>
  <c r="BF54" i="11"/>
  <c r="BE53" i="11"/>
  <c r="BF53" i="11"/>
  <c r="BE52" i="11"/>
  <c r="BF52" i="11"/>
  <c r="BE51" i="11"/>
  <c r="BF51" i="11"/>
  <c r="BE50" i="11"/>
  <c r="BF50" i="11"/>
  <c r="BE49" i="11"/>
  <c r="BF49" i="11"/>
  <c r="BE48" i="11"/>
  <c r="BF48" i="11"/>
  <c r="BE47" i="11"/>
  <c r="BF47" i="11"/>
  <c r="BE46" i="11"/>
  <c r="BF46" i="11"/>
  <c r="BE45" i="11"/>
  <c r="BF45" i="11"/>
  <c r="BE44" i="11"/>
  <c r="BF44" i="11"/>
  <c r="BE43" i="11"/>
  <c r="BF43" i="11"/>
  <c r="BE42" i="11"/>
  <c r="BF42" i="11"/>
  <c r="BE41" i="11"/>
  <c r="BF41" i="11"/>
  <c r="BE40" i="11"/>
  <c r="BF40" i="11"/>
  <c r="BE39" i="11"/>
  <c r="BF39" i="11"/>
  <c r="BE38" i="11"/>
  <c r="BF38" i="11"/>
  <c r="BE37" i="11"/>
  <c r="BF37" i="11"/>
  <c r="BE36" i="11"/>
  <c r="BF36" i="11"/>
  <c r="BE35" i="11"/>
  <c r="BF35" i="11"/>
  <c r="BE34" i="11"/>
  <c r="BF34" i="11"/>
  <c r="BE33" i="11"/>
  <c r="BF33" i="11"/>
  <c r="BE32" i="11"/>
  <c r="BF32" i="11"/>
  <c r="BF26" i="11"/>
  <c r="BF25" i="11"/>
  <c r="BF24" i="11"/>
  <c r="BF23" i="11"/>
  <c r="BF22" i="11"/>
  <c r="BF21" i="11"/>
  <c r="BF20" i="11"/>
  <c r="BF19" i="11"/>
  <c r="BF18" i="11"/>
  <c r="BF17" i="11"/>
  <c r="BF16" i="11"/>
  <c r="BF15" i="11"/>
  <c r="BF14" i="11"/>
  <c r="BF13" i="11"/>
  <c r="BF12" i="11"/>
  <c r="BF11" i="11"/>
  <c r="BF10" i="11"/>
  <c r="BF9" i="11"/>
  <c r="BF8" i="11"/>
  <c r="BF7" i="11"/>
  <c r="BF6" i="11"/>
  <c r="BF5" i="11"/>
  <c r="BF4" i="11"/>
  <c r="BF3" i="11"/>
  <c r="BO26" i="11"/>
  <c r="BO83" i="11"/>
  <c r="BP83" i="11"/>
  <c r="BO25" i="11"/>
  <c r="BO82" i="11"/>
  <c r="BP82" i="11"/>
  <c r="BO24" i="11"/>
  <c r="BO81" i="11"/>
  <c r="BP81" i="11"/>
  <c r="BO23" i="11"/>
  <c r="BO80" i="11"/>
  <c r="BP80" i="11"/>
  <c r="BO22" i="11"/>
  <c r="BO79" i="11"/>
  <c r="BP79" i="11"/>
  <c r="BO21" i="11"/>
  <c r="BO78" i="11"/>
  <c r="BP78" i="11"/>
  <c r="BO20" i="11"/>
  <c r="BO77" i="11"/>
  <c r="BP77" i="11"/>
  <c r="BO19" i="11"/>
  <c r="BO76" i="11"/>
  <c r="BP76" i="11"/>
  <c r="BO18" i="11"/>
  <c r="BO75" i="11"/>
  <c r="BP75" i="11"/>
  <c r="BO17" i="11"/>
  <c r="BO74" i="11"/>
  <c r="BP74" i="11"/>
  <c r="BO16" i="11"/>
  <c r="BO73" i="11"/>
  <c r="BP73" i="11"/>
  <c r="BO15" i="11"/>
  <c r="BO72" i="11"/>
  <c r="BP72" i="11"/>
  <c r="BO14" i="11"/>
  <c r="BO71" i="11"/>
  <c r="BP71" i="11"/>
  <c r="BO13" i="11"/>
  <c r="BO70" i="11"/>
  <c r="BP70" i="11"/>
  <c r="BO12" i="11"/>
  <c r="BO69" i="11"/>
  <c r="BP69" i="11"/>
  <c r="BO11" i="11"/>
  <c r="BO68" i="11"/>
  <c r="BP68" i="11"/>
  <c r="BO10" i="11"/>
  <c r="BO67" i="11"/>
  <c r="BP67" i="11"/>
  <c r="BO9" i="11"/>
  <c r="BO66" i="11"/>
  <c r="BP66" i="11"/>
  <c r="BO8" i="11"/>
  <c r="BO65" i="11"/>
  <c r="BP65" i="11"/>
  <c r="BO7" i="11"/>
  <c r="BO64" i="11"/>
  <c r="BP64" i="11"/>
  <c r="BO6" i="11"/>
  <c r="BO63" i="11"/>
  <c r="BP63" i="11"/>
  <c r="BO5" i="11"/>
  <c r="BO62" i="11"/>
  <c r="BP62" i="11"/>
  <c r="BO4" i="11"/>
  <c r="BO61" i="11"/>
  <c r="BP61" i="11"/>
  <c r="BO3" i="11"/>
  <c r="BO60" i="11"/>
  <c r="BP60" i="11"/>
  <c r="BO55" i="11"/>
  <c r="BP55" i="11"/>
  <c r="BO54" i="11"/>
  <c r="BP54" i="11"/>
  <c r="BO53" i="11"/>
  <c r="BP53" i="11"/>
  <c r="BO52" i="11"/>
  <c r="BP52" i="11"/>
  <c r="BO51" i="11"/>
  <c r="BP51" i="11"/>
  <c r="BO50" i="11"/>
  <c r="BP50" i="11"/>
  <c r="BO49" i="11"/>
  <c r="BP49" i="11"/>
  <c r="BO48" i="11"/>
  <c r="BP48" i="11"/>
  <c r="BO47" i="11"/>
  <c r="BP47" i="11"/>
  <c r="BO46" i="11"/>
  <c r="BP46" i="11"/>
  <c r="BO45" i="11"/>
  <c r="BP45" i="11"/>
  <c r="BO44" i="11"/>
  <c r="BP44" i="11"/>
  <c r="BO43" i="11"/>
  <c r="BP43" i="11"/>
  <c r="BO42" i="11"/>
  <c r="BP42" i="11"/>
  <c r="BO41" i="11"/>
  <c r="BP41" i="11"/>
  <c r="BO40" i="11"/>
  <c r="BP40" i="11"/>
  <c r="BO39" i="11"/>
  <c r="BP39" i="11"/>
  <c r="BO38" i="11"/>
  <c r="BP38" i="11"/>
  <c r="BO37" i="11"/>
  <c r="BP37" i="11"/>
  <c r="BO36" i="11"/>
  <c r="BP36" i="11"/>
  <c r="BO35" i="11"/>
  <c r="BP35" i="11"/>
  <c r="BO34" i="11"/>
  <c r="BP34" i="11"/>
  <c r="BO33" i="11"/>
  <c r="BP33" i="11"/>
  <c r="BO32" i="11"/>
  <c r="BP32" i="11"/>
  <c r="BP26" i="11"/>
  <c r="BP25" i="11"/>
  <c r="BP24" i="11"/>
  <c r="BP23" i="11"/>
  <c r="BP22" i="11"/>
  <c r="BP21" i="11"/>
  <c r="BP20" i="11"/>
  <c r="BP19" i="11"/>
  <c r="BP18" i="11"/>
  <c r="BP17" i="11"/>
  <c r="BP16" i="11"/>
  <c r="BP15" i="11"/>
  <c r="BP14" i="11"/>
  <c r="BP13" i="11"/>
  <c r="BP12" i="11"/>
  <c r="BP11" i="11"/>
  <c r="BP10" i="11"/>
  <c r="BP9" i="11"/>
  <c r="BP8" i="11"/>
  <c r="BP7" i="11"/>
  <c r="BP6" i="11"/>
  <c r="BP5" i="11"/>
  <c r="BP4" i="11"/>
  <c r="BP3" i="11"/>
  <c r="BY61" i="11"/>
  <c r="BY62" i="11"/>
  <c r="BY63" i="11"/>
  <c r="BY64" i="11"/>
  <c r="BY65" i="11"/>
  <c r="BY66" i="11"/>
  <c r="BY67" i="11"/>
  <c r="BY68" i="11"/>
  <c r="BY69" i="11"/>
  <c r="BY70" i="11"/>
  <c r="BY71" i="11"/>
  <c r="BY72" i="11"/>
  <c r="BY73" i="11"/>
  <c r="BY74" i="11"/>
  <c r="BY75" i="11"/>
  <c r="BY76" i="11"/>
  <c r="BY77" i="11"/>
  <c r="BY78" i="11"/>
  <c r="BY79" i="11"/>
  <c r="BY80" i="11"/>
  <c r="BY81" i="11"/>
  <c r="BY82" i="11"/>
  <c r="BY83" i="11"/>
  <c r="BY60" i="11"/>
  <c r="BZ83" i="11"/>
  <c r="BZ82" i="11"/>
  <c r="BZ81" i="11"/>
  <c r="BZ80" i="11"/>
  <c r="BZ79" i="11"/>
  <c r="BZ78" i="11"/>
  <c r="BZ77" i="11"/>
  <c r="BZ76" i="11"/>
  <c r="BZ75" i="11"/>
  <c r="BZ74" i="11"/>
  <c r="BZ73" i="11"/>
  <c r="BZ72" i="11"/>
  <c r="BZ71" i="11"/>
  <c r="BZ70" i="11"/>
  <c r="BZ69" i="11"/>
  <c r="BZ68" i="11"/>
  <c r="BZ67" i="11"/>
  <c r="BZ66" i="11"/>
  <c r="BZ65" i="11"/>
  <c r="BZ64" i="11"/>
  <c r="BZ63" i="11"/>
  <c r="BZ62" i="11"/>
  <c r="BZ61" i="11"/>
  <c r="BZ60" i="11"/>
  <c r="BY55" i="11"/>
  <c r="BZ55" i="11"/>
  <c r="BY54" i="11"/>
  <c r="BZ54" i="11"/>
  <c r="BY53" i="11"/>
  <c r="BZ53" i="11"/>
  <c r="BY52" i="11"/>
  <c r="BZ52" i="11"/>
  <c r="BY51" i="11"/>
  <c r="BZ51" i="11"/>
  <c r="BY50" i="11"/>
  <c r="BZ50" i="11"/>
  <c r="BY49" i="11"/>
  <c r="BZ49" i="11"/>
  <c r="BY48" i="11"/>
  <c r="BZ48" i="11"/>
  <c r="BY47" i="11"/>
  <c r="BZ47" i="11"/>
  <c r="BY46" i="11"/>
  <c r="BZ46" i="11"/>
  <c r="BY45" i="11"/>
  <c r="BZ45" i="11"/>
  <c r="BY44" i="11"/>
  <c r="BZ44" i="11"/>
  <c r="BY43" i="11"/>
  <c r="BZ43" i="11"/>
  <c r="BY42" i="11"/>
  <c r="BZ42" i="11"/>
  <c r="BY41" i="11"/>
  <c r="BZ41" i="11"/>
  <c r="BY40" i="11"/>
  <c r="BZ40" i="11"/>
  <c r="BY39" i="11"/>
  <c r="BZ39" i="11"/>
  <c r="BY38" i="11"/>
  <c r="BZ38" i="11"/>
  <c r="BY37" i="11"/>
  <c r="BZ37" i="11"/>
  <c r="BY36" i="11"/>
  <c r="BZ36" i="11"/>
  <c r="BY35" i="11"/>
  <c r="BZ35" i="11"/>
  <c r="BY34" i="11"/>
  <c r="BZ34" i="11"/>
  <c r="BY33" i="11"/>
  <c r="BZ33" i="11"/>
  <c r="BY32" i="11"/>
  <c r="BZ32" i="11"/>
  <c r="BY26" i="11"/>
  <c r="BZ26" i="11"/>
  <c r="BY25" i="11"/>
  <c r="BZ25" i="11"/>
  <c r="BY24" i="11"/>
  <c r="BZ24" i="11"/>
  <c r="BY23" i="11"/>
  <c r="BZ23" i="11"/>
  <c r="BY22" i="11"/>
  <c r="BZ22" i="11"/>
  <c r="BY21" i="11"/>
  <c r="BZ21" i="11"/>
  <c r="BY20" i="11"/>
  <c r="BZ20" i="11"/>
  <c r="BY19" i="11"/>
  <c r="BZ19" i="11"/>
  <c r="BY18" i="11"/>
  <c r="BZ18" i="11"/>
  <c r="BY17" i="11"/>
  <c r="BZ17" i="11"/>
  <c r="BY16" i="11"/>
  <c r="BZ16" i="11"/>
  <c r="BY15" i="11"/>
  <c r="BZ15" i="11"/>
  <c r="BY14" i="11"/>
  <c r="BZ14" i="11"/>
  <c r="BY13" i="11"/>
  <c r="BZ13" i="11"/>
  <c r="BY12" i="11"/>
  <c r="BZ12" i="11"/>
  <c r="BY11" i="11"/>
  <c r="BZ11" i="11"/>
  <c r="BY10" i="11"/>
  <c r="BZ10" i="11"/>
  <c r="BY9" i="11"/>
  <c r="BZ9" i="11"/>
  <c r="BY8" i="11"/>
  <c r="BZ8" i="11"/>
  <c r="BY7" i="11"/>
  <c r="BZ7" i="11"/>
  <c r="BY6" i="11"/>
  <c r="BZ6" i="11"/>
  <c r="BY5" i="11"/>
  <c r="BZ5" i="11"/>
  <c r="BY4" i="11"/>
  <c r="BZ4" i="11"/>
  <c r="BY3" i="11"/>
  <c r="BZ3" i="11"/>
  <c r="C11" i="12"/>
  <c r="C7" i="12"/>
  <c r="BX27" i="12"/>
  <c r="BX57" i="12"/>
  <c r="BX86" i="12"/>
  <c r="BU27" i="12"/>
  <c r="BV27" i="12"/>
  <c r="BW27" i="12"/>
  <c r="BU57" i="12"/>
  <c r="BV57" i="12"/>
  <c r="BW57" i="12"/>
  <c r="BW86" i="12"/>
  <c r="BV86" i="12"/>
  <c r="BU86" i="12"/>
  <c r="BN27" i="12"/>
  <c r="BN57" i="12"/>
  <c r="BN86" i="12"/>
  <c r="BK27" i="12"/>
  <c r="BL27" i="12"/>
  <c r="BM27" i="12"/>
  <c r="BK57" i="12"/>
  <c r="BL57" i="12"/>
  <c r="BM57" i="12"/>
  <c r="BM86" i="12"/>
  <c r="BL86" i="12"/>
  <c r="BK86" i="12"/>
  <c r="BD27" i="12"/>
  <c r="BD57" i="12"/>
  <c r="BD86" i="12"/>
  <c r="BA27" i="12"/>
  <c r="BB27" i="12"/>
  <c r="BC27" i="12"/>
  <c r="BA57" i="12"/>
  <c r="BB57" i="12"/>
  <c r="BC57" i="12"/>
  <c r="BC86" i="12"/>
  <c r="BB86" i="12"/>
  <c r="BA86" i="12"/>
  <c r="AT27" i="12"/>
  <c r="AT57" i="12"/>
  <c r="AT86" i="12"/>
  <c r="AQ27" i="12"/>
  <c r="AR27" i="12"/>
  <c r="AS27" i="12"/>
  <c r="AQ57" i="12"/>
  <c r="AR57" i="12"/>
  <c r="AS57" i="12"/>
  <c r="AS86" i="12"/>
  <c r="AR86" i="12"/>
  <c r="AQ86" i="12"/>
  <c r="AJ27" i="12"/>
  <c r="AJ57" i="12"/>
  <c r="AJ86" i="12"/>
  <c r="AG27" i="12"/>
  <c r="AH27" i="12"/>
  <c r="AI27" i="12"/>
  <c r="AG57" i="12"/>
  <c r="AH57" i="12"/>
  <c r="AI57" i="12"/>
  <c r="AI86" i="12"/>
  <c r="AH86" i="12"/>
  <c r="AG86" i="12"/>
  <c r="Z27" i="12"/>
  <c r="Z57" i="12"/>
  <c r="Z86" i="12"/>
  <c r="W27" i="12"/>
  <c r="X27" i="12"/>
  <c r="Y27" i="12"/>
  <c r="W57" i="12"/>
  <c r="X57" i="12"/>
  <c r="Y57" i="12"/>
  <c r="Y86" i="12"/>
  <c r="X86" i="12"/>
  <c r="W86" i="12"/>
  <c r="P27" i="12"/>
  <c r="P57" i="12"/>
  <c r="P86" i="12"/>
  <c r="M27" i="12"/>
  <c r="N27" i="12"/>
  <c r="O27" i="12"/>
  <c r="M57" i="12"/>
  <c r="N57" i="12"/>
  <c r="O57" i="12"/>
  <c r="O86" i="12"/>
  <c r="N86" i="12"/>
  <c r="M86" i="12"/>
  <c r="F86" i="12"/>
  <c r="C5" i="12"/>
  <c r="H86" i="12"/>
  <c r="C12" i="12"/>
  <c r="C14" i="12"/>
  <c r="G86" i="12"/>
  <c r="BX26" i="12"/>
  <c r="BX56" i="12"/>
  <c r="BX85" i="12"/>
  <c r="BU26" i="12"/>
  <c r="BV26" i="12"/>
  <c r="BW26" i="12"/>
  <c r="BU56" i="12"/>
  <c r="BV56" i="12"/>
  <c r="BW56" i="12"/>
  <c r="BW85" i="12"/>
  <c r="BV85" i="12"/>
  <c r="BU85" i="12"/>
  <c r="BN26" i="12"/>
  <c r="BN56" i="12"/>
  <c r="BN85" i="12"/>
  <c r="BK26" i="12"/>
  <c r="BL26" i="12"/>
  <c r="BM26" i="12"/>
  <c r="BK56" i="12"/>
  <c r="BL56" i="12"/>
  <c r="BM56" i="12"/>
  <c r="BM85" i="12"/>
  <c r="BL85" i="12"/>
  <c r="BK85" i="12"/>
  <c r="BD26" i="12"/>
  <c r="BD56" i="12"/>
  <c r="BD85" i="12"/>
  <c r="BA26" i="12"/>
  <c r="BB26" i="12"/>
  <c r="BC26" i="12"/>
  <c r="BA56" i="12"/>
  <c r="BB56" i="12"/>
  <c r="BC56" i="12"/>
  <c r="BC85" i="12"/>
  <c r="BB85" i="12"/>
  <c r="BA85" i="12"/>
  <c r="AT26" i="12"/>
  <c r="AT56" i="12"/>
  <c r="AT85" i="12"/>
  <c r="AQ26" i="12"/>
  <c r="AR26" i="12"/>
  <c r="AS26" i="12"/>
  <c r="AQ56" i="12"/>
  <c r="AR56" i="12"/>
  <c r="AS56" i="12"/>
  <c r="AS85" i="12"/>
  <c r="AR85" i="12"/>
  <c r="AQ85" i="12"/>
  <c r="AJ26" i="12"/>
  <c r="AJ56" i="12"/>
  <c r="AJ85" i="12"/>
  <c r="AG26" i="12"/>
  <c r="AH26" i="12"/>
  <c r="AI26" i="12"/>
  <c r="AG56" i="12"/>
  <c r="AH56" i="12"/>
  <c r="AI56" i="12"/>
  <c r="AI85" i="12"/>
  <c r="AH85" i="12"/>
  <c r="AG85" i="12"/>
  <c r="Z26" i="12"/>
  <c r="Z56" i="12"/>
  <c r="Z85" i="12"/>
  <c r="W26" i="12"/>
  <c r="X26" i="12"/>
  <c r="Y26" i="12"/>
  <c r="W56" i="12"/>
  <c r="X56" i="12"/>
  <c r="Y56" i="12"/>
  <c r="Y85" i="12"/>
  <c r="X85" i="12"/>
  <c r="W85" i="12"/>
  <c r="P26" i="12"/>
  <c r="P56" i="12"/>
  <c r="P85" i="12"/>
  <c r="M26" i="12"/>
  <c r="N26" i="12"/>
  <c r="O26" i="12"/>
  <c r="M56" i="12"/>
  <c r="N56" i="12"/>
  <c r="O56" i="12"/>
  <c r="O85" i="12"/>
  <c r="N85" i="12"/>
  <c r="M85" i="12"/>
  <c r="F85" i="12"/>
  <c r="H85" i="12"/>
  <c r="G85" i="12"/>
  <c r="BX25" i="12"/>
  <c r="BX55" i="12"/>
  <c r="BX84" i="12"/>
  <c r="BU25" i="12"/>
  <c r="BV25" i="12"/>
  <c r="BW25" i="12"/>
  <c r="BU55" i="12"/>
  <c r="BV55" i="12"/>
  <c r="BW55" i="12"/>
  <c r="BW84" i="12"/>
  <c r="BV84" i="12"/>
  <c r="BU84" i="12"/>
  <c r="BN25" i="12"/>
  <c r="BN55" i="12"/>
  <c r="BN84" i="12"/>
  <c r="BK25" i="12"/>
  <c r="BL25" i="12"/>
  <c r="BM25" i="12"/>
  <c r="BK55" i="12"/>
  <c r="BL55" i="12"/>
  <c r="BM55" i="12"/>
  <c r="BM84" i="12"/>
  <c r="BL84" i="12"/>
  <c r="BK84" i="12"/>
  <c r="BD25" i="12"/>
  <c r="BD55" i="12"/>
  <c r="BD84" i="12"/>
  <c r="BA25" i="12"/>
  <c r="BB25" i="12"/>
  <c r="BC25" i="12"/>
  <c r="BA55" i="12"/>
  <c r="BB55" i="12"/>
  <c r="BC55" i="12"/>
  <c r="BC84" i="12"/>
  <c r="BB84" i="12"/>
  <c r="BA84" i="12"/>
  <c r="AT25" i="12"/>
  <c r="AT55" i="12"/>
  <c r="AT84" i="12"/>
  <c r="AQ25" i="12"/>
  <c r="AR25" i="12"/>
  <c r="AS25" i="12"/>
  <c r="AQ55" i="12"/>
  <c r="AR55" i="12"/>
  <c r="AS55" i="12"/>
  <c r="AS84" i="12"/>
  <c r="AR84" i="12"/>
  <c r="AQ84" i="12"/>
  <c r="AJ25" i="12"/>
  <c r="AJ55" i="12"/>
  <c r="AJ84" i="12"/>
  <c r="AG25" i="12"/>
  <c r="AH25" i="12"/>
  <c r="AI25" i="12"/>
  <c r="AG55" i="12"/>
  <c r="AH55" i="12"/>
  <c r="AI55" i="12"/>
  <c r="AI84" i="12"/>
  <c r="AH84" i="12"/>
  <c r="AG84" i="12"/>
  <c r="Z25" i="12"/>
  <c r="Z55" i="12"/>
  <c r="Z84" i="12"/>
  <c r="W25" i="12"/>
  <c r="X25" i="12"/>
  <c r="Y25" i="12"/>
  <c r="W55" i="12"/>
  <c r="X55" i="12"/>
  <c r="Y55" i="12"/>
  <c r="Y84" i="12"/>
  <c r="X84" i="12"/>
  <c r="W84" i="12"/>
  <c r="P25" i="12"/>
  <c r="P55" i="12"/>
  <c r="P84" i="12"/>
  <c r="M25" i="12"/>
  <c r="N25" i="12"/>
  <c r="O25" i="12"/>
  <c r="M55" i="12"/>
  <c r="N55" i="12"/>
  <c r="O55" i="12"/>
  <c r="O84" i="12"/>
  <c r="N84" i="12"/>
  <c r="M84" i="12"/>
  <c r="F84" i="12"/>
  <c r="H84" i="12"/>
  <c r="G84" i="12"/>
  <c r="BX24" i="12"/>
  <c r="BX54" i="12"/>
  <c r="BX83" i="12"/>
  <c r="BU24" i="12"/>
  <c r="BV24" i="12"/>
  <c r="BW24" i="12"/>
  <c r="BU54" i="12"/>
  <c r="BV54" i="12"/>
  <c r="BW54" i="12"/>
  <c r="BW83" i="12"/>
  <c r="BV83" i="12"/>
  <c r="BU83" i="12"/>
  <c r="BN24" i="12"/>
  <c r="BN54" i="12"/>
  <c r="BN83" i="12"/>
  <c r="BK24" i="12"/>
  <c r="BL24" i="12"/>
  <c r="BM24" i="12"/>
  <c r="BK54" i="12"/>
  <c r="BL54" i="12"/>
  <c r="BM54" i="12"/>
  <c r="BM83" i="12"/>
  <c r="BL83" i="12"/>
  <c r="BK83" i="12"/>
  <c r="BD24" i="12"/>
  <c r="BD54" i="12"/>
  <c r="BD83" i="12"/>
  <c r="BA24" i="12"/>
  <c r="BB24" i="12"/>
  <c r="BC24" i="12"/>
  <c r="BA54" i="12"/>
  <c r="BB54" i="12"/>
  <c r="BC54" i="12"/>
  <c r="BC83" i="12"/>
  <c r="BB83" i="12"/>
  <c r="BA83" i="12"/>
  <c r="AT24" i="12"/>
  <c r="AT54" i="12"/>
  <c r="AT83" i="12"/>
  <c r="AQ24" i="12"/>
  <c r="AR24" i="12"/>
  <c r="AS24" i="12"/>
  <c r="AQ54" i="12"/>
  <c r="AR54" i="12"/>
  <c r="AS54" i="12"/>
  <c r="AS83" i="12"/>
  <c r="AR83" i="12"/>
  <c r="AQ83" i="12"/>
  <c r="AJ24" i="12"/>
  <c r="AJ54" i="12"/>
  <c r="AJ83" i="12"/>
  <c r="AG24" i="12"/>
  <c r="AH24" i="12"/>
  <c r="AI24" i="12"/>
  <c r="AG54" i="12"/>
  <c r="AH54" i="12"/>
  <c r="AI54" i="12"/>
  <c r="AI83" i="12"/>
  <c r="AH83" i="12"/>
  <c r="AG83" i="12"/>
  <c r="Z24" i="12"/>
  <c r="Z54" i="12"/>
  <c r="Z83" i="12"/>
  <c r="W24" i="12"/>
  <c r="X24" i="12"/>
  <c r="Y24" i="12"/>
  <c r="W54" i="12"/>
  <c r="X54" i="12"/>
  <c r="Y54" i="12"/>
  <c r="Y83" i="12"/>
  <c r="X83" i="12"/>
  <c r="W83" i="12"/>
  <c r="P24" i="12"/>
  <c r="P54" i="12"/>
  <c r="P83" i="12"/>
  <c r="M24" i="12"/>
  <c r="N24" i="12"/>
  <c r="O24" i="12"/>
  <c r="M54" i="12"/>
  <c r="N54" i="12"/>
  <c r="O54" i="12"/>
  <c r="O83" i="12"/>
  <c r="N83" i="12"/>
  <c r="M83" i="12"/>
  <c r="F83" i="12"/>
  <c r="H83" i="12"/>
  <c r="G83" i="12"/>
  <c r="BX23" i="12"/>
  <c r="BX53" i="12"/>
  <c r="BX82" i="12"/>
  <c r="BU23" i="12"/>
  <c r="BV23" i="12"/>
  <c r="BW23" i="12"/>
  <c r="BU53" i="12"/>
  <c r="BV53" i="12"/>
  <c r="BW53" i="12"/>
  <c r="BW82" i="12"/>
  <c r="BV82" i="12"/>
  <c r="BU82" i="12"/>
  <c r="BN23" i="12"/>
  <c r="BN53" i="12"/>
  <c r="BN82" i="12"/>
  <c r="BK23" i="12"/>
  <c r="BL23" i="12"/>
  <c r="BM23" i="12"/>
  <c r="BK53" i="12"/>
  <c r="BL53" i="12"/>
  <c r="BM53" i="12"/>
  <c r="BM82" i="12"/>
  <c r="BL82" i="12"/>
  <c r="BK82" i="12"/>
  <c r="BD23" i="12"/>
  <c r="BD53" i="12"/>
  <c r="BD82" i="12"/>
  <c r="BA23" i="12"/>
  <c r="BB23" i="12"/>
  <c r="BC23" i="12"/>
  <c r="BA53" i="12"/>
  <c r="BB53" i="12"/>
  <c r="BC53" i="12"/>
  <c r="BC82" i="12"/>
  <c r="BB82" i="12"/>
  <c r="BA82" i="12"/>
  <c r="AT23" i="12"/>
  <c r="AT53" i="12"/>
  <c r="AT82" i="12"/>
  <c r="AQ23" i="12"/>
  <c r="AR23" i="12"/>
  <c r="AS23" i="12"/>
  <c r="AQ53" i="12"/>
  <c r="AR53" i="12"/>
  <c r="AS53" i="12"/>
  <c r="AS82" i="12"/>
  <c r="AR82" i="12"/>
  <c r="AQ82" i="12"/>
  <c r="AJ23" i="12"/>
  <c r="AJ53" i="12"/>
  <c r="AJ82" i="12"/>
  <c r="AG23" i="12"/>
  <c r="AH23" i="12"/>
  <c r="AI23" i="12"/>
  <c r="AG53" i="12"/>
  <c r="AH53" i="12"/>
  <c r="AI53" i="12"/>
  <c r="AI82" i="12"/>
  <c r="AH82" i="12"/>
  <c r="AG82" i="12"/>
  <c r="Z23" i="12"/>
  <c r="Z53" i="12"/>
  <c r="Z82" i="12"/>
  <c r="W23" i="12"/>
  <c r="X23" i="12"/>
  <c r="Y23" i="12"/>
  <c r="W53" i="12"/>
  <c r="X53" i="12"/>
  <c r="Y53" i="12"/>
  <c r="Y82" i="12"/>
  <c r="X82" i="12"/>
  <c r="W82" i="12"/>
  <c r="P23" i="12"/>
  <c r="P53" i="12"/>
  <c r="P82" i="12"/>
  <c r="M23" i="12"/>
  <c r="N23" i="12"/>
  <c r="O23" i="12"/>
  <c r="M53" i="12"/>
  <c r="N53" i="12"/>
  <c r="O53" i="12"/>
  <c r="O82" i="12"/>
  <c r="N82" i="12"/>
  <c r="M82" i="12"/>
  <c r="F82" i="12"/>
  <c r="H82" i="12"/>
  <c r="G82" i="12"/>
  <c r="BX22" i="12"/>
  <c r="BX52" i="12"/>
  <c r="BX81" i="12"/>
  <c r="BU22" i="12"/>
  <c r="BV22" i="12"/>
  <c r="BW22" i="12"/>
  <c r="BU52" i="12"/>
  <c r="BV52" i="12"/>
  <c r="BW52" i="12"/>
  <c r="BW81" i="12"/>
  <c r="BV81" i="12"/>
  <c r="BU81" i="12"/>
  <c r="BN22" i="12"/>
  <c r="BN52" i="12"/>
  <c r="BN81" i="12"/>
  <c r="BK22" i="12"/>
  <c r="BL22" i="12"/>
  <c r="BM22" i="12"/>
  <c r="BK52" i="12"/>
  <c r="BL52" i="12"/>
  <c r="BM52" i="12"/>
  <c r="BM81" i="12"/>
  <c r="BL81" i="12"/>
  <c r="BK81" i="12"/>
  <c r="BD22" i="12"/>
  <c r="BD52" i="12"/>
  <c r="BD81" i="12"/>
  <c r="BA22" i="12"/>
  <c r="BB22" i="12"/>
  <c r="BC22" i="12"/>
  <c r="BA52" i="12"/>
  <c r="BB52" i="12"/>
  <c r="BC52" i="12"/>
  <c r="BC81" i="12"/>
  <c r="BB81" i="12"/>
  <c r="BA81" i="12"/>
  <c r="AT22" i="12"/>
  <c r="AT52" i="12"/>
  <c r="AT81" i="12"/>
  <c r="AQ22" i="12"/>
  <c r="AR22" i="12"/>
  <c r="AS22" i="12"/>
  <c r="AQ52" i="12"/>
  <c r="AR52" i="12"/>
  <c r="AS52" i="12"/>
  <c r="AS81" i="12"/>
  <c r="AR81" i="12"/>
  <c r="AQ81" i="12"/>
  <c r="AJ22" i="12"/>
  <c r="AJ52" i="12"/>
  <c r="AJ81" i="12"/>
  <c r="AG22" i="12"/>
  <c r="AH22" i="12"/>
  <c r="AI22" i="12"/>
  <c r="AG52" i="12"/>
  <c r="AH52" i="12"/>
  <c r="AI52" i="12"/>
  <c r="AI81" i="12"/>
  <c r="AH81" i="12"/>
  <c r="AG81" i="12"/>
  <c r="Z22" i="12"/>
  <c r="Z52" i="12"/>
  <c r="Z81" i="12"/>
  <c r="W22" i="12"/>
  <c r="X22" i="12"/>
  <c r="Y22" i="12"/>
  <c r="W52" i="12"/>
  <c r="X52" i="12"/>
  <c r="Y52" i="12"/>
  <c r="Y81" i="12"/>
  <c r="X81" i="12"/>
  <c r="W81" i="12"/>
  <c r="P22" i="12"/>
  <c r="P52" i="12"/>
  <c r="P81" i="12"/>
  <c r="M22" i="12"/>
  <c r="N22" i="12"/>
  <c r="O22" i="12"/>
  <c r="M52" i="12"/>
  <c r="N52" i="12"/>
  <c r="O52" i="12"/>
  <c r="O81" i="12"/>
  <c r="N81" i="12"/>
  <c r="M81" i="12"/>
  <c r="F81" i="12"/>
  <c r="H81" i="12"/>
  <c r="G81" i="12"/>
  <c r="BX21" i="12"/>
  <c r="BX51" i="12"/>
  <c r="BX80" i="12"/>
  <c r="BU21" i="12"/>
  <c r="BV21" i="12"/>
  <c r="BW21" i="12"/>
  <c r="BU51" i="12"/>
  <c r="BV51" i="12"/>
  <c r="BW51" i="12"/>
  <c r="BW80" i="12"/>
  <c r="BV80" i="12"/>
  <c r="BU80" i="12"/>
  <c r="BN21" i="12"/>
  <c r="BN51" i="12"/>
  <c r="BN80" i="12"/>
  <c r="BK21" i="12"/>
  <c r="BL21" i="12"/>
  <c r="BM21" i="12"/>
  <c r="BK51" i="12"/>
  <c r="BL51" i="12"/>
  <c r="BM51" i="12"/>
  <c r="BM80" i="12"/>
  <c r="BL80" i="12"/>
  <c r="BK80" i="12"/>
  <c r="BD21" i="12"/>
  <c r="BD51" i="12"/>
  <c r="BD80" i="12"/>
  <c r="BA21" i="12"/>
  <c r="BB21" i="12"/>
  <c r="BC21" i="12"/>
  <c r="BA51" i="12"/>
  <c r="BB51" i="12"/>
  <c r="BC51" i="12"/>
  <c r="BC80" i="12"/>
  <c r="BB80" i="12"/>
  <c r="BA80" i="12"/>
  <c r="AT21" i="12"/>
  <c r="AT51" i="12"/>
  <c r="AT80" i="12"/>
  <c r="AQ21" i="12"/>
  <c r="AR21" i="12"/>
  <c r="AS21" i="12"/>
  <c r="AQ51" i="12"/>
  <c r="AR51" i="12"/>
  <c r="AS51" i="12"/>
  <c r="AS80" i="12"/>
  <c r="AR80" i="12"/>
  <c r="AQ80" i="12"/>
  <c r="AJ21" i="12"/>
  <c r="AJ51" i="12"/>
  <c r="AJ80" i="12"/>
  <c r="AG21" i="12"/>
  <c r="AH21" i="12"/>
  <c r="AI21" i="12"/>
  <c r="AG51" i="12"/>
  <c r="AH51" i="12"/>
  <c r="AI51" i="12"/>
  <c r="AI80" i="12"/>
  <c r="AH80" i="12"/>
  <c r="AG80" i="12"/>
  <c r="Z21" i="12"/>
  <c r="Z51" i="12"/>
  <c r="Z80" i="12"/>
  <c r="W21" i="12"/>
  <c r="X21" i="12"/>
  <c r="Y21" i="12"/>
  <c r="W51" i="12"/>
  <c r="X51" i="12"/>
  <c r="Y51" i="12"/>
  <c r="Y80" i="12"/>
  <c r="X80" i="12"/>
  <c r="W80" i="12"/>
  <c r="P21" i="12"/>
  <c r="P51" i="12"/>
  <c r="P80" i="12"/>
  <c r="M21" i="12"/>
  <c r="N21" i="12"/>
  <c r="O21" i="12"/>
  <c r="M51" i="12"/>
  <c r="N51" i="12"/>
  <c r="O51" i="12"/>
  <c r="O80" i="12"/>
  <c r="N80" i="12"/>
  <c r="M80" i="12"/>
  <c r="F80" i="12"/>
  <c r="H80" i="12"/>
  <c r="G80" i="12"/>
  <c r="BX20" i="12"/>
  <c r="BX50" i="12"/>
  <c r="BX79" i="12"/>
  <c r="BU20" i="12"/>
  <c r="BV20" i="12"/>
  <c r="BW20" i="12"/>
  <c r="BU50" i="12"/>
  <c r="BV50" i="12"/>
  <c r="BW50" i="12"/>
  <c r="BW79" i="12"/>
  <c r="BV79" i="12"/>
  <c r="BU79" i="12"/>
  <c r="BN20" i="12"/>
  <c r="BN50" i="12"/>
  <c r="BN79" i="12"/>
  <c r="BK20" i="12"/>
  <c r="BL20" i="12"/>
  <c r="BM20" i="12"/>
  <c r="BK50" i="12"/>
  <c r="BL50" i="12"/>
  <c r="BM50" i="12"/>
  <c r="BM79" i="12"/>
  <c r="BL79" i="12"/>
  <c r="BK79" i="12"/>
  <c r="BD20" i="12"/>
  <c r="BD50" i="12"/>
  <c r="BD79" i="12"/>
  <c r="BA20" i="12"/>
  <c r="BB20" i="12"/>
  <c r="BC20" i="12"/>
  <c r="BA50" i="12"/>
  <c r="BB50" i="12"/>
  <c r="BC50" i="12"/>
  <c r="BC79" i="12"/>
  <c r="BB79" i="12"/>
  <c r="BA79" i="12"/>
  <c r="AT20" i="12"/>
  <c r="AT50" i="12"/>
  <c r="AT79" i="12"/>
  <c r="AQ20" i="12"/>
  <c r="AR20" i="12"/>
  <c r="AS20" i="12"/>
  <c r="AQ50" i="12"/>
  <c r="AR50" i="12"/>
  <c r="AS50" i="12"/>
  <c r="AS79" i="12"/>
  <c r="AR79" i="12"/>
  <c r="AQ79" i="12"/>
  <c r="AJ20" i="12"/>
  <c r="AJ50" i="12"/>
  <c r="AJ79" i="12"/>
  <c r="AG20" i="12"/>
  <c r="AH20" i="12"/>
  <c r="AI20" i="12"/>
  <c r="AG50" i="12"/>
  <c r="AH50" i="12"/>
  <c r="AI50" i="12"/>
  <c r="AI79" i="12"/>
  <c r="AH79" i="12"/>
  <c r="AG79" i="12"/>
  <c r="Z20" i="12"/>
  <c r="Z50" i="12"/>
  <c r="Z79" i="12"/>
  <c r="W20" i="12"/>
  <c r="X20" i="12"/>
  <c r="Y20" i="12"/>
  <c r="W50" i="12"/>
  <c r="X50" i="12"/>
  <c r="Y50" i="12"/>
  <c r="Y79" i="12"/>
  <c r="X79" i="12"/>
  <c r="W79" i="12"/>
  <c r="P20" i="12"/>
  <c r="P50" i="12"/>
  <c r="P79" i="12"/>
  <c r="M20" i="12"/>
  <c r="N20" i="12"/>
  <c r="O20" i="12"/>
  <c r="M50" i="12"/>
  <c r="N50" i="12"/>
  <c r="O50" i="12"/>
  <c r="O79" i="12"/>
  <c r="N79" i="12"/>
  <c r="M79" i="12"/>
  <c r="F79" i="12"/>
  <c r="H79" i="12"/>
  <c r="G79" i="12"/>
  <c r="BX19" i="12"/>
  <c r="BX49" i="12"/>
  <c r="BX78" i="12"/>
  <c r="BU19" i="12"/>
  <c r="BV19" i="12"/>
  <c r="BW19" i="12"/>
  <c r="BU49" i="12"/>
  <c r="BV49" i="12"/>
  <c r="BW49" i="12"/>
  <c r="BW78" i="12"/>
  <c r="BV78" i="12"/>
  <c r="BU78" i="12"/>
  <c r="BN19" i="12"/>
  <c r="BN49" i="12"/>
  <c r="BN78" i="12"/>
  <c r="BK19" i="12"/>
  <c r="BL19" i="12"/>
  <c r="BM19" i="12"/>
  <c r="BK49" i="12"/>
  <c r="BL49" i="12"/>
  <c r="BM49" i="12"/>
  <c r="BM78" i="12"/>
  <c r="BL78" i="12"/>
  <c r="BK78" i="12"/>
  <c r="BD19" i="12"/>
  <c r="BD49" i="12"/>
  <c r="BD78" i="12"/>
  <c r="BA19" i="12"/>
  <c r="BB19" i="12"/>
  <c r="BC19" i="12"/>
  <c r="BA49" i="12"/>
  <c r="BB49" i="12"/>
  <c r="BC49" i="12"/>
  <c r="BC78" i="12"/>
  <c r="BB78" i="12"/>
  <c r="BA78" i="12"/>
  <c r="AT19" i="12"/>
  <c r="AT49" i="12"/>
  <c r="AT78" i="12"/>
  <c r="AQ19" i="12"/>
  <c r="AR19" i="12"/>
  <c r="AS19" i="12"/>
  <c r="AQ49" i="12"/>
  <c r="AR49" i="12"/>
  <c r="AS49" i="12"/>
  <c r="AS78" i="12"/>
  <c r="AR78" i="12"/>
  <c r="AQ78" i="12"/>
  <c r="AJ19" i="12"/>
  <c r="AJ49" i="12"/>
  <c r="AJ78" i="12"/>
  <c r="AG19" i="12"/>
  <c r="AH19" i="12"/>
  <c r="AI19" i="12"/>
  <c r="AG49" i="12"/>
  <c r="AH49" i="12"/>
  <c r="AI49" i="12"/>
  <c r="AI78" i="12"/>
  <c r="AH78" i="12"/>
  <c r="AG78" i="12"/>
  <c r="Z19" i="12"/>
  <c r="Z49" i="12"/>
  <c r="Z78" i="12"/>
  <c r="W19" i="12"/>
  <c r="X19" i="12"/>
  <c r="Y19" i="12"/>
  <c r="W49" i="12"/>
  <c r="X49" i="12"/>
  <c r="Y49" i="12"/>
  <c r="Y78" i="12"/>
  <c r="X78" i="12"/>
  <c r="W78" i="12"/>
  <c r="P19" i="12"/>
  <c r="P49" i="12"/>
  <c r="P78" i="12"/>
  <c r="M19" i="12"/>
  <c r="N19" i="12"/>
  <c r="O19" i="12"/>
  <c r="M49" i="12"/>
  <c r="N49" i="12"/>
  <c r="O49" i="12"/>
  <c r="O78" i="12"/>
  <c r="N78" i="12"/>
  <c r="M78" i="12"/>
  <c r="F78" i="12"/>
  <c r="H78" i="12"/>
  <c r="G78" i="12"/>
  <c r="BX18" i="12"/>
  <c r="BX48" i="12"/>
  <c r="BX77" i="12"/>
  <c r="BU18" i="12"/>
  <c r="BV18" i="12"/>
  <c r="BW18" i="12"/>
  <c r="BU48" i="12"/>
  <c r="BV48" i="12"/>
  <c r="BW48" i="12"/>
  <c r="BW77" i="12"/>
  <c r="BV77" i="12"/>
  <c r="BU77" i="12"/>
  <c r="BN18" i="12"/>
  <c r="BN48" i="12"/>
  <c r="BN77" i="12"/>
  <c r="BK18" i="12"/>
  <c r="BL18" i="12"/>
  <c r="BM18" i="12"/>
  <c r="BK48" i="12"/>
  <c r="BL48" i="12"/>
  <c r="BM48" i="12"/>
  <c r="BM77" i="12"/>
  <c r="BL77" i="12"/>
  <c r="BK77" i="12"/>
  <c r="BD18" i="12"/>
  <c r="BD48" i="12"/>
  <c r="BD77" i="12"/>
  <c r="BA18" i="12"/>
  <c r="BB18" i="12"/>
  <c r="BC18" i="12"/>
  <c r="BA48" i="12"/>
  <c r="BB48" i="12"/>
  <c r="BC48" i="12"/>
  <c r="BC77" i="12"/>
  <c r="BB77" i="12"/>
  <c r="BA77" i="12"/>
  <c r="AT18" i="12"/>
  <c r="AT48" i="12"/>
  <c r="AT77" i="12"/>
  <c r="AQ18" i="12"/>
  <c r="AR18" i="12"/>
  <c r="AS18" i="12"/>
  <c r="AQ48" i="12"/>
  <c r="AR48" i="12"/>
  <c r="AS48" i="12"/>
  <c r="AS77" i="12"/>
  <c r="AR77" i="12"/>
  <c r="AQ77" i="12"/>
  <c r="AJ18" i="12"/>
  <c r="AJ48" i="12"/>
  <c r="AJ77" i="12"/>
  <c r="AG18" i="12"/>
  <c r="AH18" i="12"/>
  <c r="AI18" i="12"/>
  <c r="AG48" i="12"/>
  <c r="AH48" i="12"/>
  <c r="AI48" i="12"/>
  <c r="AI77" i="12"/>
  <c r="AH77" i="12"/>
  <c r="AG77" i="12"/>
  <c r="Z18" i="12"/>
  <c r="Z48" i="12"/>
  <c r="Z77" i="12"/>
  <c r="W18" i="12"/>
  <c r="X18" i="12"/>
  <c r="Y18" i="12"/>
  <c r="W48" i="12"/>
  <c r="X48" i="12"/>
  <c r="Y48" i="12"/>
  <c r="Y77" i="12"/>
  <c r="X77" i="12"/>
  <c r="W77" i="12"/>
  <c r="P18" i="12"/>
  <c r="P48" i="12"/>
  <c r="P77" i="12"/>
  <c r="M18" i="12"/>
  <c r="N18" i="12"/>
  <c r="O18" i="12"/>
  <c r="M48" i="12"/>
  <c r="N48" i="12"/>
  <c r="O48" i="12"/>
  <c r="O77" i="12"/>
  <c r="N77" i="12"/>
  <c r="M77" i="12"/>
  <c r="F77" i="12"/>
  <c r="H77" i="12"/>
  <c r="G77" i="12"/>
  <c r="BX17" i="12"/>
  <c r="BX47" i="12"/>
  <c r="BX76" i="12"/>
  <c r="BU17" i="12"/>
  <c r="BV17" i="12"/>
  <c r="BW17" i="12"/>
  <c r="BU47" i="12"/>
  <c r="BV47" i="12"/>
  <c r="BW47" i="12"/>
  <c r="BW76" i="12"/>
  <c r="BV76" i="12"/>
  <c r="BU76" i="12"/>
  <c r="BN17" i="12"/>
  <c r="BN47" i="12"/>
  <c r="BN76" i="12"/>
  <c r="BK17" i="12"/>
  <c r="BL17" i="12"/>
  <c r="BM17" i="12"/>
  <c r="BK47" i="12"/>
  <c r="BL47" i="12"/>
  <c r="BM47" i="12"/>
  <c r="BM76" i="12"/>
  <c r="BL76" i="12"/>
  <c r="BK76" i="12"/>
  <c r="BD17" i="12"/>
  <c r="BD47" i="12"/>
  <c r="BD76" i="12"/>
  <c r="BA17" i="12"/>
  <c r="BB17" i="12"/>
  <c r="BC17" i="12"/>
  <c r="BA47" i="12"/>
  <c r="BB47" i="12"/>
  <c r="BC47" i="12"/>
  <c r="BC76" i="12"/>
  <c r="BB76" i="12"/>
  <c r="BA76" i="12"/>
  <c r="AT17" i="12"/>
  <c r="AT47" i="12"/>
  <c r="AT76" i="12"/>
  <c r="AQ17" i="12"/>
  <c r="AR17" i="12"/>
  <c r="AS17" i="12"/>
  <c r="AQ47" i="12"/>
  <c r="AR47" i="12"/>
  <c r="AS47" i="12"/>
  <c r="AS76" i="12"/>
  <c r="AR76" i="12"/>
  <c r="AQ76" i="12"/>
  <c r="AJ17" i="12"/>
  <c r="AJ47" i="12"/>
  <c r="AJ76" i="12"/>
  <c r="AG17" i="12"/>
  <c r="AH17" i="12"/>
  <c r="AI17" i="12"/>
  <c r="AG47" i="12"/>
  <c r="AH47" i="12"/>
  <c r="AI47" i="12"/>
  <c r="AI76" i="12"/>
  <c r="AH76" i="12"/>
  <c r="AG76" i="12"/>
  <c r="Z17" i="12"/>
  <c r="Z47" i="12"/>
  <c r="Z76" i="12"/>
  <c r="W17" i="12"/>
  <c r="X17" i="12"/>
  <c r="Y17" i="12"/>
  <c r="W47" i="12"/>
  <c r="X47" i="12"/>
  <c r="Y47" i="12"/>
  <c r="Y76" i="12"/>
  <c r="X76" i="12"/>
  <c r="W76" i="12"/>
  <c r="P17" i="12"/>
  <c r="P47" i="12"/>
  <c r="P76" i="12"/>
  <c r="M17" i="12"/>
  <c r="N17" i="12"/>
  <c r="O17" i="12"/>
  <c r="M47" i="12"/>
  <c r="N47" i="12"/>
  <c r="O47" i="12"/>
  <c r="O76" i="12"/>
  <c r="N76" i="12"/>
  <c r="M76" i="12"/>
  <c r="F76" i="12"/>
  <c r="H76" i="12"/>
  <c r="G76" i="12"/>
  <c r="BX16" i="12"/>
  <c r="BX46" i="12"/>
  <c r="BX75" i="12"/>
  <c r="BU16" i="12"/>
  <c r="BV16" i="12"/>
  <c r="BW16" i="12"/>
  <c r="BU46" i="12"/>
  <c r="BV46" i="12"/>
  <c r="BW46" i="12"/>
  <c r="BW75" i="12"/>
  <c r="BV75" i="12"/>
  <c r="BU75" i="12"/>
  <c r="BN16" i="12"/>
  <c r="BN46" i="12"/>
  <c r="BN75" i="12"/>
  <c r="BK16" i="12"/>
  <c r="BL16" i="12"/>
  <c r="BM16" i="12"/>
  <c r="BK46" i="12"/>
  <c r="BL46" i="12"/>
  <c r="BM46" i="12"/>
  <c r="BM75" i="12"/>
  <c r="BL75" i="12"/>
  <c r="BK75" i="12"/>
  <c r="BD16" i="12"/>
  <c r="BD46" i="12"/>
  <c r="BD75" i="12"/>
  <c r="BA16" i="12"/>
  <c r="BB16" i="12"/>
  <c r="BC16" i="12"/>
  <c r="BA46" i="12"/>
  <c r="BB46" i="12"/>
  <c r="BC46" i="12"/>
  <c r="BC75" i="12"/>
  <c r="BB75" i="12"/>
  <c r="BA75" i="12"/>
  <c r="AT16" i="12"/>
  <c r="AT46" i="12"/>
  <c r="AT75" i="12"/>
  <c r="AQ16" i="12"/>
  <c r="AR16" i="12"/>
  <c r="AS16" i="12"/>
  <c r="AQ46" i="12"/>
  <c r="AR46" i="12"/>
  <c r="AS46" i="12"/>
  <c r="AS75" i="12"/>
  <c r="AR75" i="12"/>
  <c r="AQ75" i="12"/>
  <c r="AJ16" i="12"/>
  <c r="AJ46" i="12"/>
  <c r="AJ75" i="12"/>
  <c r="AG16" i="12"/>
  <c r="AH16" i="12"/>
  <c r="AI16" i="12"/>
  <c r="AG46" i="12"/>
  <c r="AH46" i="12"/>
  <c r="AI46" i="12"/>
  <c r="AI75" i="12"/>
  <c r="AH75" i="12"/>
  <c r="AG75" i="12"/>
  <c r="Z16" i="12"/>
  <c r="Z46" i="12"/>
  <c r="Z75" i="12"/>
  <c r="W16" i="12"/>
  <c r="X16" i="12"/>
  <c r="Y16" i="12"/>
  <c r="W46" i="12"/>
  <c r="X46" i="12"/>
  <c r="Y46" i="12"/>
  <c r="Y75" i="12"/>
  <c r="X75" i="12"/>
  <c r="W75" i="12"/>
  <c r="P16" i="12"/>
  <c r="P46" i="12"/>
  <c r="P75" i="12"/>
  <c r="M16" i="12"/>
  <c r="N16" i="12"/>
  <c r="O16" i="12"/>
  <c r="M46" i="12"/>
  <c r="N46" i="12"/>
  <c r="O46" i="12"/>
  <c r="O75" i="12"/>
  <c r="N75" i="12"/>
  <c r="M75" i="12"/>
  <c r="F75" i="12"/>
  <c r="H75" i="12"/>
  <c r="G75" i="12"/>
  <c r="BX15" i="12"/>
  <c r="BX45" i="12"/>
  <c r="BX74" i="12"/>
  <c r="BU15" i="12"/>
  <c r="BV15" i="12"/>
  <c r="BW15" i="12"/>
  <c r="BU45" i="12"/>
  <c r="BV45" i="12"/>
  <c r="BW45" i="12"/>
  <c r="BW74" i="12"/>
  <c r="BV74" i="12"/>
  <c r="BU74" i="12"/>
  <c r="BN15" i="12"/>
  <c r="BN45" i="12"/>
  <c r="BN74" i="12"/>
  <c r="BK15" i="12"/>
  <c r="BL15" i="12"/>
  <c r="BM15" i="12"/>
  <c r="BK45" i="12"/>
  <c r="BL45" i="12"/>
  <c r="BM45" i="12"/>
  <c r="BM74" i="12"/>
  <c r="BL74" i="12"/>
  <c r="BK74" i="12"/>
  <c r="BD15" i="12"/>
  <c r="BD45" i="12"/>
  <c r="BD74" i="12"/>
  <c r="BA15" i="12"/>
  <c r="BB15" i="12"/>
  <c r="BC15" i="12"/>
  <c r="BA45" i="12"/>
  <c r="BB45" i="12"/>
  <c r="BC45" i="12"/>
  <c r="BC74" i="12"/>
  <c r="BB74" i="12"/>
  <c r="BA74" i="12"/>
  <c r="AT15" i="12"/>
  <c r="AT45" i="12"/>
  <c r="AT74" i="12"/>
  <c r="AQ15" i="12"/>
  <c r="AR15" i="12"/>
  <c r="AS15" i="12"/>
  <c r="AQ45" i="12"/>
  <c r="AR45" i="12"/>
  <c r="AS45" i="12"/>
  <c r="AS74" i="12"/>
  <c r="AR74" i="12"/>
  <c r="AQ74" i="12"/>
  <c r="AJ15" i="12"/>
  <c r="AJ45" i="12"/>
  <c r="AJ74" i="12"/>
  <c r="AG15" i="12"/>
  <c r="AH15" i="12"/>
  <c r="AI15" i="12"/>
  <c r="AG45" i="12"/>
  <c r="AH45" i="12"/>
  <c r="AI45" i="12"/>
  <c r="AI74" i="12"/>
  <c r="AH74" i="12"/>
  <c r="AG74" i="12"/>
  <c r="Z15" i="12"/>
  <c r="Z45" i="12"/>
  <c r="Z74" i="12"/>
  <c r="W15" i="12"/>
  <c r="X15" i="12"/>
  <c r="Y15" i="12"/>
  <c r="W45" i="12"/>
  <c r="X45" i="12"/>
  <c r="Y45" i="12"/>
  <c r="Y74" i="12"/>
  <c r="X74" i="12"/>
  <c r="W74" i="12"/>
  <c r="P15" i="12"/>
  <c r="P45" i="12"/>
  <c r="P74" i="12"/>
  <c r="M15" i="12"/>
  <c r="N15" i="12"/>
  <c r="O15" i="12"/>
  <c r="M45" i="12"/>
  <c r="N45" i="12"/>
  <c r="O45" i="12"/>
  <c r="O74" i="12"/>
  <c r="N74" i="12"/>
  <c r="M74" i="12"/>
  <c r="F74" i="12"/>
  <c r="H74" i="12"/>
  <c r="G74" i="12"/>
  <c r="BX14" i="12"/>
  <c r="BX44" i="12"/>
  <c r="BX73" i="12"/>
  <c r="BU14" i="12"/>
  <c r="BV14" i="12"/>
  <c r="BW14" i="12"/>
  <c r="BU44" i="12"/>
  <c r="BV44" i="12"/>
  <c r="BW44" i="12"/>
  <c r="BW73" i="12"/>
  <c r="BV73" i="12"/>
  <c r="BU73" i="12"/>
  <c r="BN14" i="12"/>
  <c r="BN44" i="12"/>
  <c r="BN73" i="12"/>
  <c r="BK14" i="12"/>
  <c r="BL14" i="12"/>
  <c r="BM14" i="12"/>
  <c r="BK44" i="12"/>
  <c r="BL44" i="12"/>
  <c r="BM44" i="12"/>
  <c r="BM73" i="12"/>
  <c r="BL73" i="12"/>
  <c r="BK73" i="12"/>
  <c r="BD14" i="12"/>
  <c r="BD44" i="12"/>
  <c r="BD73" i="12"/>
  <c r="BA14" i="12"/>
  <c r="BB14" i="12"/>
  <c r="BC14" i="12"/>
  <c r="BA44" i="12"/>
  <c r="BB44" i="12"/>
  <c r="BC44" i="12"/>
  <c r="BC73" i="12"/>
  <c r="BB73" i="12"/>
  <c r="BA73" i="12"/>
  <c r="AT14" i="12"/>
  <c r="AT44" i="12"/>
  <c r="AT73" i="12"/>
  <c r="AQ14" i="12"/>
  <c r="AR14" i="12"/>
  <c r="AS14" i="12"/>
  <c r="AQ44" i="12"/>
  <c r="AR44" i="12"/>
  <c r="AS44" i="12"/>
  <c r="AS73" i="12"/>
  <c r="AR73" i="12"/>
  <c r="AQ73" i="12"/>
  <c r="AJ14" i="12"/>
  <c r="AJ44" i="12"/>
  <c r="AJ73" i="12"/>
  <c r="AG14" i="12"/>
  <c r="AH14" i="12"/>
  <c r="AI14" i="12"/>
  <c r="AG44" i="12"/>
  <c r="AH44" i="12"/>
  <c r="AI44" i="12"/>
  <c r="AI73" i="12"/>
  <c r="AH73" i="12"/>
  <c r="AG73" i="12"/>
  <c r="Z14" i="12"/>
  <c r="Z44" i="12"/>
  <c r="Z73" i="12"/>
  <c r="W14" i="12"/>
  <c r="X14" i="12"/>
  <c r="Y14" i="12"/>
  <c r="W44" i="12"/>
  <c r="X44" i="12"/>
  <c r="Y44" i="12"/>
  <c r="Y73" i="12"/>
  <c r="X73" i="12"/>
  <c r="W73" i="12"/>
  <c r="P14" i="12"/>
  <c r="P44" i="12"/>
  <c r="P73" i="12"/>
  <c r="M14" i="12"/>
  <c r="N14" i="12"/>
  <c r="O14" i="12"/>
  <c r="M44" i="12"/>
  <c r="N44" i="12"/>
  <c r="O44" i="12"/>
  <c r="O73" i="12"/>
  <c r="N73" i="12"/>
  <c r="M73" i="12"/>
  <c r="F73" i="12"/>
  <c r="H73" i="12"/>
  <c r="G73" i="12"/>
  <c r="BX13" i="12"/>
  <c r="BX43" i="12"/>
  <c r="BX72" i="12"/>
  <c r="BU13" i="12"/>
  <c r="BV13" i="12"/>
  <c r="BW13" i="12"/>
  <c r="BU43" i="12"/>
  <c r="BV43" i="12"/>
  <c r="BW43" i="12"/>
  <c r="BW72" i="12"/>
  <c r="BV72" i="12"/>
  <c r="BU72" i="12"/>
  <c r="BN13" i="12"/>
  <c r="BN43" i="12"/>
  <c r="BN72" i="12"/>
  <c r="BK13" i="12"/>
  <c r="BL13" i="12"/>
  <c r="BM13" i="12"/>
  <c r="BK43" i="12"/>
  <c r="BL43" i="12"/>
  <c r="BM43" i="12"/>
  <c r="BM72" i="12"/>
  <c r="BL72" i="12"/>
  <c r="BK72" i="12"/>
  <c r="BD13" i="12"/>
  <c r="BD43" i="12"/>
  <c r="BD72" i="12"/>
  <c r="BA13" i="12"/>
  <c r="BB13" i="12"/>
  <c r="BC13" i="12"/>
  <c r="BA43" i="12"/>
  <c r="BB43" i="12"/>
  <c r="BC43" i="12"/>
  <c r="BC72" i="12"/>
  <c r="BB72" i="12"/>
  <c r="BA72" i="12"/>
  <c r="AT13" i="12"/>
  <c r="AT43" i="12"/>
  <c r="AT72" i="12"/>
  <c r="AQ13" i="12"/>
  <c r="AR13" i="12"/>
  <c r="AS13" i="12"/>
  <c r="AQ43" i="12"/>
  <c r="AR43" i="12"/>
  <c r="AS43" i="12"/>
  <c r="AS72" i="12"/>
  <c r="AR72" i="12"/>
  <c r="AQ72" i="12"/>
  <c r="AJ13" i="12"/>
  <c r="AJ43" i="12"/>
  <c r="AJ72" i="12"/>
  <c r="AG13" i="12"/>
  <c r="AH13" i="12"/>
  <c r="AI13" i="12"/>
  <c r="AG43" i="12"/>
  <c r="AH43" i="12"/>
  <c r="AI43" i="12"/>
  <c r="AI72" i="12"/>
  <c r="AH72" i="12"/>
  <c r="AG72" i="12"/>
  <c r="Z13" i="12"/>
  <c r="Z43" i="12"/>
  <c r="Z72" i="12"/>
  <c r="W13" i="12"/>
  <c r="X13" i="12"/>
  <c r="Y13" i="12"/>
  <c r="W43" i="12"/>
  <c r="X43" i="12"/>
  <c r="Y43" i="12"/>
  <c r="Y72" i="12"/>
  <c r="X72" i="12"/>
  <c r="W72" i="12"/>
  <c r="P13" i="12"/>
  <c r="P43" i="12"/>
  <c r="P72" i="12"/>
  <c r="M13" i="12"/>
  <c r="N13" i="12"/>
  <c r="O13" i="12"/>
  <c r="M43" i="12"/>
  <c r="N43" i="12"/>
  <c r="O43" i="12"/>
  <c r="O72" i="12"/>
  <c r="N72" i="12"/>
  <c r="M72" i="12"/>
  <c r="F72" i="12"/>
  <c r="H72" i="12"/>
  <c r="G72" i="12"/>
  <c r="BX12" i="12"/>
  <c r="BX42" i="12"/>
  <c r="BX71" i="12"/>
  <c r="BU12" i="12"/>
  <c r="BV12" i="12"/>
  <c r="BW12" i="12"/>
  <c r="BU42" i="12"/>
  <c r="BV42" i="12"/>
  <c r="BW42" i="12"/>
  <c r="BW71" i="12"/>
  <c r="BV71" i="12"/>
  <c r="BU71" i="12"/>
  <c r="BN12" i="12"/>
  <c r="BN42" i="12"/>
  <c r="BN71" i="12"/>
  <c r="BK12" i="12"/>
  <c r="BL12" i="12"/>
  <c r="BM12" i="12"/>
  <c r="BK42" i="12"/>
  <c r="BL42" i="12"/>
  <c r="BM42" i="12"/>
  <c r="BM71" i="12"/>
  <c r="BL71" i="12"/>
  <c r="BK71" i="12"/>
  <c r="BD12" i="12"/>
  <c r="BD42" i="12"/>
  <c r="BD71" i="12"/>
  <c r="BA12" i="12"/>
  <c r="BB12" i="12"/>
  <c r="BC12" i="12"/>
  <c r="BA42" i="12"/>
  <c r="BB42" i="12"/>
  <c r="BC42" i="12"/>
  <c r="BC71" i="12"/>
  <c r="BB71" i="12"/>
  <c r="BA71" i="12"/>
  <c r="AT12" i="12"/>
  <c r="AT42" i="12"/>
  <c r="AT71" i="12"/>
  <c r="AQ12" i="12"/>
  <c r="AR12" i="12"/>
  <c r="AS12" i="12"/>
  <c r="AQ42" i="12"/>
  <c r="AR42" i="12"/>
  <c r="AS42" i="12"/>
  <c r="AS71" i="12"/>
  <c r="AR71" i="12"/>
  <c r="AQ71" i="12"/>
  <c r="AJ12" i="12"/>
  <c r="AJ42" i="12"/>
  <c r="AJ71" i="12"/>
  <c r="AG12" i="12"/>
  <c r="AH12" i="12"/>
  <c r="AI12" i="12"/>
  <c r="AG42" i="12"/>
  <c r="AH42" i="12"/>
  <c r="AI42" i="12"/>
  <c r="AI71" i="12"/>
  <c r="AH71" i="12"/>
  <c r="AG71" i="12"/>
  <c r="Z12" i="12"/>
  <c r="Z42" i="12"/>
  <c r="Z71" i="12"/>
  <c r="W12" i="12"/>
  <c r="X12" i="12"/>
  <c r="Y12" i="12"/>
  <c r="W42" i="12"/>
  <c r="X42" i="12"/>
  <c r="Y42" i="12"/>
  <c r="Y71" i="12"/>
  <c r="X71" i="12"/>
  <c r="W71" i="12"/>
  <c r="P12" i="12"/>
  <c r="P42" i="12"/>
  <c r="P71" i="12"/>
  <c r="M12" i="12"/>
  <c r="N12" i="12"/>
  <c r="O12" i="12"/>
  <c r="M42" i="12"/>
  <c r="N42" i="12"/>
  <c r="O42" i="12"/>
  <c r="O71" i="12"/>
  <c r="N71" i="12"/>
  <c r="M71" i="12"/>
  <c r="F71" i="12"/>
  <c r="H71" i="12"/>
  <c r="G71" i="12"/>
  <c r="BX11" i="12"/>
  <c r="BX41" i="12"/>
  <c r="BX70" i="12"/>
  <c r="BU11" i="12"/>
  <c r="BV11" i="12"/>
  <c r="BW11" i="12"/>
  <c r="BU41" i="12"/>
  <c r="BV41" i="12"/>
  <c r="BW41" i="12"/>
  <c r="BW70" i="12"/>
  <c r="BV70" i="12"/>
  <c r="BU70" i="12"/>
  <c r="BN11" i="12"/>
  <c r="BN41" i="12"/>
  <c r="BN70" i="12"/>
  <c r="BK11" i="12"/>
  <c r="BL11" i="12"/>
  <c r="BM11" i="12"/>
  <c r="BK41" i="12"/>
  <c r="BL41" i="12"/>
  <c r="BM41" i="12"/>
  <c r="BM70" i="12"/>
  <c r="BL70" i="12"/>
  <c r="BK70" i="12"/>
  <c r="BD11" i="12"/>
  <c r="BD41" i="12"/>
  <c r="BD70" i="12"/>
  <c r="BA11" i="12"/>
  <c r="BB11" i="12"/>
  <c r="BC11" i="12"/>
  <c r="BA41" i="12"/>
  <c r="BB41" i="12"/>
  <c r="BC41" i="12"/>
  <c r="BC70" i="12"/>
  <c r="BB70" i="12"/>
  <c r="BA70" i="12"/>
  <c r="AT11" i="12"/>
  <c r="AT41" i="12"/>
  <c r="AT70" i="12"/>
  <c r="AQ11" i="12"/>
  <c r="AR11" i="12"/>
  <c r="AS11" i="12"/>
  <c r="AQ41" i="12"/>
  <c r="AR41" i="12"/>
  <c r="AS41" i="12"/>
  <c r="AS70" i="12"/>
  <c r="AR70" i="12"/>
  <c r="AQ70" i="12"/>
  <c r="AJ11" i="12"/>
  <c r="AJ41" i="12"/>
  <c r="AJ70" i="12"/>
  <c r="AG11" i="12"/>
  <c r="AH11" i="12"/>
  <c r="AI11" i="12"/>
  <c r="AG41" i="12"/>
  <c r="AH41" i="12"/>
  <c r="AI41" i="12"/>
  <c r="AI70" i="12"/>
  <c r="AH70" i="12"/>
  <c r="AG70" i="12"/>
  <c r="Z11" i="12"/>
  <c r="Z41" i="12"/>
  <c r="Z70" i="12"/>
  <c r="W11" i="12"/>
  <c r="X11" i="12"/>
  <c r="Y11" i="12"/>
  <c r="W41" i="12"/>
  <c r="X41" i="12"/>
  <c r="Y41" i="12"/>
  <c r="Y70" i="12"/>
  <c r="X70" i="12"/>
  <c r="W70" i="12"/>
  <c r="P11" i="12"/>
  <c r="P41" i="12"/>
  <c r="P70" i="12"/>
  <c r="M11" i="12"/>
  <c r="N11" i="12"/>
  <c r="O11" i="12"/>
  <c r="M41" i="12"/>
  <c r="N41" i="12"/>
  <c r="O41" i="12"/>
  <c r="O70" i="12"/>
  <c r="N70" i="12"/>
  <c r="M70" i="12"/>
  <c r="F70" i="12"/>
  <c r="H70" i="12"/>
  <c r="G70" i="12"/>
  <c r="BX10" i="12"/>
  <c r="BX40" i="12"/>
  <c r="BX69" i="12"/>
  <c r="BU10" i="12"/>
  <c r="BV10" i="12"/>
  <c r="BW10" i="12"/>
  <c r="BU40" i="12"/>
  <c r="BV40" i="12"/>
  <c r="BW40" i="12"/>
  <c r="BW69" i="12"/>
  <c r="BV69" i="12"/>
  <c r="BU69" i="12"/>
  <c r="BN10" i="12"/>
  <c r="BN40" i="12"/>
  <c r="BN69" i="12"/>
  <c r="BK10" i="12"/>
  <c r="BL10" i="12"/>
  <c r="BM10" i="12"/>
  <c r="BK40" i="12"/>
  <c r="BL40" i="12"/>
  <c r="BM40" i="12"/>
  <c r="BM69" i="12"/>
  <c r="BL69" i="12"/>
  <c r="BK69" i="12"/>
  <c r="BD10" i="12"/>
  <c r="BD40" i="12"/>
  <c r="BD69" i="12"/>
  <c r="BA10" i="12"/>
  <c r="BB10" i="12"/>
  <c r="BC10" i="12"/>
  <c r="BA40" i="12"/>
  <c r="BB40" i="12"/>
  <c r="BC40" i="12"/>
  <c r="BC69" i="12"/>
  <c r="BB69" i="12"/>
  <c r="BA69" i="12"/>
  <c r="AT10" i="12"/>
  <c r="AT40" i="12"/>
  <c r="AT69" i="12"/>
  <c r="AQ10" i="12"/>
  <c r="AR10" i="12"/>
  <c r="AS10" i="12"/>
  <c r="AQ40" i="12"/>
  <c r="AR40" i="12"/>
  <c r="AS40" i="12"/>
  <c r="AS69" i="12"/>
  <c r="AR69" i="12"/>
  <c r="AQ69" i="12"/>
  <c r="AJ10" i="12"/>
  <c r="AJ40" i="12"/>
  <c r="AJ69" i="12"/>
  <c r="AG10" i="12"/>
  <c r="AH10" i="12"/>
  <c r="AI10" i="12"/>
  <c r="AG40" i="12"/>
  <c r="AH40" i="12"/>
  <c r="AI40" i="12"/>
  <c r="AI69" i="12"/>
  <c r="AH69" i="12"/>
  <c r="AG69" i="12"/>
  <c r="Z10" i="12"/>
  <c r="Z40" i="12"/>
  <c r="Z69" i="12"/>
  <c r="W10" i="12"/>
  <c r="X10" i="12"/>
  <c r="Y10" i="12"/>
  <c r="W40" i="12"/>
  <c r="X40" i="12"/>
  <c r="Y40" i="12"/>
  <c r="Y69" i="12"/>
  <c r="X69" i="12"/>
  <c r="W69" i="12"/>
  <c r="P10" i="12"/>
  <c r="P40" i="12"/>
  <c r="P69" i="12"/>
  <c r="M10" i="12"/>
  <c r="N10" i="12"/>
  <c r="O10" i="12"/>
  <c r="M40" i="12"/>
  <c r="N40" i="12"/>
  <c r="O40" i="12"/>
  <c r="O69" i="12"/>
  <c r="N69" i="12"/>
  <c r="M69" i="12"/>
  <c r="F69" i="12"/>
  <c r="H69" i="12"/>
  <c r="G69" i="12"/>
  <c r="BX9" i="12"/>
  <c r="BX39" i="12"/>
  <c r="BX68" i="12"/>
  <c r="BU9" i="12"/>
  <c r="BV9" i="12"/>
  <c r="BW9" i="12"/>
  <c r="BU39" i="12"/>
  <c r="BV39" i="12"/>
  <c r="BW39" i="12"/>
  <c r="BW68" i="12"/>
  <c r="BV68" i="12"/>
  <c r="BU68" i="12"/>
  <c r="BN9" i="12"/>
  <c r="BN39" i="12"/>
  <c r="BN68" i="12"/>
  <c r="BK9" i="12"/>
  <c r="BL9" i="12"/>
  <c r="BM9" i="12"/>
  <c r="BK39" i="12"/>
  <c r="BL39" i="12"/>
  <c r="BM39" i="12"/>
  <c r="BM68" i="12"/>
  <c r="BL68" i="12"/>
  <c r="BK68" i="12"/>
  <c r="BD9" i="12"/>
  <c r="BD39" i="12"/>
  <c r="BD68" i="12"/>
  <c r="BA9" i="12"/>
  <c r="BB9" i="12"/>
  <c r="BC9" i="12"/>
  <c r="BA39" i="12"/>
  <c r="BB39" i="12"/>
  <c r="BC39" i="12"/>
  <c r="BC68" i="12"/>
  <c r="BB68" i="12"/>
  <c r="BA68" i="12"/>
  <c r="AT9" i="12"/>
  <c r="AT39" i="12"/>
  <c r="AT68" i="12"/>
  <c r="AQ9" i="12"/>
  <c r="AR9" i="12"/>
  <c r="AS9" i="12"/>
  <c r="AQ39" i="12"/>
  <c r="AR39" i="12"/>
  <c r="AS39" i="12"/>
  <c r="AS68" i="12"/>
  <c r="AR68" i="12"/>
  <c r="AQ68" i="12"/>
  <c r="AJ9" i="12"/>
  <c r="AJ39" i="12"/>
  <c r="AJ68" i="12"/>
  <c r="AG9" i="12"/>
  <c r="AH9" i="12"/>
  <c r="AI9" i="12"/>
  <c r="AG39" i="12"/>
  <c r="AH39" i="12"/>
  <c r="AI39" i="12"/>
  <c r="AI68" i="12"/>
  <c r="AH68" i="12"/>
  <c r="AG68" i="12"/>
  <c r="Z9" i="12"/>
  <c r="Z39" i="12"/>
  <c r="Z68" i="12"/>
  <c r="W9" i="12"/>
  <c r="X9" i="12"/>
  <c r="Y9" i="12"/>
  <c r="W39" i="12"/>
  <c r="X39" i="12"/>
  <c r="Y39" i="12"/>
  <c r="Y68" i="12"/>
  <c r="X68" i="12"/>
  <c r="W68" i="12"/>
  <c r="P9" i="12"/>
  <c r="P39" i="12"/>
  <c r="P68" i="12"/>
  <c r="M9" i="12"/>
  <c r="N9" i="12"/>
  <c r="O9" i="12"/>
  <c r="M39" i="12"/>
  <c r="N39" i="12"/>
  <c r="O39" i="12"/>
  <c r="O68" i="12"/>
  <c r="N68" i="12"/>
  <c r="M68" i="12"/>
  <c r="F68" i="12"/>
  <c r="H68" i="12"/>
  <c r="G68" i="12"/>
  <c r="BX8" i="12"/>
  <c r="BX38" i="12"/>
  <c r="BX67" i="12"/>
  <c r="BU8" i="12"/>
  <c r="BV8" i="12"/>
  <c r="BW8" i="12"/>
  <c r="BU38" i="12"/>
  <c r="BV38" i="12"/>
  <c r="BW38" i="12"/>
  <c r="BW67" i="12"/>
  <c r="BV67" i="12"/>
  <c r="BU67" i="12"/>
  <c r="BN8" i="12"/>
  <c r="BN38" i="12"/>
  <c r="BN67" i="12"/>
  <c r="BK8" i="12"/>
  <c r="BL8" i="12"/>
  <c r="BM8" i="12"/>
  <c r="BK38" i="12"/>
  <c r="BL38" i="12"/>
  <c r="BM38" i="12"/>
  <c r="BM67" i="12"/>
  <c r="BL67" i="12"/>
  <c r="BK67" i="12"/>
  <c r="BD8" i="12"/>
  <c r="BD38" i="12"/>
  <c r="BD67" i="12"/>
  <c r="BA8" i="12"/>
  <c r="BB8" i="12"/>
  <c r="BC8" i="12"/>
  <c r="BA38" i="12"/>
  <c r="BB38" i="12"/>
  <c r="BC38" i="12"/>
  <c r="BC67" i="12"/>
  <c r="BB67" i="12"/>
  <c r="BA67" i="12"/>
  <c r="AT8" i="12"/>
  <c r="AT38" i="12"/>
  <c r="AT67" i="12"/>
  <c r="AQ8" i="12"/>
  <c r="AR8" i="12"/>
  <c r="AS8" i="12"/>
  <c r="AQ38" i="12"/>
  <c r="AR38" i="12"/>
  <c r="AS38" i="12"/>
  <c r="AS67" i="12"/>
  <c r="AR67" i="12"/>
  <c r="AQ67" i="12"/>
  <c r="AJ8" i="12"/>
  <c r="AJ38" i="12"/>
  <c r="AJ67" i="12"/>
  <c r="AG8" i="12"/>
  <c r="AH8" i="12"/>
  <c r="AI8" i="12"/>
  <c r="AG38" i="12"/>
  <c r="AH38" i="12"/>
  <c r="AI38" i="12"/>
  <c r="AI67" i="12"/>
  <c r="AH67" i="12"/>
  <c r="AG67" i="12"/>
  <c r="Z8" i="12"/>
  <c r="Z38" i="12"/>
  <c r="Z67" i="12"/>
  <c r="W8" i="12"/>
  <c r="X8" i="12"/>
  <c r="Y8" i="12"/>
  <c r="W38" i="12"/>
  <c r="X38" i="12"/>
  <c r="Y38" i="12"/>
  <c r="Y67" i="12"/>
  <c r="X67" i="12"/>
  <c r="W67" i="12"/>
  <c r="P8" i="12"/>
  <c r="P38" i="12"/>
  <c r="P67" i="12"/>
  <c r="M8" i="12"/>
  <c r="N8" i="12"/>
  <c r="O8" i="12"/>
  <c r="M38" i="12"/>
  <c r="N38" i="12"/>
  <c r="O38" i="12"/>
  <c r="O67" i="12"/>
  <c r="N67" i="12"/>
  <c r="M67" i="12"/>
  <c r="F67" i="12"/>
  <c r="H67" i="12"/>
  <c r="G67" i="12"/>
  <c r="BX7" i="12"/>
  <c r="BX37" i="12"/>
  <c r="BX66" i="12"/>
  <c r="BU7" i="12"/>
  <c r="BV7" i="12"/>
  <c r="BW7" i="12"/>
  <c r="BU37" i="12"/>
  <c r="BV37" i="12"/>
  <c r="BW37" i="12"/>
  <c r="BW66" i="12"/>
  <c r="BV66" i="12"/>
  <c r="BU66" i="12"/>
  <c r="BN7" i="12"/>
  <c r="BN37" i="12"/>
  <c r="BN66" i="12"/>
  <c r="BK7" i="12"/>
  <c r="BL7" i="12"/>
  <c r="BM7" i="12"/>
  <c r="BK37" i="12"/>
  <c r="BL37" i="12"/>
  <c r="BM37" i="12"/>
  <c r="BM66" i="12"/>
  <c r="BL66" i="12"/>
  <c r="BK66" i="12"/>
  <c r="BD7" i="12"/>
  <c r="BD37" i="12"/>
  <c r="BD66" i="12"/>
  <c r="BA7" i="12"/>
  <c r="BB7" i="12"/>
  <c r="BC7" i="12"/>
  <c r="BA37" i="12"/>
  <c r="BB37" i="12"/>
  <c r="BC37" i="12"/>
  <c r="BC66" i="12"/>
  <c r="BB66" i="12"/>
  <c r="BA66" i="12"/>
  <c r="AT7" i="12"/>
  <c r="AT37" i="12"/>
  <c r="AT66" i="12"/>
  <c r="AQ7" i="12"/>
  <c r="AR7" i="12"/>
  <c r="AS7" i="12"/>
  <c r="AQ37" i="12"/>
  <c r="AR37" i="12"/>
  <c r="AS37" i="12"/>
  <c r="AS66" i="12"/>
  <c r="AR66" i="12"/>
  <c r="AQ66" i="12"/>
  <c r="AJ7" i="12"/>
  <c r="AJ37" i="12"/>
  <c r="AJ66" i="12"/>
  <c r="AG7" i="12"/>
  <c r="AH7" i="12"/>
  <c r="AI7" i="12"/>
  <c r="AG37" i="12"/>
  <c r="AH37" i="12"/>
  <c r="AI37" i="12"/>
  <c r="AI66" i="12"/>
  <c r="AH66" i="12"/>
  <c r="AG66" i="12"/>
  <c r="Z7" i="12"/>
  <c r="Z37" i="12"/>
  <c r="Z66" i="12"/>
  <c r="W7" i="12"/>
  <c r="X7" i="12"/>
  <c r="Y7" i="12"/>
  <c r="W37" i="12"/>
  <c r="X37" i="12"/>
  <c r="Y37" i="12"/>
  <c r="Y66" i="12"/>
  <c r="X66" i="12"/>
  <c r="W66" i="12"/>
  <c r="P7" i="12"/>
  <c r="P37" i="12"/>
  <c r="P66" i="12"/>
  <c r="M7" i="12"/>
  <c r="N7" i="12"/>
  <c r="O7" i="12"/>
  <c r="M37" i="12"/>
  <c r="N37" i="12"/>
  <c r="O37" i="12"/>
  <c r="O66" i="12"/>
  <c r="N66" i="12"/>
  <c r="M66" i="12"/>
  <c r="F66" i="12"/>
  <c r="H66" i="12"/>
  <c r="G66" i="12"/>
  <c r="BX6" i="12"/>
  <c r="BX36" i="12"/>
  <c r="BX65" i="12"/>
  <c r="BU6" i="12"/>
  <c r="BV6" i="12"/>
  <c r="BW6" i="12"/>
  <c r="BU36" i="12"/>
  <c r="BV36" i="12"/>
  <c r="BW36" i="12"/>
  <c r="BW65" i="12"/>
  <c r="BV65" i="12"/>
  <c r="BU65" i="12"/>
  <c r="BN6" i="12"/>
  <c r="BN36" i="12"/>
  <c r="BN65" i="12"/>
  <c r="BK6" i="12"/>
  <c r="BL6" i="12"/>
  <c r="BM6" i="12"/>
  <c r="BK36" i="12"/>
  <c r="BL36" i="12"/>
  <c r="BM36" i="12"/>
  <c r="BM65" i="12"/>
  <c r="BL65" i="12"/>
  <c r="BK65" i="12"/>
  <c r="BD6" i="12"/>
  <c r="BD36" i="12"/>
  <c r="BD65" i="12"/>
  <c r="BA6" i="12"/>
  <c r="BB6" i="12"/>
  <c r="BC6" i="12"/>
  <c r="BA36" i="12"/>
  <c r="BB36" i="12"/>
  <c r="BC36" i="12"/>
  <c r="BC65" i="12"/>
  <c r="BB65" i="12"/>
  <c r="BA65" i="12"/>
  <c r="AT6" i="12"/>
  <c r="AT36" i="12"/>
  <c r="AT65" i="12"/>
  <c r="AQ6" i="12"/>
  <c r="AR6" i="12"/>
  <c r="AS6" i="12"/>
  <c r="AQ36" i="12"/>
  <c r="AR36" i="12"/>
  <c r="AS36" i="12"/>
  <c r="AS65" i="12"/>
  <c r="AR65" i="12"/>
  <c r="AQ65" i="12"/>
  <c r="AJ6" i="12"/>
  <c r="AJ36" i="12"/>
  <c r="AJ65" i="12"/>
  <c r="AG6" i="12"/>
  <c r="AH6" i="12"/>
  <c r="AI6" i="12"/>
  <c r="AG36" i="12"/>
  <c r="AH36" i="12"/>
  <c r="AI36" i="12"/>
  <c r="AI65" i="12"/>
  <c r="AH65" i="12"/>
  <c r="AG65" i="12"/>
  <c r="Z6" i="12"/>
  <c r="Z36" i="12"/>
  <c r="Z65" i="12"/>
  <c r="W6" i="12"/>
  <c r="X6" i="12"/>
  <c r="Y6" i="12"/>
  <c r="W36" i="12"/>
  <c r="X36" i="12"/>
  <c r="Y36" i="12"/>
  <c r="Y65" i="12"/>
  <c r="X65" i="12"/>
  <c r="W65" i="12"/>
  <c r="P6" i="12"/>
  <c r="P36" i="12"/>
  <c r="P65" i="12"/>
  <c r="M6" i="12"/>
  <c r="N6" i="12"/>
  <c r="O6" i="12"/>
  <c r="M36" i="12"/>
  <c r="N36" i="12"/>
  <c r="O36" i="12"/>
  <c r="O65" i="12"/>
  <c r="N65" i="12"/>
  <c r="M65" i="12"/>
  <c r="F65" i="12"/>
  <c r="H65" i="12"/>
  <c r="G65" i="12"/>
  <c r="BX5" i="12"/>
  <c r="BX35" i="12"/>
  <c r="BX64" i="12"/>
  <c r="BU5" i="12"/>
  <c r="BV5" i="12"/>
  <c r="BW5" i="12"/>
  <c r="BU35" i="12"/>
  <c r="BV35" i="12"/>
  <c r="BW35" i="12"/>
  <c r="BW64" i="12"/>
  <c r="BV64" i="12"/>
  <c r="BU64" i="12"/>
  <c r="BN5" i="12"/>
  <c r="BN35" i="12"/>
  <c r="BN64" i="12"/>
  <c r="BK5" i="12"/>
  <c r="BL5" i="12"/>
  <c r="BM5" i="12"/>
  <c r="BK35" i="12"/>
  <c r="BL35" i="12"/>
  <c r="BM35" i="12"/>
  <c r="BM64" i="12"/>
  <c r="BL64" i="12"/>
  <c r="BK64" i="12"/>
  <c r="BD5" i="12"/>
  <c r="BD35" i="12"/>
  <c r="BD64" i="12"/>
  <c r="BA5" i="12"/>
  <c r="BB5" i="12"/>
  <c r="BC5" i="12"/>
  <c r="BA35" i="12"/>
  <c r="BB35" i="12"/>
  <c r="BC35" i="12"/>
  <c r="BC64" i="12"/>
  <c r="BB64" i="12"/>
  <c r="BA64" i="12"/>
  <c r="AT5" i="12"/>
  <c r="AT35" i="12"/>
  <c r="AT64" i="12"/>
  <c r="AQ5" i="12"/>
  <c r="AR5" i="12"/>
  <c r="AS5" i="12"/>
  <c r="AQ35" i="12"/>
  <c r="AR35" i="12"/>
  <c r="AS35" i="12"/>
  <c r="AS64" i="12"/>
  <c r="AR64" i="12"/>
  <c r="AQ64" i="12"/>
  <c r="AJ5" i="12"/>
  <c r="AJ35" i="12"/>
  <c r="AJ64" i="12"/>
  <c r="AG5" i="12"/>
  <c r="AH5" i="12"/>
  <c r="AI5" i="12"/>
  <c r="AG35" i="12"/>
  <c r="AH35" i="12"/>
  <c r="AI35" i="12"/>
  <c r="AI64" i="12"/>
  <c r="AH64" i="12"/>
  <c r="AG64" i="12"/>
  <c r="Z5" i="12"/>
  <c r="Z35" i="12"/>
  <c r="Z64" i="12"/>
  <c r="W5" i="12"/>
  <c r="X5" i="12"/>
  <c r="Y5" i="12"/>
  <c r="W35" i="12"/>
  <c r="X35" i="12"/>
  <c r="Y35" i="12"/>
  <c r="Y64" i="12"/>
  <c r="X64" i="12"/>
  <c r="W64" i="12"/>
  <c r="P5" i="12"/>
  <c r="P35" i="12"/>
  <c r="P64" i="12"/>
  <c r="M5" i="12"/>
  <c r="N5" i="12"/>
  <c r="O5" i="12"/>
  <c r="M35" i="12"/>
  <c r="N35" i="12"/>
  <c r="O35" i="12"/>
  <c r="O64" i="12"/>
  <c r="N64" i="12"/>
  <c r="M64" i="12"/>
  <c r="F64" i="12"/>
  <c r="H64" i="12"/>
  <c r="G64" i="12"/>
  <c r="BX4" i="12"/>
  <c r="BX34" i="12"/>
  <c r="BX63" i="12"/>
  <c r="BU4" i="12"/>
  <c r="BV4" i="12"/>
  <c r="BW4" i="12"/>
  <c r="BU34" i="12"/>
  <c r="BV34" i="12"/>
  <c r="BW34" i="12"/>
  <c r="BW63" i="12"/>
  <c r="BV63" i="12"/>
  <c r="BU63" i="12"/>
  <c r="BN4" i="12"/>
  <c r="BN34" i="12"/>
  <c r="BN63" i="12"/>
  <c r="BK4" i="12"/>
  <c r="BL4" i="12"/>
  <c r="BM4" i="12"/>
  <c r="BK34" i="12"/>
  <c r="BL34" i="12"/>
  <c r="BM34" i="12"/>
  <c r="BM63" i="12"/>
  <c r="BL63" i="12"/>
  <c r="BK63" i="12"/>
  <c r="BD4" i="12"/>
  <c r="BD34" i="12"/>
  <c r="BD63" i="12"/>
  <c r="BA4" i="12"/>
  <c r="BB4" i="12"/>
  <c r="BC4" i="12"/>
  <c r="BA34" i="12"/>
  <c r="BB34" i="12"/>
  <c r="BC34" i="12"/>
  <c r="BC63" i="12"/>
  <c r="BB63" i="12"/>
  <c r="BA63" i="12"/>
  <c r="AT4" i="12"/>
  <c r="AT34" i="12"/>
  <c r="AT63" i="12"/>
  <c r="AQ4" i="12"/>
  <c r="AR4" i="12"/>
  <c r="AS4" i="12"/>
  <c r="AQ34" i="12"/>
  <c r="AR34" i="12"/>
  <c r="AS34" i="12"/>
  <c r="AS63" i="12"/>
  <c r="AR63" i="12"/>
  <c r="AQ63" i="12"/>
  <c r="AJ4" i="12"/>
  <c r="AJ34" i="12"/>
  <c r="AJ63" i="12"/>
  <c r="AG4" i="12"/>
  <c r="AH4" i="12"/>
  <c r="AI4" i="12"/>
  <c r="AG34" i="12"/>
  <c r="AH34" i="12"/>
  <c r="AI34" i="12"/>
  <c r="AI63" i="12"/>
  <c r="AH63" i="12"/>
  <c r="AG63" i="12"/>
  <c r="Z4" i="12"/>
  <c r="Z34" i="12"/>
  <c r="Z63" i="12"/>
  <c r="W4" i="12"/>
  <c r="X4" i="12"/>
  <c r="Y4" i="12"/>
  <c r="W34" i="12"/>
  <c r="X34" i="12"/>
  <c r="Y34" i="12"/>
  <c r="Y63" i="12"/>
  <c r="X63" i="12"/>
  <c r="W63" i="12"/>
  <c r="P4" i="12"/>
  <c r="P34" i="12"/>
  <c r="P63" i="12"/>
  <c r="M4" i="12"/>
  <c r="N4" i="12"/>
  <c r="O4" i="12"/>
  <c r="M34" i="12"/>
  <c r="N34" i="12"/>
  <c r="O34" i="12"/>
  <c r="O63" i="12"/>
  <c r="N63" i="12"/>
  <c r="M63" i="12"/>
  <c r="F63" i="12"/>
  <c r="H63" i="12"/>
  <c r="G63" i="12"/>
  <c r="BX3" i="12"/>
  <c r="BX33" i="12"/>
  <c r="BX62" i="12"/>
  <c r="BU3" i="12"/>
  <c r="BV3" i="12"/>
  <c r="BW3" i="12"/>
  <c r="BU33" i="12"/>
  <c r="BV33" i="12"/>
  <c r="BW33" i="12"/>
  <c r="BW62" i="12"/>
  <c r="BV62" i="12"/>
  <c r="BU62" i="12"/>
  <c r="BN3" i="12"/>
  <c r="BN33" i="12"/>
  <c r="BN62" i="12"/>
  <c r="BK3" i="12"/>
  <c r="BL3" i="12"/>
  <c r="BM3" i="12"/>
  <c r="BK33" i="12"/>
  <c r="BL33" i="12"/>
  <c r="BM33" i="12"/>
  <c r="BM62" i="12"/>
  <c r="BL62" i="12"/>
  <c r="BK62" i="12"/>
  <c r="BD3" i="12"/>
  <c r="BD33" i="12"/>
  <c r="BD62" i="12"/>
  <c r="BA3" i="12"/>
  <c r="BB3" i="12"/>
  <c r="BC3" i="12"/>
  <c r="BA33" i="12"/>
  <c r="BB33" i="12"/>
  <c r="BC33" i="12"/>
  <c r="BC62" i="12"/>
  <c r="BB62" i="12"/>
  <c r="BA62" i="12"/>
  <c r="AT3" i="12"/>
  <c r="AT33" i="12"/>
  <c r="AT62" i="12"/>
  <c r="AQ3" i="12"/>
  <c r="AR3" i="12"/>
  <c r="AS3" i="12"/>
  <c r="AQ33" i="12"/>
  <c r="AR33" i="12"/>
  <c r="AS33" i="12"/>
  <c r="AS62" i="12"/>
  <c r="AR62" i="12"/>
  <c r="AQ62" i="12"/>
  <c r="AJ3" i="12"/>
  <c r="AJ33" i="12"/>
  <c r="AJ62" i="12"/>
  <c r="AG3" i="12"/>
  <c r="AH3" i="12"/>
  <c r="AI3" i="12"/>
  <c r="AG33" i="12"/>
  <c r="AH33" i="12"/>
  <c r="AI33" i="12"/>
  <c r="AI62" i="12"/>
  <c r="AH62" i="12"/>
  <c r="AG62" i="12"/>
  <c r="Z3" i="12"/>
  <c r="Z33" i="12"/>
  <c r="Z62" i="12"/>
  <c r="W3" i="12"/>
  <c r="X3" i="12"/>
  <c r="Y3" i="12"/>
  <c r="W33" i="12"/>
  <c r="X33" i="12"/>
  <c r="Y33" i="12"/>
  <c r="Y62" i="12"/>
  <c r="X62" i="12"/>
  <c r="W62" i="12"/>
  <c r="P3" i="12"/>
  <c r="P33" i="12"/>
  <c r="P62" i="12"/>
  <c r="M3" i="12"/>
  <c r="N3" i="12"/>
  <c r="O3" i="12"/>
  <c r="M33" i="12"/>
  <c r="N33" i="12"/>
  <c r="O33" i="12"/>
  <c r="O62" i="12"/>
  <c r="N62" i="12"/>
  <c r="M62" i="12"/>
  <c r="F62" i="12"/>
  <c r="H62" i="12"/>
  <c r="G62" i="12"/>
  <c r="BT57" i="12"/>
  <c r="BJ57" i="12"/>
  <c r="AZ57" i="12"/>
  <c r="AP57" i="12"/>
  <c r="AF57" i="12"/>
  <c r="V57" i="12"/>
  <c r="L57" i="12"/>
  <c r="F57" i="12"/>
  <c r="H57" i="12"/>
  <c r="G57" i="12"/>
  <c r="BT56" i="12"/>
  <c r="BJ56" i="12"/>
  <c r="AZ56" i="12"/>
  <c r="AP56" i="12"/>
  <c r="AF56" i="12"/>
  <c r="V56" i="12"/>
  <c r="L56" i="12"/>
  <c r="F56" i="12"/>
  <c r="H56" i="12"/>
  <c r="G56" i="12"/>
  <c r="BT55" i="12"/>
  <c r="BJ55" i="12"/>
  <c r="AZ55" i="12"/>
  <c r="AP55" i="12"/>
  <c r="AF55" i="12"/>
  <c r="V55" i="12"/>
  <c r="L55" i="12"/>
  <c r="F55" i="12"/>
  <c r="H55" i="12"/>
  <c r="G55" i="12"/>
  <c r="BT54" i="12"/>
  <c r="BJ54" i="12"/>
  <c r="AZ54" i="12"/>
  <c r="AP54" i="12"/>
  <c r="AF54" i="12"/>
  <c r="V54" i="12"/>
  <c r="L54" i="12"/>
  <c r="F54" i="12"/>
  <c r="H54" i="12"/>
  <c r="G54" i="12"/>
  <c r="BT53" i="12"/>
  <c r="BJ53" i="12"/>
  <c r="AZ53" i="12"/>
  <c r="AP53" i="12"/>
  <c r="AF53" i="12"/>
  <c r="V53" i="12"/>
  <c r="L53" i="12"/>
  <c r="F53" i="12"/>
  <c r="H53" i="12"/>
  <c r="G53" i="12"/>
  <c r="BT52" i="12"/>
  <c r="BJ52" i="12"/>
  <c r="AZ52" i="12"/>
  <c r="AP52" i="12"/>
  <c r="AF52" i="12"/>
  <c r="V52" i="12"/>
  <c r="L52" i="12"/>
  <c r="F52" i="12"/>
  <c r="H52" i="12"/>
  <c r="G52" i="12"/>
  <c r="BT51" i="12"/>
  <c r="BJ51" i="12"/>
  <c r="AZ51" i="12"/>
  <c r="AP51" i="12"/>
  <c r="AF51" i="12"/>
  <c r="V51" i="12"/>
  <c r="L51" i="12"/>
  <c r="F51" i="12"/>
  <c r="H51" i="12"/>
  <c r="G51" i="12"/>
  <c r="BT50" i="12"/>
  <c r="BJ50" i="12"/>
  <c r="AZ50" i="12"/>
  <c r="AP50" i="12"/>
  <c r="AF50" i="12"/>
  <c r="V50" i="12"/>
  <c r="L50" i="12"/>
  <c r="F50" i="12"/>
  <c r="H50" i="12"/>
  <c r="G50" i="12"/>
  <c r="BT49" i="12"/>
  <c r="BJ49" i="12"/>
  <c r="AZ49" i="12"/>
  <c r="AP49" i="12"/>
  <c r="AF49" i="12"/>
  <c r="V49" i="12"/>
  <c r="L49" i="12"/>
  <c r="F49" i="12"/>
  <c r="H49" i="12"/>
  <c r="G49" i="12"/>
  <c r="BT48" i="12"/>
  <c r="BJ48" i="12"/>
  <c r="AZ48" i="12"/>
  <c r="AP48" i="12"/>
  <c r="AF48" i="12"/>
  <c r="V48" i="12"/>
  <c r="L48" i="12"/>
  <c r="F48" i="12"/>
  <c r="H48" i="12"/>
  <c r="G48" i="12"/>
  <c r="BT47" i="12"/>
  <c r="BJ47" i="12"/>
  <c r="AZ47" i="12"/>
  <c r="AP47" i="12"/>
  <c r="AF47" i="12"/>
  <c r="V47" i="12"/>
  <c r="L47" i="12"/>
  <c r="F47" i="12"/>
  <c r="H47" i="12"/>
  <c r="G47" i="12"/>
  <c r="BT46" i="12"/>
  <c r="BJ46" i="12"/>
  <c r="AZ46" i="12"/>
  <c r="AP46" i="12"/>
  <c r="AF46" i="12"/>
  <c r="V46" i="12"/>
  <c r="L46" i="12"/>
  <c r="F46" i="12"/>
  <c r="H46" i="12"/>
  <c r="G46" i="12"/>
  <c r="BT45" i="12"/>
  <c r="BJ45" i="12"/>
  <c r="AZ45" i="12"/>
  <c r="AP45" i="12"/>
  <c r="AF45" i="12"/>
  <c r="V45" i="12"/>
  <c r="L45" i="12"/>
  <c r="F45" i="12"/>
  <c r="H45" i="12"/>
  <c r="G45" i="12"/>
  <c r="BT44" i="12"/>
  <c r="BJ44" i="12"/>
  <c r="AZ44" i="12"/>
  <c r="AP44" i="12"/>
  <c r="AF44" i="12"/>
  <c r="V44" i="12"/>
  <c r="L44" i="12"/>
  <c r="F44" i="12"/>
  <c r="H44" i="12"/>
  <c r="G44" i="12"/>
  <c r="C41" i="12"/>
  <c r="C42" i="12"/>
  <c r="C44" i="12"/>
  <c r="BT43" i="12"/>
  <c r="BJ43" i="12"/>
  <c r="AZ43" i="12"/>
  <c r="AP43" i="12"/>
  <c r="AF43" i="12"/>
  <c r="V43" i="12"/>
  <c r="L43" i="12"/>
  <c r="F43" i="12"/>
  <c r="H43" i="12"/>
  <c r="G43" i="12"/>
  <c r="BT42" i="12"/>
  <c r="BJ42" i="12"/>
  <c r="AZ42" i="12"/>
  <c r="AP42" i="12"/>
  <c r="AF42" i="12"/>
  <c r="V42" i="12"/>
  <c r="L42" i="12"/>
  <c r="F42" i="12"/>
  <c r="H42" i="12"/>
  <c r="G42" i="12"/>
  <c r="BT41" i="12"/>
  <c r="BJ41" i="12"/>
  <c r="AZ41" i="12"/>
  <c r="AP41" i="12"/>
  <c r="AF41" i="12"/>
  <c r="V41" i="12"/>
  <c r="L41" i="12"/>
  <c r="F41" i="12"/>
  <c r="H41" i="12"/>
  <c r="G41" i="12"/>
  <c r="BT40" i="12"/>
  <c r="BJ40" i="12"/>
  <c r="AZ40" i="12"/>
  <c r="AP40" i="12"/>
  <c r="AF40" i="12"/>
  <c r="V40" i="12"/>
  <c r="L40" i="12"/>
  <c r="F40" i="12"/>
  <c r="H40" i="12"/>
  <c r="G40" i="12"/>
  <c r="BT39" i="12"/>
  <c r="BJ39" i="12"/>
  <c r="AZ39" i="12"/>
  <c r="AP39" i="12"/>
  <c r="AF39" i="12"/>
  <c r="V39" i="12"/>
  <c r="L39" i="12"/>
  <c r="F39" i="12"/>
  <c r="H39" i="12"/>
  <c r="G39" i="12"/>
  <c r="BT38" i="12"/>
  <c r="BJ38" i="12"/>
  <c r="AZ38" i="12"/>
  <c r="AP38" i="12"/>
  <c r="AF38" i="12"/>
  <c r="V38" i="12"/>
  <c r="L38" i="12"/>
  <c r="F38" i="12"/>
  <c r="H38" i="12"/>
  <c r="G38" i="12"/>
  <c r="C38" i="12"/>
  <c r="BT37" i="12"/>
  <c r="BJ37" i="12"/>
  <c r="AZ37" i="12"/>
  <c r="AP37" i="12"/>
  <c r="AF37" i="12"/>
  <c r="V37" i="12"/>
  <c r="L37" i="12"/>
  <c r="F37" i="12"/>
  <c r="H37" i="12"/>
  <c r="G37" i="12"/>
  <c r="C37" i="12"/>
  <c r="BT36" i="12"/>
  <c r="BJ36" i="12"/>
  <c r="AZ36" i="12"/>
  <c r="AP36" i="12"/>
  <c r="AF36" i="12"/>
  <c r="V36" i="12"/>
  <c r="L36" i="12"/>
  <c r="F36" i="12"/>
  <c r="H36" i="12"/>
  <c r="G36" i="12"/>
  <c r="BT35" i="12"/>
  <c r="BJ35" i="12"/>
  <c r="AZ35" i="12"/>
  <c r="AP35" i="12"/>
  <c r="AF35" i="12"/>
  <c r="V35" i="12"/>
  <c r="L35" i="12"/>
  <c r="F35" i="12"/>
  <c r="H35" i="12"/>
  <c r="G35" i="12"/>
  <c r="C35" i="12"/>
  <c r="BT34" i="12"/>
  <c r="BJ34" i="12"/>
  <c r="AZ34" i="12"/>
  <c r="AP34" i="12"/>
  <c r="AF34" i="12"/>
  <c r="V34" i="12"/>
  <c r="L34" i="12"/>
  <c r="F34" i="12"/>
  <c r="H34" i="12"/>
  <c r="G34" i="12"/>
  <c r="C34" i="12"/>
  <c r="BT33" i="12"/>
  <c r="BJ33" i="12"/>
  <c r="AZ33" i="12"/>
  <c r="AP33" i="12"/>
  <c r="AF33" i="12"/>
  <c r="V33" i="12"/>
  <c r="L33" i="12"/>
  <c r="F33" i="12"/>
  <c r="H33" i="12"/>
  <c r="G33" i="12"/>
  <c r="BT27" i="12"/>
  <c r="BJ27" i="12"/>
  <c r="AZ27" i="12"/>
  <c r="AP27" i="12"/>
  <c r="AF27" i="12"/>
  <c r="V27" i="12"/>
  <c r="L27" i="12"/>
  <c r="F27" i="12"/>
  <c r="H27" i="12"/>
  <c r="G27" i="12"/>
  <c r="BT26" i="12"/>
  <c r="BJ26" i="12"/>
  <c r="AZ26" i="12"/>
  <c r="AP26" i="12"/>
  <c r="AF26" i="12"/>
  <c r="V26" i="12"/>
  <c r="L26" i="12"/>
  <c r="F26" i="12"/>
  <c r="H26" i="12"/>
  <c r="G26" i="12"/>
  <c r="BT25" i="12"/>
  <c r="BJ25" i="12"/>
  <c r="AZ25" i="12"/>
  <c r="AP25" i="12"/>
  <c r="AF25" i="12"/>
  <c r="V25" i="12"/>
  <c r="L25" i="12"/>
  <c r="F25" i="12"/>
  <c r="H25" i="12"/>
  <c r="G25" i="12"/>
  <c r="BT24" i="12"/>
  <c r="BJ24" i="12"/>
  <c r="AZ24" i="12"/>
  <c r="AP24" i="12"/>
  <c r="AF24" i="12"/>
  <c r="V24" i="12"/>
  <c r="L24" i="12"/>
  <c r="F24" i="12"/>
  <c r="H24" i="12"/>
  <c r="G24" i="12"/>
  <c r="BT23" i="12"/>
  <c r="BJ23" i="12"/>
  <c r="AZ23" i="12"/>
  <c r="AP23" i="12"/>
  <c r="AF23" i="12"/>
  <c r="V23" i="12"/>
  <c r="L23" i="12"/>
  <c r="F23" i="12"/>
  <c r="H23" i="12"/>
  <c r="G23" i="12"/>
  <c r="BT22" i="12"/>
  <c r="BJ22" i="12"/>
  <c r="AZ22" i="12"/>
  <c r="AP22" i="12"/>
  <c r="AF22" i="12"/>
  <c r="V22" i="12"/>
  <c r="L22" i="12"/>
  <c r="F22" i="12"/>
  <c r="H22" i="12"/>
  <c r="G22" i="12"/>
  <c r="BT21" i="12"/>
  <c r="BJ21" i="12"/>
  <c r="AZ21" i="12"/>
  <c r="AP21" i="12"/>
  <c r="AF21" i="12"/>
  <c r="V21" i="12"/>
  <c r="L21" i="12"/>
  <c r="F21" i="12"/>
  <c r="H21" i="12"/>
  <c r="G21" i="12"/>
  <c r="BT20" i="12"/>
  <c r="BJ20" i="12"/>
  <c r="AZ20" i="12"/>
  <c r="AP20" i="12"/>
  <c r="AF20" i="12"/>
  <c r="V20" i="12"/>
  <c r="L20" i="12"/>
  <c r="F20" i="12"/>
  <c r="H20" i="12"/>
  <c r="G20" i="12"/>
  <c r="BT19" i="12"/>
  <c r="BJ19" i="12"/>
  <c r="AZ19" i="12"/>
  <c r="AP19" i="12"/>
  <c r="AF19" i="12"/>
  <c r="V19" i="12"/>
  <c r="L19" i="12"/>
  <c r="F19" i="12"/>
  <c r="H19" i="12"/>
  <c r="G19" i="12"/>
  <c r="BT18" i="12"/>
  <c r="BJ18" i="12"/>
  <c r="AZ18" i="12"/>
  <c r="AP18" i="12"/>
  <c r="AF18" i="12"/>
  <c r="V18" i="12"/>
  <c r="L18" i="12"/>
  <c r="F18" i="12"/>
  <c r="H18" i="12"/>
  <c r="G18" i="12"/>
  <c r="BT17" i="12"/>
  <c r="BJ17" i="12"/>
  <c r="AZ17" i="12"/>
  <c r="AP17" i="12"/>
  <c r="AF17" i="12"/>
  <c r="V17" i="12"/>
  <c r="L17" i="12"/>
  <c r="F17" i="12"/>
  <c r="H17" i="12"/>
  <c r="G17" i="12"/>
  <c r="BT16" i="12"/>
  <c r="BJ16" i="12"/>
  <c r="AZ16" i="12"/>
  <c r="AP16" i="12"/>
  <c r="AF16" i="12"/>
  <c r="V16" i="12"/>
  <c r="L16" i="12"/>
  <c r="F16" i="12"/>
  <c r="H16" i="12"/>
  <c r="G16" i="12"/>
  <c r="BT15" i="12"/>
  <c r="BJ15" i="12"/>
  <c r="AZ15" i="12"/>
  <c r="AP15" i="12"/>
  <c r="AF15" i="12"/>
  <c r="V15" i="12"/>
  <c r="L15" i="12"/>
  <c r="F15" i="12"/>
  <c r="H15" i="12"/>
  <c r="G15" i="12"/>
  <c r="BT14" i="12"/>
  <c r="BJ14" i="12"/>
  <c r="AZ14" i="12"/>
  <c r="AP14" i="12"/>
  <c r="AF14" i="12"/>
  <c r="V14" i="12"/>
  <c r="L14" i="12"/>
  <c r="F14" i="12"/>
  <c r="H14" i="12"/>
  <c r="G14" i="12"/>
  <c r="BT13" i="12"/>
  <c r="BJ13" i="12"/>
  <c r="AZ13" i="12"/>
  <c r="AP13" i="12"/>
  <c r="AF13" i="12"/>
  <c r="V13" i="12"/>
  <c r="L13" i="12"/>
  <c r="F13" i="12"/>
  <c r="H13" i="12"/>
  <c r="G13" i="12"/>
  <c r="BT12" i="12"/>
  <c r="BJ12" i="12"/>
  <c r="AZ12" i="12"/>
  <c r="AP12" i="12"/>
  <c r="AF12" i="12"/>
  <c r="V12" i="12"/>
  <c r="L12" i="12"/>
  <c r="F12" i="12"/>
  <c r="H12" i="12"/>
  <c r="G12" i="12"/>
  <c r="BT11" i="12"/>
  <c r="BJ11" i="12"/>
  <c r="AZ11" i="12"/>
  <c r="AP11" i="12"/>
  <c r="AF11" i="12"/>
  <c r="V11" i="12"/>
  <c r="L11" i="12"/>
  <c r="F11" i="12"/>
  <c r="H11" i="12"/>
  <c r="G11" i="12"/>
  <c r="BT10" i="12"/>
  <c r="BJ10" i="12"/>
  <c r="AZ10" i="12"/>
  <c r="AP10" i="12"/>
  <c r="AF10" i="12"/>
  <c r="V10" i="12"/>
  <c r="L10" i="12"/>
  <c r="F10" i="12"/>
  <c r="H10" i="12"/>
  <c r="G10" i="12"/>
  <c r="BT9" i="12"/>
  <c r="BJ9" i="12"/>
  <c r="AZ9" i="12"/>
  <c r="AP9" i="12"/>
  <c r="AF9" i="12"/>
  <c r="V9" i="12"/>
  <c r="L9" i="12"/>
  <c r="F9" i="12"/>
  <c r="H9" i="12"/>
  <c r="G9" i="12"/>
  <c r="BT8" i="12"/>
  <c r="BJ8" i="12"/>
  <c r="AZ8" i="12"/>
  <c r="AP8" i="12"/>
  <c r="AF8" i="12"/>
  <c r="V8" i="12"/>
  <c r="L8" i="12"/>
  <c r="F8" i="12"/>
  <c r="H8" i="12"/>
  <c r="G8" i="12"/>
  <c r="C8" i="12"/>
  <c r="BT7" i="12"/>
  <c r="BJ7" i="12"/>
  <c r="AZ7" i="12"/>
  <c r="AP7" i="12"/>
  <c r="AF7" i="12"/>
  <c r="V7" i="12"/>
  <c r="L7" i="12"/>
  <c r="F7" i="12"/>
  <c r="H7" i="12"/>
  <c r="G7" i="12"/>
  <c r="BT6" i="12"/>
  <c r="BJ6" i="12"/>
  <c r="AZ6" i="12"/>
  <c r="AP6" i="12"/>
  <c r="AF6" i="12"/>
  <c r="V6" i="12"/>
  <c r="L6" i="12"/>
  <c r="F6" i="12"/>
  <c r="H6" i="12"/>
  <c r="G6" i="12"/>
  <c r="BT5" i="12"/>
  <c r="BJ5" i="12"/>
  <c r="AZ5" i="12"/>
  <c r="AP5" i="12"/>
  <c r="AF5" i="12"/>
  <c r="V5" i="12"/>
  <c r="L5" i="12"/>
  <c r="F5" i="12"/>
  <c r="H5" i="12"/>
  <c r="G5" i="12"/>
  <c r="BT4" i="12"/>
  <c r="BJ4" i="12"/>
  <c r="AZ4" i="12"/>
  <c r="AP4" i="12"/>
  <c r="AF4" i="12"/>
  <c r="V4" i="12"/>
  <c r="L4" i="12"/>
  <c r="F4" i="12"/>
  <c r="H4" i="12"/>
  <c r="G4" i="12"/>
  <c r="C4" i="12"/>
  <c r="BT3" i="12"/>
  <c r="BJ3" i="12"/>
  <c r="AZ3" i="12"/>
  <c r="AP3" i="12"/>
  <c r="AF3" i="12"/>
  <c r="V3" i="12"/>
  <c r="L3" i="12"/>
  <c r="F3" i="12"/>
  <c r="H3" i="12"/>
  <c r="G3" i="12"/>
  <c r="C11" i="11"/>
  <c r="C7" i="11"/>
  <c r="BX26" i="11"/>
  <c r="BX55" i="11"/>
  <c r="BX83" i="11"/>
  <c r="BU26" i="11"/>
  <c r="BV26" i="11"/>
  <c r="BW26" i="11"/>
  <c r="BU55" i="11"/>
  <c r="BV55" i="11"/>
  <c r="BW55" i="11"/>
  <c r="BW83" i="11"/>
  <c r="BV83" i="11"/>
  <c r="BU83" i="11"/>
  <c r="BN26" i="11"/>
  <c r="BN55" i="11"/>
  <c r="BN83" i="11"/>
  <c r="BK26" i="11"/>
  <c r="BL26" i="11"/>
  <c r="BM26" i="11"/>
  <c r="BK55" i="11"/>
  <c r="BL55" i="11"/>
  <c r="BM55" i="11"/>
  <c r="BM83" i="11"/>
  <c r="BL83" i="11"/>
  <c r="BK83" i="11"/>
  <c r="BD26" i="11"/>
  <c r="BD55" i="11"/>
  <c r="BD83" i="11"/>
  <c r="BA26" i="11"/>
  <c r="BB26" i="11"/>
  <c r="BC26" i="11"/>
  <c r="BA55" i="11"/>
  <c r="BB55" i="11"/>
  <c r="BC55" i="11"/>
  <c r="BC83" i="11"/>
  <c r="BB83" i="11"/>
  <c r="BA83" i="11"/>
  <c r="AT26" i="11"/>
  <c r="AT55" i="11"/>
  <c r="AT83" i="11"/>
  <c r="AQ26" i="11"/>
  <c r="AR26" i="11"/>
  <c r="AS26" i="11"/>
  <c r="AQ55" i="11"/>
  <c r="AR55" i="11"/>
  <c r="AS55" i="11"/>
  <c r="AS83" i="11"/>
  <c r="AR83" i="11"/>
  <c r="AQ83" i="11"/>
  <c r="AJ26" i="11"/>
  <c r="AJ55" i="11"/>
  <c r="AJ83" i="11"/>
  <c r="AG26" i="11"/>
  <c r="AH26" i="11"/>
  <c r="AI26" i="11"/>
  <c r="AG55" i="11"/>
  <c r="AH55" i="11"/>
  <c r="AI55" i="11"/>
  <c r="AI83" i="11"/>
  <c r="AH83" i="11"/>
  <c r="AG83" i="11"/>
  <c r="Z26" i="11"/>
  <c r="Z55" i="11"/>
  <c r="Z83" i="11"/>
  <c r="W26" i="11"/>
  <c r="X26" i="11"/>
  <c r="Y26" i="11"/>
  <c r="W55" i="11"/>
  <c r="X55" i="11"/>
  <c r="Y55" i="11"/>
  <c r="Y83" i="11"/>
  <c r="X83" i="11"/>
  <c r="W83" i="11"/>
  <c r="P26" i="11"/>
  <c r="P55" i="11"/>
  <c r="P83" i="11"/>
  <c r="M26" i="11"/>
  <c r="N26" i="11"/>
  <c r="O26" i="11"/>
  <c r="M55" i="11"/>
  <c r="N55" i="11"/>
  <c r="O55" i="11"/>
  <c r="O83" i="11"/>
  <c r="N83" i="11"/>
  <c r="M83" i="11"/>
  <c r="F83" i="11"/>
  <c r="C5" i="11"/>
  <c r="H83" i="11"/>
  <c r="C12" i="11"/>
  <c r="C14" i="11"/>
  <c r="G83" i="11"/>
  <c r="BX25" i="11"/>
  <c r="BX54" i="11"/>
  <c r="BX82" i="11"/>
  <c r="BU25" i="11"/>
  <c r="BV25" i="11"/>
  <c r="BW25" i="11"/>
  <c r="BU54" i="11"/>
  <c r="BV54" i="11"/>
  <c r="BW54" i="11"/>
  <c r="BW82" i="11"/>
  <c r="BV82" i="11"/>
  <c r="BU82" i="11"/>
  <c r="BN25" i="11"/>
  <c r="BN54" i="11"/>
  <c r="BN82" i="11"/>
  <c r="BK25" i="11"/>
  <c r="BL25" i="11"/>
  <c r="BM25" i="11"/>
  <c r="BK54" i="11"/>
  <c r="BL54" i="11"/>
  <c r="BM54" i="11"/>
  <c r="BM82" i="11"/>
  <c r="BL82" i="11"/>
  <c r="BK82" i="11"/>
  <c r="BD25" i="11"/>
  <c r="BD54" i="11"/>
  <c r="BD82" i="11"/>
  <c r="BA25" i="11"/>
  <c r="BB25" i="11"/>
  <c r="BC25" i="11"/>
  <c r="BA54" i="11"/>
  <c r="BB54" i="11"/>
  <c r="BC54" i="11"/>
  <c r="BC82" i="11"/>
  <c r="BB82" i="11"/>
  <c r="BA82" i="11"/>
  <c r="AT25" i="11"/>
  <c r="AT54" i="11"/>
  <c r="AT82" i="11"/>
  <c r="AQ25" i="11"/>
  <c r="AR25" i="11"/>
  <c r="AS25" i="11"/>
  <c r="AQ54" i="11"/>
  <c r="AR54" i="11"/>
  <c r="AS54" i="11"/>
  <c r="AS82" i="11"/>
  <c r="AR82" i="11"/>
  <c r="AQ82" i="11"/>
  <c r="AJ25" i="11"/>
  <c r="AJ54" i="11"/>
  <c r="AJ82" i="11"/>
  <c r="AG25" i="11"/>
  <c r="AH25" i="11"/>
  <c r="AI25" i="11"/>
  <c r="AG54" i="11"/>
  <c r="AH54" i="11"/>
  <c r="AI54" i="11"/>
  <c r="AI82" i="11"/>
  <c r="AH82" i="11"/>
  <c r="AG82" i="11"/>
  <c r="Z25" i="11"/>
  <c r="Z54" i="11"/>
  <c r="Z82" i="11"/>
  <c r="W25" i="11"/>
  <c r="X25" i="11"/>
  <c r="Y25" i="11"/>
  <c r="W54" i="11"/>
  <c r="X54" i="11"/>
  <c r="Y54" i="11"/>
  <c r="Y82" i="11"/>
  <c r="X82" i="11"/>
  <c r="W82" i="11"/>
  <c r="P25" i="11"/>
  <c r="P54" i="11"/>
  <c r="P82" i="11"/>
  <c r="M25" i="11"/>
  <c r="N25" i="11"/>
  <c r="O25" i="11"/>
  <c r="M54" i="11"/>
  <c r="N54" i="11"/>
  <c r="O54" i="11"/>
  <c r="O82" i="11"/>
  <c r="N82" i="11"/>
  <c r="M82" i="11"/>
  <c r="F82" i="11"/>
  <c r="H82" i="11"/>
  <c r="G82" i="11"/>
  <c r="BX24" i="11"/>
  <c r="BX53" i="11"/>
  <c r="BX81" i="11"/>
  <c r="BU24" i="11"/>
  <c r="BV24" i="11"/>
  <c r="BW24" i="11"/>
  <c r="BU53" i="11"/>
  <c r="BV53" i="11"/>
  <c r="BW53" i="11"/>
  <c r="BW81" i="11"/>
  <c r="BV81" i="11"/>
  <c r="BU81" i="11"/>
  <c r="BN24" i="11"/>
  <c r="BN53" i="11"/>
  <c r="BN81" i="11"/>
  <c r="BK24" i="11"/>
  <c r="BL24" i="11"/>
  <c r="BM24" i="11"/>
  <c r="BK53" i="11"/>
  <c r="BL53" i="11"/>
  <c r="BM53" i="11"/>
  <c r="BM81" i="11"/>
  <c r="BL81" i="11"/>
  <c r="BK81" i="11"/>
  <c r="BD24" i="11"/>
  <c r="BD53" i="11"/>
  <c r="BD81" i="11"/>
  <c r="BA24" i="11"/>
  <c r="BB24" i="11"/>
  <c r="BC24" i="11"/>
  <c r="BA53" i="11"/>
  <c r="BB53" i="11"/>
  <c r="BC53" i="11"/>
  <c r="BC81" i="11"/>
  <c r="BB81" i="11"/>
  <c r="BA81" i="11"/>
  <c r="AT24" i="11"/>
  <c r="AT53" i="11"/>
  <c r="AT81" i="11"/>
  <c r="AQ24" i="11"/>
  <c r="AR24" i="11"/>
  <c r="AS24" i="11"/>
  <c r="AQ53" i="11"/>
  <c r="AR53" i="11"/>
  <c r="AS53" i="11"/>
  <c r="AS81" i="11"/>
  <c r="AR81" i="11"/>
  <c r="AQ81" i="11"/>
  <c r="AJ24" i="11"/>
  <c r="AJ53" i="11"/>
  <c r="AJ81" i="11"/>
  <c r="AG24" i="11"/>
  <c r="AH24" i="11"/>
  <c r="AI24" i="11"/>
  <c r="AG53" i="11"/>
  <c r="AH53" i="11"/>
  <c r="AI53" i="11"/>
  <c r="AI81" i="11"/>
  <c r="AH81" i="11"/>
  <c r="AG81" i="11"/>
  <c r="Z24" i="11"/>
  <c r="Z53" i="11"/>
  <c r="Z81" i="11"/>
  <c r="W24" i="11"/>
  <c r="X24" i="11"/>
  <c r="Y24" i="11"/>
  <c r="W53" i="11"/>
  <c r="X53" i="11"/>
  <c r="Y53" i="11"/>
  <c r="Y81" i="11"/>
  <c r="X81" i="11"/>
  <c r="W81" i="11"/>
  <c r="P24" i="11"/>
  <c r="P53" i="11"/>
  <c r="P81" i="11"/>
  <c r="M24" i="11"/>
  <c r="N24" i="11"/>
  <c r="O24" i="11"/>
  <c r="M53" i="11"/>
  <c r="N53" i="11"/>
  <c r="O53" i="11"/>
  <c r="O81" i="11"/>
  <c r="N81" i="11"/>
  <c r="M81" i="11"/>
  <c r="F81" i="11"/>
  <c r="H81" i="11"/>
  <c r="G81" i="11"/>
  <c r="BX23" i="11"/>
  <c r="BX52" i="11"/>
  <c r="BX80" i="11"/>
  <c r="BU23" i="11"/>
  <c r="BV23" i="11"/>
  <c r="BW23" i="11"/>
  <c r="BU52" i="11"/>
  <c r="BV52" i="11"/>
  <c r="BW52" i="11"/>
  <c r="BW80" i="11"/>
  <c r="BV80" i="11"/>
  <c r="BU80" i="11"/>
  <c r="BN23" i="11"/>
  <c r="BN52" i="11"/>
  <c r="BN80" i="11"/>
  <c r="BK23" i="11"/>
  <c r="BL23" i="11"/>
  <c r="BM23" i="11"/>
  <c r="BK52" i="11"/>
  <c r="BL52" i="11"/>
  <c r="BM52" i="11"/>
  <c r="BM80" i="11"/>
  <c r="BL80" i="11"/>
  <c r="BK80" i="11"/>
  <c r="BD23" i="11"/>
  <c r="BD52" i="11"/>
  <c r="BD80" i="11"/>
  <c r="BA23" i="11"/>
  <c r="BB23" i="11"/>
  <c r="BC23" i="11"/>
  <c r="BA52" i="11"/>
  <c r="BB52" i="11"/>
  <c r="BC52" i="11"/>
  <c r="BC80" i="11"/>
  <c r="BB80" i="11"/>
  <c r="BA80" i="11"/>
  <c r="AT23" i="11"/>
  <c r="AT52" i="11"/>
  <c r="AT80" i="11"/>
  <c r="AQ23" i="11"/>
  <c r="AR23" i="11"/>
  <c r="AS23" i="11"/>
  <c r="AQ52" i="11"/>
  <c r="AR52" i="11"/>
  <c r="AS52" i="11"/>
  <c r="AS80" i="11"/>
  <c r="AR80" i="11"/>
  <c r="AQ80" i="11"/>
  <c r="AJ23" i="11"/>
  <c r="AJ52" i="11"/>
  <c r="AJ80" i="11"/>
  <c r="AG23" i="11"/>
  <c r="AH23" i="11"/>
  <c r="AI23" i="11"/>
  <c r="AG52" i="11"/>
  <c r="AH52" i="11"/>
  <c r="AI52" i="11"/>
  <c r="AI80" i="11"/>
  <c r="AH80" i="11"/>
  <c r="AG80" i="11"/>
  <c r="Z23" i="11"/>
  <c r="Z52" i="11"/>
  <c r="Z80" i="11"/>
  <c r="W23" i="11"/>
  <c r="X23" i="11"/>
  <c r="Y23" i="11"/>
  <c r="W52" i="11"/>
  <c r="X52" i="11"/>
  <c r="Y52" i="11"/>
  <c r="Y80" i="11"/>
  <c r="X80" i="11"/>
  <c r="W80" i="11"/>
  <c r="P23" i="11"/>
  <c r="P52" i="11"/>
  <c r="P80" i="11"/>
  <c r="M23" i="11"/>
  <c r="N23" i="11"/>
  <c r="O23" i="11"/>
  <c r="M52" i="11"/>
  <c r="N52" i="11"/>
  <c r="O52" i="11"/>
  <c r="O80" i="11"/>
  <c r="N80" i="11"/>
  <c r="M80" i="11"/>
  <c r="F80" i="11"/>
  <c r="H80" i="11"/>
  <c r="G80" i="11"/>
  <c r="BX22" i="11"/>
  <c r="BX51" i="11"/>
  <c r="BX79" i="11"/>
  <c r="BU22" i="11"/>
  <c r="BV22" i="11"/>
  <c r="BW22" i="11"/>
  <c r="BU51" i="11"/>
  <c r="BV51" i="11"/>
  <c r="BW51" i="11"/>
  <c r="BW79" i="11"/>
  <c r="BV79" i="11"/>
  <c r="BU79" i="11"/>
  <c r="BN22" i="11"/>
  <c r="BN51" i="11"/>
  <c r="BN79" i="11"/>
  <c r="BK22" i="11"/>
  <c r="BL22" i="11"/>
  <c r="BM22" i="11"/>
  <c r="BK51" i="11"/>
  <c r="BL51" i="11"/>
  <c r="BM51" i="11"/>
  <c r="BM79" i="11"/>
  <c r="BL79" i="11"/>
  <c r="BK79" i="11"/>
  <c r="BD22" i="11"/>
  <c r="BD51" i="11"/>
  <c r="BD79" i="11"/>
  <c r="BA22" i="11"/>
  <c r="BB22" i="11"/>
  <c r="BC22" i="11"/>
  <c r="BA51" i="11"/>
  <c r="BB51" i="11"/>
  <c r="BC51" i="11"/>
  <c r="BC79" i="11"/>
  <c r="BB79" i="11"/>
  <c r="BA79" i="11"/>
  <c r="AT22" i="11"/>
  <c r="AT51" i="11"/>
  <c r="AT79" i="11"/>
  <c r="AQ22" i="11"/>
  <c r="AR22" i="11"/>
  <c r="AS22" i="11"/>
  <c r="AQ51" i="11"/>
  <c r="AR51" i="11"/>
  <c r="AS51" i="11"/>
  <c r="AS79" i="11"/>
  <c r="AR79" i="11"/>
  <c r="AQ79" i="11"/>
  <c r="AJ22" i="11"/>
  <c r="AJ51" i="11"/>
  <c r="AJ79" i="11"/>
  <c r="AG22" i="11"/>
  <c r="AH22" i="11"/>
  <c r="AI22" i="11"/>
  <c r="AG51" i="11"/>
  <c r="AH51" i="11"/>
  <c r="AI51" i="11"/>
  <c r="AI79" i="11"/>
  <c r="AH79" i="11"/>
  <c r="AG79" i="11"/>
  <c r="Z22" i="11"/>
  <c r="Z51" i="11"/>
  <c r="Z79" i="11"/>
  <c r="W22" i="11"/>
  <c r="X22" i="11"/>
  <c r="Y22" i="11"/>
  <c r="W51" i="11"/>
  <c r="X51" i="11"/>
  <c r="Y51" i="11"/>
  <c r="Y79" i="11"/>
  <c r="X79" i="11"/>
  <c r="W79" i="11"/>
  <c r="P22" i="11"/>
  <c r="P51" i="11"/>
  <c r="P79" i="11"/>
  <c r="M22" i="11"/>
  <c r="N22" i="11"/>
  <c r="O22" i="11"/>
  <c r="M51" i="11"/>
  <c r="N51" i="11"/>
  <c r="O51" i="11"/>
  <c r="O79" i="11"/>
  <c r="N79" i="11"/>
  <c r="M79" i="11"/>
  <c r="F79" i="11"/>
  <c r="H79" i="11"/>
  <c r="G79" i="11"/>
  <c r="BX21" i="11"/>
  <c r="BX50" i="11"/>
  <c r="BX78" i="11"/>
  <c r="BU21" i="11"/>
  <c r="BV21" i="11"/>
  <c r="BW21" i="11"/>
  <c r="BU50" i="11"/>
  <c r="BV50" i="11"/>
  <c r="BW50" i="11"/>
  <c r="BW78" i="11"/>
  <c r="BV78" i="11"/>
  <c r="BU78" i="11"/>
  <c r="BN21" i="11"/>
  <c r="BN50" i="11"/>
  <c r="BN78" i="11"/>
  <c r="BK21" i="11"/>
  <c r="BL21" i="11"/>
  <c r="BM21" i="11"/>
  <c r="BK50" i="11"/>
  <c r="BL50" i="11"/>
  <c r="BM50" i="11"/>
  <c r="BM78" i="11"/>
  <c r="BL78" i="11"/>
  <c r="BK78" i="11"/>
  <c r="BD21" i="11"/>
  <c r="BD50" i="11"/>
  <c r="BD78" i="11"/>
  <c r="BA21" i="11"/>
  <c r="BB21" i="11"/>
  <c r="BC21" i="11"/>
  <c r="BA50" i="11"/>
  <c r="BB50" i="11"/>
  <c r="BC50" i="11"/>
  <c r="BC78" i="11"/>
  <c r="BB78" i="11"/>
  <c r="BA78" i="11"/>
  <c r="AT21" i="11"/>
  <c r="AT50" i="11"/>
  <c r="AT78" i="11"/>
  <c r="AQ21" i="11"/>
  <c r="AR21" i="11"/>
  <c r="AS21" i="11"/>
  <c r="AQ50" i="11"/>
  <c r="AR50" i="11"/>
  <c r="AS50" i="11"/>
  <c r="AS78" i="11"/>
  <c r="AR78" i="11"/>
  <c r="AQ78" i="11"/>
  <c r="AJ21" i="11"/>
  <c r="AJ50" i="11"/>
  <c r="AJ78" i="11"/>
  <c r="AG21" i="11"/>
  <c r="AH21" i="11"/>
  <c r="AI21" i="11"/>
  <c r="AG50" i="11"/>
  <c r="AH50" i="11"/>
  <c r="AI50" i="11"/>
  <c r="AI78" i="11"/>
  <c r="AH78" i="11"/>
  <c r="AG78" i="11"/>
  <c r="Z21" i="11"/>
  <c r="Z50" i="11"/>
  <c r="Z78" i="11"/>
  <c r="W21" i="11"/>
  <c r="X21" i="11"/>
  <c r="Y21" i="11"/>
  <c r="W50" i="11"/>
  <c r="X50" i="11"/>
  <c r="Y50" i="11"/>
  <c r="Y78" i="11"/>
  <c r="X78" i="11"/>
  <c r="W78" i="11"/>
  <c r="P21" i="11"/>
  <c r="P50" i="11"/>
  <c r="P78" i="11"/>
  <c r="M21" i="11"/>
  <c r="N21" i="11"/>
  <c r="O21" i="11"/>
  <c r="M50" i="11"/>
  <c r="N50" i="11"/>
  <c r="O50" i="11"/>
  <c r="O78" i="11"/>
  <c r="N78" i="11"/>
  <c r="M78" i="11"/>
  <c r="F78" i="11"/>
  <c r="H78" i="11"/>
  <c r="G78" i="11"/>
  <c r="BX20" i="11"/>
  <c r="BX49" i="11"/>
  <c r="BX77" i="11"/>
  <c r="BU20" i="11"/>
  <c r="BV20" i="11"/>
  <c r="BW20" i="11"/>
  <c r="BU49" i="11"/>
  <c r="BV49" i="11"/>
  <c r="BW49" i="11"/>
  <c r="BW77" i="11"/>
  <c r="BV77" i="11"/>
  <c r="BU77" i="11"/>
  <c r="BN20" i="11"/>
  <c r="BN49" i="11"/>
  <c r="BN77" i="11"/>
  <c r="BK20" i="11"/>
  <c r="BL20" i="11"/>
  <c r="BM20" i="11"/>
  <c r="BK49" i="11"/>
  <c r="BL49" i="11"/>
  <c r="BM49" i="11"/>
  <c r="BM77" i="11"/>
  <c r="BL77" i="11"/>
  <c r="BK77" i="11"/>
  <c r="BD20" i="11"/>
  <c r="BD49" i="11"/>
  <c r="BD77" i="11"/>
  <c r="BA20" i="11"/>
  <c r="BB20" i="11"/>
  <c r="BC20" i="11"/>
  <c r="BA49" i="11"/>
  <c r="BB49" i="11"/>
  <c r="BC49" i="11"/>
  <c r="BC77" i="11"/>
  <c r="BB77" i="11"/>
  <c r="BA77" i="11"/>
  <c r="AT20" i="11"/>
  <c r="AT49" i="11"/>
  <c r="AT77" i="11"/>
  <c r="AQ20" i="11"/>
  <c r="AR20" i="11"/>
  <c r="AS20" i="11"/>
  <c r="AQ49" i="11"/>
  <c r="AR49" i="11"/>
  <c r="AS49" i="11"/>
  <c r="AS77" i="11"/>
  <c r="AR77" i="11"/>
  <c r="AQ77" i="11"/>
  <c r="AJ20" i="11"/>
  <c r="AJ49" i="11"/>
  <c r="AJ77" i="11"/>
  <c r="AG20" i="11"/>
  <c r="AH20" i="11"/>
  <c r="AI20" i="11"/>
  <c r="AG49" i="11"/>
  <c r="AH49" i="11"/>
  <c r="AI49" i="11"/>
  <c r="AI77" i="11"/>
  <c r="AH77" i="11"/>
  <c r="AG77" i="11"/>
  <c r="Z20" i="11"/>
  <c r="Z49" i="11"/>
  <c r="Z77" i="11"/>
  <c r="W20" i="11"/>
  <c r="X20" i="11"/>
  <c r="Y20" i="11"/>
  <c r="W49" i="11"/>
  <c r="X49" i="11"/>
  <c r="Y49" i="11"/>
  <c r="Y77" i="11"/>
  <c r="X77" i="11"/>
  <c r="W77" i="11"/>
  <c r="P20" i="11"/>
  <c r="P49" i="11"/>
  <c r="P77" i="11"/>
  <c r="M20" i="11"/>
  <c r="N20" i="11"/>
  <c r="O20" i="11"/>
  <c r="M49" i="11"/>
  <c r="N49" i="11"/>
  <c r="O49" i="11"/>
  <c r="O77" i="11"/>
  <c r="N77" i="11"/>
  <c r="M77" i="11"/>
  <c r="F77" i="11"/>
  <c r="H77" i="11"/>
  <c r="G77" i="11"/>
  <c r="BX19" i="11"/>
  <c r="BX48" i="11"/>
  <c r="BX76" i="11"/>
  <c r="BU19" i="11"/>
  <c r="BV19" i="11"/>
  <c r="BW19" i="11"/>
  <c r="BU48" i="11"/>
  <c r="BV48" i="11"/>
  <c r="BW48" i="11"/>
  <c r="BW76" i="11"/>
  <c r="BV76" i="11"/>
  <c r="BU76" i="11"/>
  <c r="BN19" i="11"/>
  <c r="BN48" i="11"/>
  <c r="BN76" i="11"/>
  <c r="BK19" i="11"/>
  <c r="BL19" i="11"/>
  <c r="BM19" i="11"/>
  <c r="BK48" i="11"/>
  <c r="BL48" i="11"/>
  <c r="BM48" i="11"/>
  <c r="BM76" i="11"/>
  <c r="BL76" i="11"/>
  <c r="BK76" i="11"/>
  <c r="BD19" i="11"/>
  <c r="BD48" i="11"/>
  <c r="BD76" i="11"/>
  <c r="BA19" i="11"/>
  <c r="BB19" i="11"/>
  <c r="BC19" i="11"/>
  <c r="BA48" i="11"/>
  <c r="BB48" i="11"/>
  <c r="BC48" i="11"/>
  <c r="BC76" i="11"/>
  <c r="BB76" i="11"/>
  <c r="BA76" i="11"/>
  <c r="AT19" i="11"/>
  <c r="AT48" i="11"/>
  <c r="AT76" i="11"/>
  <c r="AQ19" i="11"/>
  <c r="AR19" i="11"/>
  <c r="AS19" i="11"/>
  <c r="AQ48" i="11"/>
  <c r="AR48" i="11"/>
  <c r="AS48" i="11"/>
  <c r="AS76" i="11"/>
  <c r="AR76" i="11"/>
  <c r="AQ76" i="11"/>
  <c r="AJ19" i="11"/>
  <c r="AJ48" i="11"/>
  <c r="AJ76" i="11"/>
  <c r="AG19" i="11"/>
  <c r="AH19" i="11"/>
  <c r="AI19" i="11"/>
  <c r="AG48" i="11"/>
  <c r="AH48" i="11"/>
  <c r="AI48" i="11"/>
  <c r="AI76" i="11"/>
  <c r="AH76" i="11"/>
  <c r="AG76" i="11"/>
  <c r="Z19" i="11"/>
  <c r="Z48" i="11"/>
  <c r="Z76" i="11"/>
  <c r="W19" i="11"/>
  <c r="X19" i="11"/>
  <c r="Y19" i="11"/>
  <c r="W48" i="11"/>
  <c r="X48" i="11"/>
  <c r="Y48" i="11"/>
  <c r="Y76" i="11"/>
  <c r="X76" i="11"/>
  <c r="W76" i="11"/>
  <c r="P19" i="11"/>
  <c r="P48" i="11"/>
  <c r="P76" i="11"/>
  <c r="M19" i="11"/>
  <c r="N19" i="11"/>
  <c r="O19" i="11"/>
  <c r="M48" i="11"/>
  <c r="N48" i="11"/>
  <c r="O48" i="11"/>
  <c r="O76" i="11"/>
  <c r="N76" i="11"/>
  <c r="M76" i="11"/>
  <c r="F76" i="11"/>
  <c r="H76" i="11"/>
  <c r="G76" i="11"/>
  <c r="BX18" i="11"/>
  <c r="BX47" i="11"/>
  <c r="BX75" i="11"/>
  <c r="BU18" i="11"/>
  <c r="BV18" i="11"/>
  <c r="BW18" i="11"/>
  <c r="BU47" i="11"/>
  <c r="BV47" i="11"/>
  <c r="BW47" i="11"/>
  <c r="BW75" i="11"/>
  <c r="BV75" i="11"/>
  <c r="BU75" i="11"/>
  <c r="BN18" i="11"/>
  <c r="BN47" i="11"/>
  <c r="BN75" i="11"/>
  <c r="BK18" i="11"/>
  <c r="BL18" i="11"/>
  <c r="BM18" i="11"/>
  <c r="BK47" i="11"/>
  <c r="BL47" i="11"/>
  <c r="BM47" i="11"/>
  <c r="BM75" i="11"/>
  <c r="BL75" i="11"/>
  <c r="BK75" i="11"/>
  <c r="BD18" i="11"/>
  <c r="BD47" i="11"/>
  <c r="BD75" i="11"/>
  <c r="BA18" i="11"/>
  <c r="BB18" i="11"/>
  <c r="BC18" i="11"/>
  <c r="BA47" i="11"/>
  <c r="BB47" i="11"/>
  <c r="BC47" i="11"/>
  <c r="BC75" i="11"/>
  <c r="BB75" i="11"/>
  <c r="BA75" i="11"/>
  <c r="AT18" i="11"/>
  <c r="AT47" i="11"/>
  <c r="AT75" i="11"/>
  <c r="AQ18" i="11"/>
  <c r="AR18" i="11"/>
  <c r="AS18" i="11"/>
  <c r="AQ47" i="11"/>
  <c r="AR47" i="11"/>
  <c r="AS47" i="11"/>
  <c r="AS75" i="11"/>
  <c r="AR75" i="11"/>
  <c r="AQ75" i="11"/>
  <c r="AJ18" i="11"/>
  <c r="AJ47" i="11"/>
  <c r="AJ75" i="11"/>
  <c r="AG18" i="11"/>
  <c r="AH18" i="11"/>
  <c r="AI18" i="11"/>
  <c r="AG47" i="11"/>
  <c r="AH47" i="11"/>
  <c r="AI47" i="11"/>
  <c r="AI75" i="11"/>
  <c r="AH75" i="11"/>
  <c r="AG75" i="11"/>
  <c r="Z18" i="11"/>
  <c r="Z47" i="11"/>
  <c r="Z75" i="11"/>
  <c r="W18" i="11"/>
  <c r="X18" i="11"/>
  <c r="Y18" i="11"/>
  <c r="W47" i="11"/>
  <c r="X47" i="11"/>
  <c r="Y47" i="11"/>
  <c r="Y75" i="11"/>
  <c r="X75" i="11"/>
  <c r="W75" i="11"/>
  <c r="P18" i="11"/>
  <c r="P47" i="11"/>
  <c r="P75" i="11"/>
  <c r="M18" i="11"/>
  <c r="N18" i="11"/>
  <c r="O18" i="11"/>
  <c r="M47" i="11"/>
  <c r="N47" i="11"/>
  <c r="O47" i="11"/>
  <c r="O75" i="11"/>
  <c r="N75" i="11"/>
  <c r="M75" i="11"/>
  <c r="F75" i="11"/>
  <c r="H75" i="11"/>
  <c r="G75" i="11"/>
  <c r="BX17" i="11"/>
  <c r="BX46" i="11"/>
  <c r="BX74" i="11"/>
  <c r="BU17" i="11"/>
  <c r="BV17" i="11"/>
  <c r="BW17" i="11"/>
  <c r="BU46" i="11"/>
  <c r="BV46" i="11"/>
  <c r="BW46" i="11"/>
  <c r="BW74" i="11"/>
  <c r="BV74" i="11"/>
  <c r="BU74" i="11"/>
  <c r="BN17" i="11"/>
  <c r="BN46" i="11"/>
  <c r="BN74" i="11"/>
  <c r="BK17" i="11"/>
  <c r="BL17" i="11"/>
  <c r="BM17" i="11"/>
  <c r="BK46" i="11"/>
  <c r="BL46" i="11"/>
  <c r="BM46" i="11"/>
  <c r="BM74" i="11"/>
  <c r="BL74" i="11"/>
  <c r="BK74" i="11"/>
  <c r="BD17" i="11"/>
  <c r="BD46" i="11"/>
  <c r="BD74" i="11"/>
  <c r="BA17" i="11"/>
  <c r="BB17" i="11"/>
  <c r="BC17" i="11"/>
  <c r="BA46" i="11"/>
  <c r="BB46" i="11"/>
  <c r="BC46" i="11"/>
  <c r="BC74" i="11"/>
  <c r="BB74" i="11"/>
  <c r="BA74" i="11"/>
  <c r="AT17" i="11"/>
  <c r="AT46" i="11"/>
  <c r="AT74" i="11"/>
  <c r="AQ17" i="11"/>
  <c r="AR17" i="11"/>
  <c r="AS17" i="11"/>
  <c r="AQ46" i="11"/>
  <c r="AR46" i="11"/>
  <c r="AS46" i="11"/>
  <c r="AS74" i="11"/>
  <c r="AR74" i="11"/>
  <c r="AQ74" i="11"/>
  <c r="AJ17" i="11"/>
  <c r="AJ46" i="11"/>
  <c r="AJ74" i="11"/>
  <c r="AG17" i="11"/>
  <c r="AH17" i="11"/>
  <c r="AI17" i="11"/>
  <c r="AG46" i="11"/>
  <c r="AH46" i="11"/>
  <c r="AI46" i="11"/>
  <c r="AI74" i="11"/>
  <c r="AH74" i="11"/>
  <c r="AG74" i="11"/>
  <c r="Z17" i="11"/>
  <c r="Z46" i="11"/>
  <c r="Z74" i="11"/>
  <c r="W17" i="11"/>
  <c r="X17" i="11"/>
  <c r="Y17" i="11"/>
  <c r="W46" i="11"/>
  <c r="X46" i="11"/>
  <c r="Y46" i="11"/>
  <c r="Y74" i="11"/>
  <c r="X74" i="11"/>
  <c r="W74" i="11"/>
  <c r="P17" i="11"/>
  <c r="P46" i="11"/>
  <c r="P74" i="11"/>
  <c r="M17" i="11"/>
  <c r="N17" i="11"/>
  <c r="O17" i="11"/>
  <c r="M46" i="11"/>
  <c r="N46" i="11"/>
  <c r="O46" i="11"/>
  <c r="O74" i="11"/>
  <c r="N74" i="11"/>
  <c r="M74" i="11"/>
  <c r="F74" i="11"/>
  <c r="H74" i="11"/>
  <c r="G74" i="11"/>
  <c r="BX16" i="11"/>
  <c r="BX45" i="11"/>
  <c r="BX73" i="11"/>
  <c r="BU16" i="11"/>
  <c r="BV16" i="11"/>
  <c r="BW16" i="11"/>
  <c r="BU45" i="11"/>
  <c r="BV45" i="11"/>
  <c r="BW45" i="11"/>
  <c r="BW73" i="11"/>
  <c r="BV73" i="11"/>
  <c r="BU73" i="11"/>
  <c r="BN16" i="11"/>
  <c r="BN45" i="11"/>
  <c r="BN73" i="11"/>
  <c r="BK16" i="11"/>
  <c r="BL16" i="11"/>
  <c r="BM16" i="11"/>
  <c r="BK45" i="11"/>
  <c r="BL45" i="11"/>
  <c r="BM45" i="11"/>
  <c r="BM73" i="11"/>
  <c r="BL73" i="11"/>
  <c r="BK73" i="11"/>
  <c r="BD16" i="11"/>
  <c r="BD45" i="11"/>
  <c r="BD73" i="11"/>
  <c r="BA16" i="11"/>
  <c r="BB16" i="11"/>
  <c r="BC16" i="11"/>
  <c r="BA45" i="11"/>
  <c r="BB45" i="11"/>
  <c r="BC45" i="11"/>
  <c r="BC73" i="11"/>
  <c r="BB73" i="11"/>
  <c r="BA73" i="11"/>
  <c r="AT16" i="11"/>
  <c r="AT45" i="11"/>
  <c r="AT73" i="11"/>
  <c r="AQ16" i="11"/>
  <c r="AR16" i="11"/>
  <c r="AS16" i="11"/>
  <c r="AQ45" i="11"/>
  <c r="AR45" i="11"/>
  <c r="AS45" i="11"/>
  <c r="AS73" i="11"/>
  <c r="AR73" i="11"/>
  <c r="AQ73" i="11"/>
  <c r="AJ16" i="11"/>
  <c r="AJ45" i="11"/>
  <c r="AJ73" i="11"/>
  <c r="AG16" i="11"/>
  <c r="AH16" i="11"/>
  <c r="AI16" i="11"/>
  <c r="AG45" i="11"/>
  <c r="AH45" i="11"/>
  <c r="AI45" i="11"/>
  <c r="AI73" i="11"/>
  <c r="AH73" i="11"/>
  <c r="AG73" i="11"/>
  <c r="Z16" i="11"/>
  <c r="Z45" i="11"/>
  <c r="Z73" i="11"/>
  <c r="W16" i="11"/>
  <c r="X16" i="11"/>
  <c r="Y16" i="11"/>
  <c r="W45" i="11"/>
  <c r="X45" i="11"/>
  <c r="Y45" i="11"/>
  <c r="Y73" i="11"/>
  <c r="X73" i="11"/>
  <c r="W73" i="11"/>
  <c r="P16" i="11"/>
  <c r="P45" i="11"/>
  <c r="P73" i="11"/>
  <c r="M16" i="11"/>
  <c r="N16" i="11"/>
  <c r="O16" i="11"/>
  <c r="M45" i="11"/>
  <c r="N45" i="11"/>
  <c r="O45" i="11"/>
  <c r="O73" i="11"/>
  <c r="N73" i="11"/>
  <c r="M73" i="11"/>
  <c r="F73" i="11"/>
  <c r="H73" i="11"/>
  <c r="G73" i="11"/>
  <c r="BX15" i="11"/>
  <c r="BX44" i="11"/>
  <c r="BX72" i="11"/>
  <c r="BU15" i="11"/>
  <c r="BV15" i="11"/>
  <c r="BW15" i="11"/>
  <c r="BU44" i="11"/>
  <c r="BV44" i="11"/>
  <c r="BW44" i="11"/>
  <c r="BW72" i="11"/>
  <c r="BV72" i="11"/>
  <c r="BU72" i="11"/>
  <c r="BN15" i="11"/>
  <c r="BN44" i="11"/>
  <c r="BN72" i="11"/>
  <c r="BK15" i="11"/>
  <c r="BL15" i="11"/>
  <c r="BM15" i="11"/>
  <c r="BK44" i="11"/>
  <c r="BL44" i="11"/>
  <c r="BM44" i="11"/>
  <c r="BM72" i="11"/>
  <c r="BL72" i="11"/>
  <c r="BK72" i="11"/>
  <c r="BD15" i="11"/>
  <c r="BD44" i="11"/>
  <c r="BD72" i="11"/>
  <c r="BA15" i="11"/>
  <c r="BB15" i="11"/>
  <c r="BC15" i="11"/>
  <c r="BA44" i="11"/>
  <c r="BB44" i="11"/>
  <c r="BC44" i="11"/>
  <c r="BC72" i="11"/>
  <c r="BB72" i="11"/>
  <c r="BA72" i="11"/>
  <c r="AT15" i="11"/>
  <c r="AT44" i="11"/>
  <c r="AT72" i="11"/>
  <c r="AQ15" i="11"/>
  <c r="AR15" i="11"/>
  <c r="AS15" i="11"/>
  <c r="AQ44" i="11"/>
  <c r="AR44" i="11"/>
  <c r="AS44" i="11"/>
  <c r="AS72" i="11"/>
  <c r="AR72" i="11"/>
  <c r="AQ72" i="11"/>
  <c r="AJ15" i="11"/>
  <c r="AJ44" i="11"/>
  <c r="AJ72" i="11"/>
  <c r="AG15" i="11"/>
  <c r="AH15" i="11"/>
  <c r="AI15" i="11"/>
  <c r="AG44" i="11"/>
  <c r="AH44" i="11"/>
  <c r="AI44" i="11"/>
  <c r="AI72" i="11"/>
  <c r="AH72" i="11"/>
  <c r="AG72" i="11"/>
  <c r="Z15" i="11"/>
  <c r="Z44" i="11"/>
  <c r="Z72" i="11"/>
  <c r="W15" i="11"/>
  <c r="X15" i="11"/>
  <c r="Y15" i="11"/>
  <c r="W44" i="11"/>
  <c r="X44" i="11"/>
  <c r="Y44" i="11"/>
  <c r="Y72" i="11"/>
  <c r="X72" i="11"/>
  <c r="W72" i="11"/>
  <c r="P15" i="11"/>
  <c r="P44" i="11"/>
  <c r="P72" i="11"/>
  <c r="M15" i="11"/>
  <c r="N15" i="11"/>
  <c r="O15" i="11"/>
  <c r="M44" i="11"/>
  <c r="N44" i="11"/>
  <c r="O44" i="11"/>
  <c r="O72" i="11"/>
  <c r="N72" i="11"/>
  <c r="M72" i="11"/>
  <c r="F72" i="11"/>
  <c r="H72" i="11"/>
  <c r="G72" i="11"/>
  <c r="BX14" i="11"/>
  <c r="BX43" i="11"/>
  <c r="BX71" i="11"/>
  <c r="BU14" i="11"/>
  <c r="BV14" i="11"/>
  <c r="BW14" i="11"/>
  <c r="BU43" i="11"/>
  <c r="BV43" i="11"/>
  <c r="BW43" i="11"/>
  <c r="BW71" i="11"/>
  <c r="BV71" i="11"/>
  <c r="BU71" i="11"/>
  <c r="BN14" i="11"/>
  <c r="BN43" i="11"/>
  <c r="BN71" i="11"/>
  <c r="BK14" i="11"/>
  <c r="BL14" i="11"/>
  <c r="BM14" i="11"/>
  <c r="BK43" i="11"/>
  <c r="BL43" i="11"/>
  <c r="BM43" i="11"/>
  <c r="BM71" i="11"/>
  <c r="BL71" i="11"/>
  <c r="BK71" i="11"/>
  <c r="BD14" i="11"/>
  <c r="BD43" i="11"/>
  <c r="BD71" i="11"/>
  <c r="BA14" i="11"/>
  <c r="BB14" i="11"/>
  <c r="BC14" i="11"/>
  <c r="BA43" i="11"/>
  <c r="BB43" i="11"/>
  <c r="BC43" i="11"/>
  <c r="BC71" i="11"/>
  <c r="BB71" i="11"/>
  <c r="BA71" i="11"/>
  <c r="AT14" i="11"/>
  <c r="AT43" i="11"/>
  <c r="AT71" i="11"/>
  <c r="AQ14" i="11"/>
  <c r="AR14" i="11"/>
  <c r="AS14" i="11"/>
  <c r="AQ43" i="11"/>
  <c r="AR43" i="11"/>
  <c r="AS43" i="11"/>
  <c r="AS71" i="11"/>
  <c r="AR71" i="11"/>
  <c r="AQ71" i="11"/>
  <c r="AJ14" i="11"/>
  <c r="AJ43" i="11"/>
  <c r="AJ71" i="11"/>
  <c r="AG14" i="11"/>
  <c r="AH14" i="11"/>
  <c r="AI14" i="11"/>
  <c r="AG43" i="11"/>
  <c r="AH43" i="11"/>
  <c r="AI43" i="11"/>
  <c r="AI71" i="11"/>
  <c r="AH71" i="11"/>
  <c r="AG71" i="11"/>
  <c r="Z14" i="11"/>
  <c r="Z43" i="11"/>
  <c r="Z71" i="11"/>
  <c r="W14" i="11"/>
  <c r="X14" i="11"/>
  <c r="Y14" i="11"/>
  <c r="W43" i="11"/>
  <c r="X43" i="11"/>
  <c r="Y43" i="11"/>
  <c r="Y71" i="11"/>
  <c r="X71" i="11"/>
  <c r="W71" i="11"/>
  <c r="P14" i="11"/>
  <c r="P43" i="11"/>
  <c r="P71" i="11"/>
  <c r="M14" i="11"/>
  <c r="N14" i="11"/>
  <c r="O14" i="11"/>
  <c r="M43" i="11"/>
  <c r="N43" i="11"/>
  <c r="O43" i="11"/>
  <c r="O71" i="11"/>
  <c r="N71" i="11"/>
  <c r="M71" i="11"/>
  <c r="F71" i="11"/>
  <c r="H71" i="11"/>
  <c r="G71" i="11"/>
  <c r="BX13" i="11"/>
  <c r="BX42" i="11"/>
  <c r="BX70" i="11"/>
  <c r="BU13" i="11"/>
  <c r="BV13" i="11"/>
  <c r="BW13" i="11"/>
  <c r="BU42" i="11"/>
  <c r="BV42" i="11"/>
  <c r="BW42" i="11"/>
  <c r="BW70" i="11"/>
  <c r="BV70" i="11"/>
  <c r="BU70" i="11"/>
  <c r="BN13" i="11"/>
  <c r="BN42" i="11"/>
  <c r="BN70" i="11"/>
  <c r="BK13" i="11"/>
  <c r="BL13" i="11"/>
  <c r="BM13" i="11"/>
  <c r="BK42" i="11"/>
  <c r="BL42" i="11"/>
  <c r="BM42" i="11"/>
  <c r="BM70" i="11"/>
  <c r="BL70" i="11"/>
  <c r="BK70" i="11"/>
  <c r="BD13" i="11"/>
  <c r="BD42" i="11"/>
  <c r="BD70" i="11"/>
  <c r="BA13" i="11"/>
  <c r="BB13" i="11"/>
  <c r="BC13" i="11"/>
  <c r="BA42" i="11"/>
  <c r="BB42" i="11"/>
  <c r="BC42" i="11"/>
  <c r="BC70" i="11"/>
  <c r="BB70" i="11"/>
  <c r="BA70" i="11"/>
  <c r="AT13" i="11"/>
  <c r="AT42" i="11"/>
  <c r="AT70" i="11"/>
  <c r="AQ13" i="11"/>
  <c r="AR13" i="11"/>
  <c r="AS13" i="11"/>
  <c r="AQ42" i="11"/>
  <c r="AR42" i="11"/>
  <c r="AS42" i="11"/>
  <c r="AS70" i="11"/>
  <c r="AR70" i="11"/>
  <c r="AQ70" i="11"/>
  <c r="AJ13" i="11"/>
  <c r="AJ42" i="11"/>
  <c r="AJ70" i="11"/>
  <c r="AG13" i="11"/>
  <c r="AH13" i="11"/>
  <c r="AI13" i="11"/>
  <c r="AG42" i="11"/>
  <c r="AH42" i="11"/>
  <c r="AI42" i="11"/>
  <c r="AI70" i="11"/>
  <c r="AH70" i="11"/>
  <c r="AG70" i="11"/>
  <c r="Z13" i="11"/>
  <c r="Z42" i="11"/>
  <c r="Z70" i="11"/>
  <c r="W13" i="11"/>
  <c r="X13" i="11"/>
  <c r="Y13" i="11"/>
  <c r="W42" i="11"/>
  <c r="X42" i="11"/>
  <c r="Y42" i="11"/>
  <c r="Y70" i="11"/>
  <c r="X70" i="11"/>
  <c r="W70" i="11"/>
  <c r="P13" i="11"/>
  <c r="P42" i="11"/>
  <c r="P70" i="11"/>
  <c r="M13" i="11"/>
  <c r="N13" i="11"/>
  <c r="O13" i="11"/>
  <c r="M42" i="11"/>
  <c r="N42" i="11"/>
  <c r="O42" i="11"/>
  <c r="O70" i="11"/>
  <c r="N70" i="11"/>
  <c r="M70" i="11"/>
  <c r="F70" i="11"/>
  <c r="H70" i="11"/>
  <c r="G70" i="11"/>
  <c r="BX12" i="11"/>
  <c r="BX41" i="11"/>
  <c r="BX69" i="11"/>
  <c r="BU12" i="11"/>
  <c r="BV12" i="11"/>
  <c r="BW12" i="11"/>
  <c r="BU41" i="11"/>
  <c r="BV41" i="11"/>
  <c r="BW41" i="11"/>
  <c r="BW69" i="11"/>
  <c r="BV69" i="11"/>
  <c r="BU69" i="11"/>
  <c r="BN12" i="11"/>
  <c r="BN41" i="11"/>
  <c r="BN69" i="11"/>
  <c r="BK12" i="11"/>
  <c r="BL12" i="11"/>
  <c r="BM12" i="11"/>
  <c r="BK41" i="11"/>
  <c r="BL41" i="11"/>
  <c r="BM41" i="11"/>
  <c r="BM69" i="11"/>
  <c r="BL69" i="11"/>
  <c r="BK69" i="11"/>
  <c r="BD12" i="11"/>
  <c r="BD41" i="11"/>
  <c r="BD69" i="11"/>
  <c r="BA12" i="11"/>
  <c r="BB12" i="11"/>
  <c r="BC12" i="11"/>
  <c r="BA41" i="11"/>
  <c r="BB41" i="11"/>
  <c r="BC41" i="11"/>
  <c r="BC69" i="11"/>
  <c r="BB69" i="11"/>
  <c r="BA69" i="11"/>
  <c r="AT12" i="11"/>
  <c r="AT41" i="11"/>
  <c r="AT69" i="11"/>
  <c r="AQ12" i="11"/>
  <c r="AR12" i="11"/>
  <c r="AS12" i="11"/>
  <c r="AQ41" i="11"/>
  <c r="AR41" i="11"/>
  <c r="AS41" i="11"/>
  <c r="AS69" i="11"/>
  <c r="AR69" i="11"/>
  <c r="AQ69" i="11"/>
  <c r="AJ12" i="11"/>
  <c r="AJ41" i="11"/>
  <c r="AJ69" i="11"/>
  <c r="AG12" i="11"/>
  <c r="AH12" i="11"/>
  <c r="AI12" i="11"/>
  <c r="AG41" i="11"/>
  <c r="AH41" i="11"/>
  <c r="AI41" i="11"/>
  <c r="AI69" i="11"/>
  <c r="AH69" i="11"/>
  <c r="AG69" i="11"/>
  <c r="Z12" i="11"/>
  <c r="Z41" i="11"/>
  <c r="Z69" i="11"/>
  <c r="W12" i="11"/>
  <c r="X12" i="11"/>
  <c r="Y12" i="11"/>
  <c r="W41" i="11"/>
  <c r="X41" i="11"/>
  <c r="Y41" i="11"/>
  <c r="Y69" i="11"/>
  <c r="X69" i="11"/>
  <c r="W69" i="11"/>
  <c r="P12" i="11"/>
  <c r="P41" i="11"/>
  <c r="P69" i="11"/>
  <c r="M12" i="11"/>
  <c r="N12" i="11"/>
  <c r="O12" i="11"/>
  <c r="M41" i="11"/>
  <c r="N41" i="11"/>
  <c r="O41" i="11"/>
  <c r="O69" i="11"/>
  <c r="N69" i="11"/>
  <c r="M69" i="11"/>
  <c r="F69" i="11"/>
  <c r="H69" i="11"/>
  <c r="G69" i="11"/>
  <c r="BX11" i="11"/>
  <c r="BX40" i="11"/>
  <c r="BX68" i="11"/>
  <c r="BU11" i="11"/>
  <c r="BV11" i="11"/>
  <c r="BW11" i="11"/>
  <c r="BU40" i="11"/>
  <c r="BV40" i="11"/>
  <c r="BW40" i="11"/>
  <c r="BW68" i="11"/>
  <c r="BV68" i="11"/>
  <c r="BU68" i="11"/>
  <c r="BN11" i="11"/>
  <c r="BN40" i="11"/>
  <c r="BN68" i="11"/>
  <c r="BK11" i="11"/>
  <c r="BL11" i="11"/>
  <c r="BM11" i="11"/>
  <c r="BK40" i="11"/>
  <c r="BL40" i="11"/>
  <c r="BM40" i="11"/>
  <c r="BM68" i="11"/>
  <c r="BL68" i="11"/>
  <c r="BK68" i="11"/>
  <c r="BD11" i="11"/>
  <c r="BD40" i="11"/>
  <c r="BD68" i="11"/>
  <c r="BA11" i="11"/>
  <c r="BB11" i="11"/>
  <c r="BC11" i="11"/>
  <c r="BA40" i="11"/>
  <c r="BB40" i="11"/>
  <c r="BC40" i="11"/>
  <c r="BC68" i="11"/>
  <c r="BB68" i="11"/>
  <c r="BA68" i="11"/>
  <c r="AT11" i="11"/>
  <c r="AT40" i="11"/>
  <c r="AT68" i="11"/>
  <c r="AQ11" i="11"/>
  <c r="AR11" i="11"/>
  <c r="AS11" i="11"/>
  <c r="AQ40" i="11"/>
  <c r="AR40" i="11"/>
  <c r="AS40" i="11"/>
  <c r="AS68" i="11"/>
  <c r="AR68" i="11"/>
  <c r="AQ68" i="11"/>
  <c r="AJ11" i="11"/>
  <c r="AJ40" i="11"/>
  <c r="AJ68" i="11"/>
  <c r="AG11" i="11"/>
  <c r="AH11" i="11"/>
  <c r="AI11" i="11"/>
  <c r="AG40" i="11"/>
  <c r="AH40" i="11"/>
  <c r="AI40" i="11"/>
  <c r="AI68" i="11"/>
  <c r="AH68" i="11"/>
  <c r="AG68" i="11"/>
  <c r="Z11" i="11"/>
  <c r="Z40" i="11"/>
  <c r="Z68" i="11"/>
  <c r="W11" i="11"/>
  <c r="X11" i="11"/>
  <c r="Y11" i="11"/>
  <c r="W40" i="11"/>
  <c r="X40" i="11"/>
  <c r="Y40" i="11"/>
  <c r="Y68" i="11"/>
  <c r="X68" i="11"/>
  <c r="W68" i="11"/>
  <c r="P11" i="11"/>
  <c r="P40" i="11"/>
  <c r="P68" i="11"/>
  <c r="M11" i="11"/>
  <c r="N11" i="11"/>
  <c r="O11" i="11"/>
  <c r="M40" i="11"/>
  <c r="N40" i="11"/>
  <c r="O40" i="11"/>
  <c r="O68" i="11"/>
  <c r="N68" i="11"/>
  <c r="M68" i="11"/>
  <c r="F68" i="11"/>
  <c r="H68" i="11"/>
  <c r="G68" i="11"/>
  <c r="BX10" i="11"/>
  <c r="BX39" i="11"/>
  <c r="BX67" i="11"/>
  <c r="BU10" i="11"/>
  <c r="BV10" i="11"/>
  <c r="BW10" i="11"/>
  <c r="BU39" i="11"/>
  <c r="BV39" i="11"/>
  <c r="BW39" i="11"/>
  <c r="BW67" i="11"/>
  <c r="BV67" i="11"/>
  <c r="BU67" i="11"/>
  <c r="BN10" i="11"/>
  <c r="BN39" i="11"/>
  <c r="BN67" i="11"/>
  <c r="BK10" i="11"/>
  <c r="BL10" i="11"/>
  <c r="BM10" i="11"/>
  <c r="BK39" i="11"/>
  <c r="BL39" i="11"/>
  <c r="BM39" i="11"/>
  <c r="BM67" i="11"/>
  <c r="BL67" i="11"/>
  <c r="BK67" i="11"/>
  <c r="BD10" i="11"/>
  <c r="BD39" i="11"/>
  <c r="BD67" i="11"/>
  <c r="BA10" i="11"/>
  <c r="BB10" i="11"/>
  <c r="BC10" i="11"/>
  <c r="BA39" i="11"/>
  <c r="BB39" i="11"/>
  <c r="BC39" i="11"/>
  <c r="BC67" i="11"/>
  <c r="BB67" i="11"/>
  <c r="BA67" i="11"/>
  <c r="AT10" i="11"/>
  <c r="AT39" i="11"/>
  <c r="AT67" i="11"/>
  <c r="AQ10" i="11"/>
  <c r="AR10" i="11"/>
  <c r="AS10" i="11"/>
  <c r="AQ39" i="11"/>
  <c r="AR39" i="11"/>
  <c r="AS39" i="11"/>
  <c r="AS67" i="11"/>
  <c r="AR67" i="11"/>
  <c r="AQ67" i="11"/>
  <c r="AJ10" i="11"/>
  <c r="AJ39" i="11"/>
  <c r="AJ67" i="11"/>
  <c r="AG10" i="11"/>
  <c r="AH10" i="11"/>
  <c r="AI10" i="11"/>
  <c r="AG39" i="11"/>
  <c r="AH39" i="11"/>
  <c r="AI39" i="11"/>
  <c r="AI67" i="11"/>
  <c r="AH67" i="11"/>
  <c r="AG67" i="11"/>
  <c r="Z10" i="11"/>
  <c r="Z39" i="11"/>
  <c r="Z67" i="11"/>
  <c r="W10" i="11"/>
  <c r="X10" i="11"/>
  <c r="Y10" i="11"/>
  <c r="W39" i="11"/>
  <c r="X39" i="11"/>
  <c r="Y39" i="11"/>
  <c r="Y67" i="11"/>
  <c r="X67" i="11"/>
  <c r="W67" i="11"/>
  <c r="P10" i="11"/>
  <c r="P39" i="11"/>
  <c r="P67" i="11"/>
  <c r="M10" i="11"/>
  <c r="N10" i="11"/>
  <c r="O10" i="11"/>
  <c r="M39" i="11"/>
  <c r="N39" i="11"/>
  <c r="O39" i="11"/>
  <c r="O67" i="11"/>
  <c r="N67" i="11"/>
  <c r="M67" i="11"/>
  <c r="F67" i="11"/>
  <c r="H67" i="11"/>
  <c r="G67" i="11"/>
  <c r="BX9" i="11"/>
  <c r="BX38" i="11"/>
  <c r="BX66" i="11"/>
  <c r="BU9" i="11"/>
  <c r="BV9" i="11"/>
  <c r="BW9" i="11"/>
  <c r="BU38" i="11"/>
  <c r="BV38" i="11"/>
  <c r="BW38" i="11"/>
  <c r="BW66" i="11"/>
  <c r="BV66" i="11"/>
  <c r="BU66" i="11"/>
  <c r="BN9" i="11"/>
  <c r="BN38" i="11"/>
  <c r="BN66" i="11"/>
  <c r="BK9" i="11"/>
  <c r="BL9" i="11"/>
  <c r="BM9" i="11"/>
  <c r="BK38" i="11"/>
  <c r="BL38" i="11"/>
  <c r="BM38" i="11"/>
  <c r="BM66" i="11"/>
  <c r="BL66" i="11"/>
  <c r="BK66" i="11"/>
  <c r="BD9" i="11"/>
  <c r="BD38" i="11"/>
  <c r="BD66" i="11"/>
  <c r="BA9" i="11"/>
  <c r="BB9" i="11"/>
  <c r="BC9" i="11"/>
  <c r="BA38" i="11"/>
  <c r="BB38" i="11"/>
  <c r="BC38" i="11"/>
  <c r="BC66" i="11"/>
  <c r="BB66" i="11"/>
  <c r="BA66" i="11"/>
  <c r="AT9" i="11"/>
  <c r="AT38" i="11"/>
  <c r="AT66" i="11"/>
  <c r="AQ9" i="11"/>
  <c r="AR9" i="11"/>
  <c r="AS9" i="11"/>
  <c r="AQ38" i="11"/>
  <c r="AR38" i="11"/>
  <c r="AS38" i="11"/>
  <c r="AS66" i="11"/>
  <c r="AR66" i="11"/>
  <c r="AQ66" i="11"/>
  <c r="AJ9" i="11"/>
  <c r="AJ38" i="11"/>
  <c r="AJ66" i="11"/>
  <c r="AG9" i="11"/>
  <c r="AH9" i="11"/>
  <c r="AI9" i="11"/>
  <c r="AG38" i="11"/>
  <c r="AH38" i="11"/>
  <c r="AI38" i="11"/>
  <c r="AI66" i="11"/>
  <c r="AH66" i="11"/>
  <c r="AG66" i="11"/>
  <c r="Z9" i="11"/>
  <c r="Z38" i="11"/>
  <c r="Z66" i="11"/>
  <c r="W9" i="11"/>
  <c r="X9" i="11"/>
  <c r="Y9" i="11"/>
  <c r="W38" i="11"/>
  <c r="X38" i="11"/>
  <c r="Y38" i="11"/>
  <c r="Y66" i="11"/>
  <c r="X66" i="11"/>
  <c r="W66" i="11"/>
  <c r="P9" i="11"/>
  <c r="P38" i="11"/>
  <c r="P66" i="11"/>
  <c r="M9" i="11"/>
  <c r="N9" i="11"/>
  <c r="O9" i="11"/>
  <c r="M38" i="11"/>
  <c r="N38" i="11"/>
  <c r="O38" i="11"/>
  <c r="O66" i="11"/>
  <c r="N66" i="11"/>
  <c r="M66" i="11"/>
  <c r="F66" i="11"/>
  <c r="H66" i="11"/>
  <c r="G66" i="11"/>
  <c r="BX8" i="11"/>
  <c r="BX37" i="11"/>
  <c r="BX65" i="11"/>
  <c r="BU8" i="11"/>
  <c r="BV8" i="11"/>
  <c r="BW8" i="11"/>
  <c r="BU37" i="11"/>
  <c r="BV37" i="11"/>
  <c r="BW37" i="11"/>
  <c r="BW65" i="11"/>
  <c r="BV65" i="11"/>
  <c r="BU65" i="11"/>
  <c r="BN8" i="11"/>
  <c r="BN37" i="11"/>
  <c r="BN65" i="11"/>
  <c r="BK8" i="11"/>
  <c r="BL8" i="11"/>
  <c r="BM8" i="11"/>
  <c r="BK37" i="11"/>
  <c r="BL37" i="11"/>
  <c r="BM37" i="11"/>
  <c r="BM65" i="11"/>
  <c r="BL65" i="11"/>
  <c r="BK65" i="11"/>
  <c r="BD8" i="11"/>
  <c r="BD37" i="11"/>
  <c r="BD65" i="11"/>
  <c r="BA8" i="11"/>
  <c r="BB8" i="11"/>
  <c r="BC8" i="11"/>
  <c r="BA37" i="11"/>
  <c r="BB37" i="11"/>
  <c r="BC37" i="11"/>
  <c r="BC65" i="11"/>
  <c r="BB65" i="11"/>
  <c r="BA65" i="11"/>
  <c r="AT8" i="11"/>
  <c r="AT37" i="11"/>
  <c r="AT65" i="11"/>
  <c r="AQ8" i="11"/>
  <c r="AR8" i="11"/>
  <c r="AS8" i="11"/>
  <c r="AQ37" i="11"/>
  <c r="AR37" i="11"/>
  <c r="AS37" i="11"/>
  <c r="AS65" i="11"/>
  <c r="AR65" i="11"/>
  <c r="AQ65" i="11"/>
  <c r="AJ8" i="11"/>
  <c r="AJ37" i="11"/>
  <c r="AJ65" i="11"/>
  <c r="AG8" i="11"/>
  <c r="AH8" i="11"/>
  <c r="AI8" i="11"/>
  <c r="AG37" i="11"/>
  <c r="AH37" i="11"/>
  <c r="AI37" i="11"/>
  <c r="AI65" i="11"/>
  <c r="AH65" i="11"/>
  <c r="AG65" i="11"/>
  <c r="Z8" i="11"/>
  <c r="Z37" i="11"/>
  <c r="Z65" i="11"/>
  <c r="W8" i="11"/>
  <c r="X8" i="11"/>
  <c r="Y8" i="11"/>
  <c r="W37" i="11"/>
  <c r="X37" i="11"/>
  <c r="Y37" i="11"/>
  <c r="Y65" i="11"/>
  <c r="X65" i="11"/>
  <c r="W65" i="11"/>
  <c r="P8" i="11"/>
  <c r="P37" i="11"/>
  <c r="P65" i="11"/>
  <c r="M8" i="11"/>
  <c r="N8" i="11"/>
  <c r="O8" i="11"/>
  <c r="M37" i="11"/>
  <c r="N37" i="11"/>
  <c r="O37" i="11"/>
  <c r="O65" i="11"/>
  <c r="N65" i="11"/>
  <c r="M65" i="11"/>
  <c r="F65" i="11"/>
  <c r="H65" i="11"/>
  <c r="G65" i="11"/>
  <c r="BX7" i="11"/>
  <c r="BX36" i="11"/>
  <c r="BX64" i="11"/>
  <c r="BU7" i="11"/>
  <c r="BV7" i="11"/>
  <c r="BW7" i="11"/>
  <c r="BU36" i="11"/>
  <c r="BV36" i="11"/>
  <c r="BW36" i="11"/>
  <c r="BW64" i="11"/>
  <c r="BV64" i="11"/>
  <c r="BU64" i="11"/>
  <c r="BN7" i="11"/>
  <c r="BN36" i="11"/>
  <c r="BN64" i="11"/>
  <c r="BK7" i="11"/>
  <c r="BL7" i="11"/>
  <c r="BM7" i="11"/>
  <c r="BK36" i="11"/>
  <c r="BL36" i="11"/>
  <c r="BM36" i="11"/>
  <c r="BM64" i="11"/>
  <c r="BL64" i="11"/>
  <c r="BK64" i="11"/>
  <c r="BD7" i="11"/>
  <c r="BD36" i="11"/>
  <c r="BD64" i="11"/>
  <c r="BA7" i="11"/>
  <c r="BB7" i="11"/>
  <c r="BC7" i="11"/>
  <c r="BA36" i="11"/>
  <c r="BB36" i="11"/>
  <c r="BC36" i="11"/>
  <c r="BC64" i="11"/>
  <c r="BB64" i="11"/>
  <c r="BA64" i="11"/>
  <c r="AT7" i="11"/>
  <c r="AT36" i="11"/>
  <c r="AT64" i="11"/>
  <c r="AQ7" i="11"/>
  <c r="AR7" i="11"/>
  <c r="AS7" i="11"/>
  <c r="AQ36" i="11"/>
  <c r="AR36" i="11"/>
  <c r="AS36" i="11"/>
  <c r="AS64" i="11"/>
  <c r="AR64" i="11"/>
  <c r="AQ64" i="11"/>
  <c r="AJ7" i="11"/>
  <c r="AJ36" i="11"/>
  <c r="AJ64" i="11"/>
  <c r="AG7" i="11"/>
  <c r="AH7" i="11"/>
  <c r="AI7" i="11"/>
  <c r="AG36" i="11"/>
  <c r="AH36" i="11"/>
  <c r="AI36" i="11"/>
  <c r="AI64" i="11"/>
  <c r="AH64" i="11"/>
  <c r="AG64" i="11"/>
  <c r="Z7" i="11"/>
  <c r="Z36" i="11"/>
  <c r="Z64" i="11"/>
  <c r="W7" i="11"/>
  <c r="X7" i="11"/>
  <c r="Y7" i="11"/>
  <c r="W36" i="11"/>
  <c r="X36" i="11"/>
  <c r="Y36" i="11"/>
  <c r="Y64" i="11"/>
  <c r="X64" i="11"/>
  <c r="W64" i="11"/>
  <c r="P7" i="11"/>
  <c r="P36" i="11"/>
  <c r="P64" i="11"/>
  <c r="M7" i="11"/>
  <c r="N7" i="11"/>
  <c r="O7" i="11"/>
  <c r="M36" i="11"/>
  <c r="N36" i="11"/>
  <c r="O36" i="11"/>
  <c r="O64" i="11"/>
  <c r="N64" i="11"/>
  <c r="M64" i="11"/>
  <c r="F64" i="11"/>
  <c r="H64" i="11"/>
  <c r="G64" i="11"/>
  <c r="BX6" i="11"/>
  <c r="BX35" i="11"/>
  <c r="BX63" i="11"/>
  <c r="BU6" i="11"/>
  <c r="BV6" i="11"/>
  <c r="BW6" i="11"/>
  <c r="BU35" i="11"/>
  <c r="BV35" i="11"/>
  <c r="BW35" i="11"/>
  <c r="BW63" i="11"/>
  <c r="BV63" i="11"/>
  <c r="BU63" i="11"/>
  <c r="BN6" i="11"/>
  <c r="BN35" i="11"/>
  <c r="BN63" i="11"/>
  <c r="BK6" i="11"/>
  <c r="BL6" i="11"/>
  <c r="BM6" i="11"/>
  <c r="BK35" i="11"/>
  <c r="BL35" i="11"/>
  <c r="BM35" i="11"/>
  <c r="BM63" i="11"/>
  <c r="BL63" i="11"/>
  <c r="BK63" i="11"/>
  <c r="BD6" i="11"/>
  <c r="BD35" i="11"/>
  <c r="BD63" i="11"/>
  <c r="BA6" i="11"/>
  <c r="BB6" i="11"/>
  <c r="BC6" i="11"/>
  <c r="BA35" i="11"/>
  <c r="BB35" i="11"/>
  <c r="BC35" i="11"/>
  <c r="BC63" i="11"/>
  <c r="BB63" i="11"/>
  <c r="BA63" i="11"/>
  <c r="AT6" i="11"/>
  <c r="AT35" i="11"/>
  <c r="AT63" i="11"/>
  <c r="AQ6" i="11"/>
  <c r="AR6" i="11"/>
  <c r="AS6" i="11"/>
  <c r="AQ35" i="11"/>
  <c r="AR35" i="11"/>
  <c r="AS35" i="11"/>
  <c r="AS63" i="11"/>
  <c r="AR63" i="11"/>
  <c r="AQ63" i="11"/>
  <c r="AJ6" i="11"/>
  <c r="AJ35" i="11"/>
  <c r="AJ63" i="11"/>
  <c r="AG6" i="11"/>
  <c r="AH6" i="11"/>
  <c r="AI6" i="11"/>
  <c r="AG35" i="11"/>
  <c r="AH35" i="11"/>
  <c r="AI35" i="11"/>
  <c r="AI63" i="11"/>
  <c r="AH63" i="11"/>
  <c r="AG63" i="11"/>
  <c r="Z6" i="11"/>
  <c r="Z35" i="11"/>
  <c r="Z63" i="11"/>
  <c r="W6" i="11"/>
  <c r="X6" i="11"/>
  <c r="Y6" i="11"/>
  <c r="W35" i="11"/>
  <c r="X35" i="11"/>
  <c r="Y35" i="11"/>
  <c r="Y63" i="11"/>
  <c r="X63" i="11"/>
  <c r="W63" i="11"/>
  <c r="P6" i="11"/>
  <c r="P35" i="11"/>
  <c r="P63" i="11"/>
  <c r="M6" i="11"/>
  <c r="N6" i="11"/>
  <c r="O6" i="11"/>
  <c r="M35" i="11"/>
  <c r="N35" i="11"/>
  <c r="O35" i="11"/>
  <c r="O63" i="11"/>
  <c r="N63" i="11"/>
  <c r="M63" i="11"/>
  <c r="F63" i="11"/>
  <c r="H63" i="11"/>
  <c r="G63" i="11"/>
  <c r="BX5" i="11"/>
  <c r="BX34" i="11"/>
  <c r="BX62" i="11"/>
  <c r="BU5" i="11"/>
  <c r="BV5" i="11"/>
  <c r="BW5" i="11"/>
  <c r="BU34" i="11"/>
  <c r="BV34" i="11"/>
  <c r="BW34" i="11"/>
  <c r="BW62" i="11"/>
  <c r="BV62" i="11"/>
  <c r="BU62" i="11"/>
  <c r="BN5" i="11"/>
  <c r="BN34" i="11"/>
  <c r="BN62" i="11"/>
  <c r="BK5" i="11"/>
  <c r="BL5" i="11"/>
  <c r="BM5" i="11"/>
  <c r="BK34" i="11"/>
  <c r="BL34" i="11"/>
  <c r="BM34" i="11"/>
  <c r="BM62" i="11"/>
  <c r="BL62" i="11"/>
  <c r="BK62" i="11"/>
  <c r="BD5" i="11"/>
  <c r="BD34" i="11"/>
  <c r="BD62" i="11"/>
  <c r="BA5" i="11"/>
  <c r="BB5" i="11"/>
  <c r="BC5" i="11"/>
  <c r="BA34" i="11"/>
  <c r="BB34" i="11"/>
  <c r="BC34" i="11"/>
  <c r="BC62" i="11"/>
  <c r="BB62" i="11"/>
  <c r="BA62" i="11"/>
  <c r="AT5" i="11"/>
  <c r="AT34" i="11"/>
  <c r="AT62" i="11"/>
  <c r="AQ5" i="11"/>
  <c r="AR5" i="11"/>
  <c r="AS5" i="11"/>
  <c r="AQ34" i="11"/>
  <c r="AR34" i="11"/>
  <c r="AS34" i="11"/>
  <c r="AS62" i="11"/>
  <c r="AR62" i="11"/>
  <c r="AQ62" i="11"/>
  <c r="AJ5" i="11"/>
  <c r="AJ34" i="11"/>
  <c r="AJ62" i="11"/>
  <c r="AG5" i="11"/>
  <c r="AH5" i="11"/>
  <c r="AI5" i="11"/>
  <c r="AG34" i="11"/>
  <c r="AH34" i="11"/>
  <c r="AI34" i="11"/>
  <c r="AI62" i="11"/>
  <c r="AH62" i="11"/>
  <c r="AG62" i="11"/>
  <c r="Z5" i="11"/>
  <c r="Z34" i="11"/>
  <c r="Z62" i="11"/>
  <c r="W5" i="11"/>
  <c r="X5" i="11"/>
  <c r="Y5" i="11"/>
  <c r="W34" i="11"/>
  <c r="X34" i="11"/>
  <c r="Y34" i="11"/>
  <c r="Y62" i="11"/>
  <c r="X62" i="11"/>
  <c r="W62" i="11"/>
  <c r="P5" i="11"/>
  <c r="P34" i="11"/>
  <c r="P62" i="11"/>
  <c r="M5" i="11"/>
  <c r="N5" i="11"/>
  <c r="O5" i="11"/>
  <c r="M34" i="11"/>
  <c r="N34" i="11"/>
  <c r="O34" i="11"/>
  <c r="O62" i="11"/>
  <c r="N62" i="11"/>
  <c r="M62" i="11"/>
  <c r="F62" i="11"/>
  <c r="H62" i="11"/>
  <c r="G62" i="11"/>
  <c r="BX4" i="11"/>
  <c r="BX33" i="11"/>
  <c r="BX61" i="11"/>
  <c r="BU4" i="11"/>
  <c r="BV4" i="11"/>
  <c r="BW4" i="11"/>
  <c r="BU33" i="11"/>
  <c r="BV33" i="11"/>
  <c r="BW33" i="11"/>
  <c r="BW61" i="11"/>
  <c r="BV61" i="11"/>
  <c r="BU61" i="11"/>
  <c r="BN4" i="11"/>
  <c r="BN33" i="11"/>
  <c r="BN61" i="11"/>
  <c r="BK4" i="11"/>
  <c r="BL4" i="11"/>
  <c r="BM4" i="11"/>
  <c r="BK33" i="11"/>
  <c r="BL33" i="11"/>
  <c r="BM33" i="11"/>
  <c r="BM61" i="11"/>
  <c r="BL61" i="11"/>
  <c r="BK61" i="11"/>
  <c r="BD4" i="11"/>
  <c r="BD33" i="11"/>
  <c r="BD61" i="11"/>
  <c r="BA4" i="11"/>
  <c r="BB4" i="11"/>
  <c r="BC4" i="11"/>
  <c r="BA33" i="11"/>
  <c r="BB33" i="11"/>
  <c r="BC33" i="11"/>
  <c r="BC61" i="11"/>
  <c r="BB61" i="11"/>
  <c r="BA61" i="11"/>
  <c r="AT4" i="11"/>
  <c r="AT33" i="11"/>
  <c r="AT61" i="11"/>
  <c r="AQ4" i="11"/>
  <c r="AR4" i="11"/>
  <c r="AS4" i="11"/>
  <c r="AQ33" i="11"/>
  <c r="AR33" i="11"/>
  <c r="AS33" i="11"/>
  <c r="AS61" i="11"/>
  <c r="AR61" i="11"/>
  <c r="AQ61" i="11"/>
  <c r="AJ4" i="11"/>
  <c r="AJ33" i="11"/>
  <c r="AJ61" i="11"/>
  <c r="AG4" i="11"/>
  <c r="AH4" i="11"/>
  <c r="AI4" i="11"/>
  <c r="AG33" i="11"/>
  <c r="AH33" i="11"/>
  <c r="AI33" i="11"/>
  <c r="AI61" i="11"/>
  <c r="AH61" i="11"/>
  <c r="AG61" i="11"/>
  <c r="Z4" i="11"/>
  <c r="Z33" i="11"/>
  <c r="Z61" i="11"/>
  <c r="W4" i="11"/>
  <c r="X4" i="11"/>
  <c r="Y4" i="11"/>
  <c r="W33" i="11"/>
  <c r="X33" i="11"/>
  <c r="Y33" i="11"/>
  <c r="Y61" i="11"/>
  <c r="X61" i="11"/>
  <c r="W61" i="11"/>
  <c r="P4" i="11"/>
  <c r="P33" i="11"/>
  <c r="P61" i="11"/>
  <c r="M4" i="11"/>
  <c r="N4" i="11"/>
  <c r="O4" i="11"/>
  <c r="M33" i="11"/>
  <c r="N33" i="11"/>
  <c r="O33" i="11"/>
  <c r="O61" i="11"/>
  <c r="N61" i="11"/>
  <c r="M61" i="11"/>
  <c r="F61" i="11"/>
  <c r="H61" i="11"/>
  <c r="G61" i="11"/>
  <c r="BX3" i="11"/>
  <c r="BX32" i="11"/>
  <c r="BX60" i="11"/>
  <c r="BU3" i="11"/>
  <c r="BV3" i="11"/>
  <c r="BW3" i="11"/>
  <c r="BU32" i="11"/>
  <c r="BV32" i="11"/>
  <c r="BW32" i="11"/>
  <c r="BW60" i="11"/>
  <c r="BV60" i="11"/>
  <c r="BU60" i="11"/>
  <c r="BN3" i="11"/>
  <c r="BN32" i="11"/>
  <c r="BN60" i="11"/>
  <c r="BK3" i="11"/>
  <c r="BL3" i="11"/>
  <c r="BM3" i="11"/>
  <c r="BK32" i="11"/>
  <c r="BL32" i="11"/>
  <c r="BM32" i="11"/>
  <c r="BM60" i="11"/>
  <c r="BL60" i="11"/>
  <c r="BK60" i="11"/>
  <c r="BD3" i="11"/>
  <c r="BD32" i="11"/>
  <c r="BD60" i="11"/>
  <c r="BA3" i="11"/>
  <c r="BB3" i="11"/>
  <c r="BC3" i="11"/>
  <c r="BA32" i="11"/>
  <c r="BB32" i="11"/>
  <c r="BC32" i="11"/>
  <c r="BC60" i="11"/>
  <c r="BB60" i="11"/>
  <c r="BA60" i="11"/>
  <c r="AT3" i="11"/>
  <c r="AT32" i="11"/>
  <c r="AT60" i="11"/>
  <c r="AQ3" i="11"/>
  <c r="AR3" i="11"/>
  <c r="AS3" i="11"/>
  <c r="AQ32" i="11"/>
  <c r="AR32" i="11"/>
  <c r="AS32" i="11"/>
  <c r="AS60" i="11"/>
  <c r="AR60" i="11"/>
  <c r="AQ60" i="11"/>
  <c r="AJ3" i="11"/>
  <c r="AJ32" i="11"/>
  <c r="AJ60" i="11"/>
  <c r="AG3" i="11"/>
  <c r="AH3" i="11"/>
  <c r="AI3" i="11"/>
  <c r="AG32" i="11"/>
  <c r="AH32" i="11"/>
  <c r="AI32" i="11"/>
  <c r="AI60" i="11"/>
  <c r="AH60" i="11"/>
  <c r="AG60" i="11"/>
  <c r="Z3" i="11"/>
  <c r="Z32" i="11"/>
  <c r="Z60" i="11"/>
  <c r="W3" i="11"/>
  <c r="X3" i="11"/>
  <c r="Y3" i="11"/>
  <c r="W32" i="11"/>
  <c r="X32" i="11"/>
  <c r="Y32" i="11"/>
  <c r="Y60" i="11"/>
  <c r="X60" i="11"/>
  <c r="W60" i="11"/>
  <c r="P3" i="11"/>
  <c r="P32" i="11"/>
  <c r="P60" i="11"/>
  <c r="M3" i="11"/>
  <c r="N3" i="11"/>
  <c r="O3" i="11"/>
  <c r="M32" i="11"/>
  <c r="N32" i="11"/>
  <c r="O32" i="11"/>
  <c r="O60" i="11"/>
  <c r="N60" i="11"/>
  <c r="M60" i="11"/>
  <c r="F60" i="11"/>
  <c r="H60" i="11"/>
  <c r="G60" i="11"/>
  <c r="BT55" i="11"/>
  <c r="BJ55" i="11"/>
  <c r="AZ55" i="11"/>
  <c r="AP55" i="11"/>
  <c r="AF55" i="11"/>
  <c r="V55" i="11"/>
  <c r="L55" i="11"/>
  <c r="F55" i="11"/>
  <c r="H55" i="11"/>
  <c r="G55" i="11"/>
  <c r="BT54" i="11"/>
  <c r="BJ54" i="11"/>
  <c r="AZ54" i="11"/>
  <c r="AP54" i="11"/>
  <c r="AF54" i="11"/>
  <c r="V54" i="11"/>
  <c r="L54" i="11"/>
  <c r="F54" i="11"/>
  <c r="H54" i="11"/>
  <c r="G54" i="11"/>
  <c r="BT53" i="11"/>
  <c r="BJ53" i="11"/>
  <c r="AZ53" i="11"/>
  <c r="AP53" i="11"/>
  <c r="AF53" i="11"/>
  <c r="V53" i="11"/>
  <c r="L53" i="11"/>
  <c r="F53" i="11"/>
  <c r="H53" i="11"/>
  <c r="G53" i="11"/>
  <c r="BT52" i="11"/>
  <c r="BJ52" i="11"/>
  <c r="AZ52" i="11"/>
  <c r="AP52" i="11"/>
  <c r="AF52" i="11"/>
  <c r="V52" i="11"/>
  <c r="L52" i="11"/>
  <c r="F52" i="11"/>
  <c r="H52" i="11"/>
  <c r="G52" i="11"/>
  <c r="BT51" i="11"/>
  <c r="BJ51" i="11"/>
  <c r="AZ51" i="11"/>
  <c r="AP51" i="11"/>
  <c r="AF51" i="11"/>
  <c r="V51" i="11"/>
  <c r="L51" i="11"/>
  <c r="F51" i="11"/>
  <c r="H51" i="11"/>
  <c r="G51" i="11"/>
  <c r="BT50" i="11"/>
  <c r="BJ50" i="11"/>
  <c r="AZ50" i="11"/>
  <c r="AP50" i="11"/>
  <c r="AF50" i="11"/>
  <c r="V50" i="11"/>
  <c r="L50" i="11"/>
  <c r="F50" i="11"/>
  <c r="H50" i="11"/>
  <c r="G50" i="11"/>
  <c r="BT49" i="11"/>
  <c r="BJ49" i="11"/>
  <c r="AZ49" i="11"/>
  <c r="AP49" i="11"/>
  <c r="AF49" i="11"/>
  <c r="V49" i="11"/>
  <c r="L49" i="11"/>
  <c r="F49" i="11"/>
  <c r="H49" i="11"/>
  <c r="G49" i="11"/>
  <c r="BT48" i="11"/>
  <c r="BJ48" i="11"/>
  <c r="AZ48" i="11"/>
  <c r="AP48" i="11"/>
  <c r="AF48" i="11"/>
  <c r="V48" i="11"/>
  <c r="L48" i="11"/>
  <c r="F48" i="11"/>
  <c r="H48" i="11"/>
  <c r="G48" i="11"/>
  <c r="BT47" i="11"/>
  <c r="BJ47" i="11"/>
  <c r="AZ47" i="11"/>
  <c r="AP47" i="11"/>
  <c r="AF47" i="11"/>
  <c r="V47" i="11"/>
  <c r="L47" i="11"/>
  <c r="F47" i="11"/>
  <c r="H47" i="11"/>
  <c r="G47" i="11"/>
  <c r="BT46" i="11"/>
  <c r="BJ46" i="11"/>
  <c r="AZ46" i="11"/>
  <c r="AP46" i="11"/>
  <c r="AF46" i="11"/>
  <c r="V46" i="11"/>
  <c r="L46" i="11"/>
  <c r="F46" i="11"/>
  <c r="H46" i="11"/>
  <c r="G46" i="11"/>
  <c r="BT45" i="11"/>
  <c r="BJ45" i="11"/>
  <c r="AZ45" i="11"/>
  <c r="AP45" i="11"/>
  <c r="AF45" i="11"/>
  <c r="V45" i="11"/>
  <c r="L45" i="11"/>
  <c r="F45" i="11"/>
  <c r="H45" i="11"/>
  <c r="G45" i="11"/>
  <c r="BT44" i="11"/>
  <c r="BJ44" i="11"/>
  <c r="AZ44" i="11"/>
  <c r="AP44" i="11"/>
  <c r="AF44" i="11"/>
  <c r="V44" i="11"/>
  <c r="L44" i="11"/>
  <c r="F44" i="11"/>
  <c r="H44" i="11"/>
  <c r="G44" i="11"/>
  <c r="C41" i="11"/>
  <c r="C42" i="11"/>
  <c r="C44" i="11"/>
  <c r="BT43" i="11"/>
  <c r="BJ43" i="11"/>
  <c r="AZ43" i="11"/>
  <c r="AP43" i="11"/>
  <c r="AF43" i="11"/>
  <c r="V43" i="11"/>
  <c r="L43" i="11"/>
  <c r="F43" i="11"/>
  <c r="H43" i="11"/>
  <c r="G43" i="11"/>
  <c r="BT42" i="11"/>
  <c r="BJ42" i="11"/>
  <c r="AZ42" i="11"/>
  <c r="AP42" i="11"/>
  <c r="AF42" i="11"/>
  <c r="V42" i="11"/>
  <c r="L42" i="11"/>
  <c r="F42" i="11"/>
  <c r="H42" i="11"/>
  <c r="G42" i="11"/>
  <c r="BT41" i="11"/>
  <c r="BJ41" i="11"/>
  <c r="AZ41" i="11"/>
  <c r="AP41" i="11"/>
  <c r="AF41" i="11"/>
  <c r="V41" i="11"/>
  <c r="L41" i="11"/>
  <c r="F41" i="11"/>
  <c r="H41" i="11"/>
  <c r="G41" i="11"/>
  <c r="BT40" i="11"/>
  <c r="BJ40" i="11"/>
  <c r="AZ40" i="11"/>
  <c r="AP40" i="11"/>
  <c r="AF40" i="11"/>
  <c r="V40" i="11"/>
  <c r="L40" i="11"/>
  <c r="F40" i="11"/>
  <c r="H40" i="11"/>
  <c r="G40" i="11"/>
  <c r="BT39" i="11"/>
  <c r="BJ39" i="11"/>
  <c r="AZ39" i="11"/>
  <c r="AP39" i="11"/>
  <c r="AF39" i="11"/>
  <c r="V39" i="11"/>
  <c r="L39" i="11"/>
  <c r="F39" i="11"/>
  <c r="H39" i="11"/>
  <c r="G39" i="11"/>
  <c r="BT38" i="11"/>
  <c r="BJ38" i="11"/>
  <c r="AZ38" i="11"/>
  <c r="AP38" i="11"/>
  <c r="AF38" i="11"/>
  <c r="V38" i="11"/>
  <c r="L38" i="11"/>
  <c r="F38" i="11"/>
  <c r="H38" i="11"/>
  <c r="G38" i="11"/>
  <c r="C38" i="11"/>
  <c r="BT37" i="11"/>
  <c r="BJ37" i="11"/>
  <c r="AZ37" i="11"/>
  <c r="AP37" i="11"/>
  <c r="AF37" i="11"/>
  <c r="V37" i="11"/>
  <c r="L37" i="11"/>
  <c r="F37" i="11"/>
  <c r="H37" i="11"/>
  <c r="G37" i="11"/>
  <c r="C37" i="11"/>
  <c r="BT36" i="11"/>
  <c r="BJ36" i="11"/>
  <c r="AZ36" i="11"/>
  <c r="AP36" i="11"/>
  <c r="AF36" i="11"/>
  <c r="V36" i="11"/>
  <c r="L36" i="11"/>
  <c r="F36" i="11"/>
  <c r="H36" i="11"/>
  <c r="G36" i="11"/>
  <c r="BT35" i="11"/>
  <c r="BJ35" i="11"/>
  <c r="AZ35" i="11"/>
  <c r="AP35" i="11"/>
  <c r="AF35" i="11"/>
  <c r="V35" i="11"/>
  <c r="L35" i="11"/>
  <c r="F35" i="11"/>
  <c r="H35" i="11"/>
  <c r="G35" i="11"/>
  <c r="C35" i="11"/>
  <c r="BT34" i="11"/>
  <c r="BJ34" i="11"/>
  <c r="AZ34" i="11"/>
  <c r="AP34" i="11"/>
  <c r="AF34" i="11"/>
  <c r="V34" i="11"/>
  <c r="L34" i="11"/>
  <c r="F34" i="11"/>
  <c r="H34" i="11"/>
  <c r="G34" i="11"/>
  <c r="C34" i="11"/>
  <c r="BT33" i="11"/>
  <c r="BJ33" i="11"/>
  <c r="AZ33" i="11"/>
  <c r="AP33" i="11"/>
  <c r="AF33" i="11"/>
  <c r="V33" i="11"/>
  <c r="L33" i="11"/>
  <c r="F33" i="11"/>
  <c r="H33" i="11"/>
  <c r="G33" i="11"/>
  <c r="BT32" i="11"/>
  <c r="BJ32" i="11"/>
  <c r="AZ32" i="11"/>
  <c r="AP32" i="11"/>
  <c r="AF32" i="11"/>
  <c r="V32" i="11"/>
  <c r="L32" i="11"/>
  <c r="F32" i="11"/>
  <c r="H32" i="11"/>
  <c r="G32" i="11"/>
  <c r="BT26" i="11"/>
  <c r="BJ26" i="11"/>
  <c r="AZ26" i="11"/>
  <c r="AP26" i="11"/>
  <c r="AF26" i="11"/>
  <c r="V26" i="11"/>
  <c r="L26" i="11"/>
  <c r="F26" i="11"/>
  <c r="H26" i="11"/>
  <c r="G26" i="11"/>
  <c r="BT25" i="11"/>
  <c r="BJ25" i="11"/>
  <c r="AZ25" i="11"/>
  <c r="AP25" i="11"/>
  <c r="AF25" i="11"/>
  <c r="V25" i="11"/>
  <c r="L25" i="11"/>
  <c r="F25" i="11"/>
  <c r="H25" i="11"/>
  <c r="G25" i="11"/>
  <c r="BT24" i="11"/>
  <c r="BJ24" i="11"/>
  <c r="AZ24" i="11"/>
  <c r="AP24" i="11"/>
  <c r="AF24" i="11"/>
  <c r="V24" i="11"/>
  <c r="L24" i="11"/>
  <c r="F24" i="11"/>
  <c r="H24" i="11"/>
  <c r="G24" i="11"/>
  <c r="BT23" i="11"/>
  <c r="BJ23" i="11"/>
  <c r="AZ23" i="11"/>
  <c r="AP23" i="11"/>
  <c r="AF23" i="11"/>
  <c r="V23" i="11"/>
  <c r="L23" i="11"/>
  <c r="F23" i="11"/>
  <c r="H23" i="11"/>
  <c r="G23" i="11"/>
  <c r="BT22" i="11"/>
  <c r="BJ22" i="11"/>
  <c r="AZ22" i="11"/>
  <c r="AP22" i="11"/>
  <c r="AF22" i="11"/>
  <c r="V22" i="11"/>
  <c r="L22" i="11"/>
  <c r="F22" i="11"/>
  <c r="H22" i="11"/>
  <c r="G22" i="11"/>
  <c r="BT21" i="11"/>
  <c r="BJ21" i="11"/>
  <c r="AZ21" i="11"/>
  <c r="AP21" i="11"/>
  <c r="AF21" i="11"/>
  <c r="V21" i="11"/>
  <c r="L21" i="11"/>
  <c r="F21" i="11"/>
  <c r="H21" i="11"/>
  <c r="G21" i="11"/>
  <c r="BT20" i="11"/>
  <c r="BJ20" i="11"/>
  <c r="AZ20" i="11"/>
  <c r="AP20" i="11"/>
  <c r="AF20" i="11"/>
  <c r="V20" i="11"/>
  <c r="L20" i="11"/>
  <c r="F20" i="11"/>
  <c r="H20" i="11"/>
  <c r="G20" i="11"/>
  <c r="BT19" i="11"/>
  <c r="BJ19" i="11"/>
  <c r="AZ19" i="11"/>
  <c r="AP19" i="11"/>
  <c r="AF19" i="11"/>
  <c r="V19" i="11"/>
  <c r="L19" i="11"/>
  <c r="F19" i="11"/>
  <c r="H19" i="11"/>
  <c r="G19" i="11"/>
  <c r="BT18" i="11"/>
  <c r="BJ18" i="11"/>
  <c r="AZ18" i="11"/>
  <c r="AP18" i="11"/>
  <c r="AF18" i="11"/>
  <c r="V18" i="11"/>
  <c r="L18" i="11"/>
  <c r="F18" i="11"/>
  <c r="H18" i="11"/>
  <c r="G18" i="11"/>
  <c r="BT17" i="11"/>
  <c r="BJ17" i="11"/>
  <c r="AZ17" i="11"/>
  <c r="AP17" i="11"/>
  <c r="AF17" i="11"/>
  <c r="V17" i="11"/>
  <c r="L17" i="11"/>
  <c r="F17" i="11"/>
  <c r="H17" i="11"/>
  <c r="G17" i="11"/>
  <c r="BT16" i="11"/>
  <c r="BJ16" i="11"/>
  <c r="AZ16" i="11"/>
  <c r="AP16" i="11"/>
  <c r="AF16" i="11"/>
  <c r="V16" i="11"/>
  <c r="L16" i="11"/>
  <c r="F16" i="11"/>
  <c r="H16" i="11"/>
  <c r="G16" i="11"/>
  <c r="BT15" i="11"/>
  <c r="BJ15" i="11"/>
  <c r="AZ15" i="11"/>
  <c r="AP15" i="11"/>
  <c r="AF15" i="11"/>
  <c r="V15" i="11"/>
  <c r="L15" i="11"/>
  <c r="F15" i="11"/>
  <c r="H15" i="11"/>
  <c r="G15" i="11"/>
  <c r="BT14" i="11"/>
  <c r="BJ14" i="11"/>
  <c r="AZ14" i="11"/>
  <c r="AP14" i="11"/>
  <c r="AF14" i="11"/>
  <c r="V14" i="11"/>
  <c r="L14" i="11"/>
  <c r="F14" i="11"/>
  <c r="H14" i="11"/>
  <c r="G14" i="11"/>
  <c r="BT13" i="11"/>
  <c r="BJ13" i="11"/>
  <c r="AZ13" i="11"/>
  <c r="AP13" i="11"/>
  <c r="AF13" i="11"/>
  <c r="V13" i="11"/>
  <c r="L13" i="11"/>
  <c r="F13" i="11"/>
  <c r="H13" i="11"/>
  <c r="G13" i="11"/>
  <c r="BT12" i="11"/>
  <c r="BJ12" i="11"/>
  <c r="AZ12" i="11"/>
  <c r="AP12" i="11"/>
  <c r="AF12" i="11"/>
  <c r="V12" i="11"/>
  <c r="L12" i="11"/>
  <c r="F12" i="11"/>
  <c r="H12" i="11"/>
  <c r="G12" i="11"/>
  <c r="BT11" i="11"/>
  <c r="BJ11" i="11"/>
  <c r="AZ11" i="11"/>
  <c r="AP11" i="11"/>
  <c r="AF11" i="11"/>
  <c r="V11" i="11"/>
  <c r="L11" i="11"/>
  <c r="F11" i="11"/>
  <c r="H11" i="11"/>
  <c r="G11" i="11"/>
  <c r="BT10" i="11"/>
  <c r="BJ10" i="11"/>
  <c r="AZ10" i="11"/>
  <c r="AP10" i="11"/>
  <c r="AF10" i="11"/>
  <c r="V10" i="11"/>
  <c r="L10" i="11"/>
  <c r="F10" i="11"/>
  <c r="H10" i="11"/>
  <c r="G10" i="11"/>
  <c r="BT9" i="11"/>
  <c r="BJ9" i="11"/>
  <c r="AZ9" i="11"/>
  <c r="AP9" i="11"/>
  <c r="AF9" i="11"/>
  <c r="V9" i="11"/>
  <c r="L9" i="11"/>
  <c r="F9" i="11"/>
  <c r="H9" i="11"/>
  <c r="G9" i="11"/>
  <c r="BT8" i="11"/>
  <c r="BJ8" i="11"/>
  <c r="AZ8" i="11"/>
  <c r="AP8" i="11"/>
  <c r="AF8" i="11"/>
  <c r="V8" i="11"/>
  <c r="L8" i="11"/>
  <c r="F8" i="11"/>
  <c r="H8" i="11"/>
  <c r="G8" i="11"/>
  <c r="C8" i="11"/>
  <c r="BT7" i="11"/>
  <c r="BJ7" i="11"/>
  <c r="AZ7" i="11"/>
  <c r="AP7" i="11"/>
  <c r="AF7" i="11"/>
  <c r="V7" i="11"/>
  <c r="L7" i="11"/>
  <c r="F7" i="11"/>
  <c r="H7" i="11"/>
  <c r="G7" i="11"/>
  <c r="BT6" i="11"/>
  <c r="BJ6" i="11"/>
  <c r="AZ6" i="11"/>
  <c r="AP6" i="11"/>
  <c r="AF6" i="11"/>
  <c r="V6" i="11"/>
  <c r="L6" i="11"/>
  <c r="F6" i="11"/>
  <c r="H6" i="11"/>
  <c r="G6" i="11"/>
  <c r="BT5" i="11"/>
  <c r="BJ5" i="11"/>
  <c r="AZ5" i="11"/>
  <c r="AP5" i="11"/>
  <c r="AF5" i="11"/>
  <c r="V5" i="11"/>
  <c r="L5" i="11"/>
  <c r="F5" i="11"/>
  <c r="H5" i="11"/>
  <c r="G5" i="11"/>
  <c r="BJ4" i="11"/>
  <c r="AZ4" i="11"/>
  <c r="AP4" i="11"/>
  <c r="AF4" i="11"/>
  <c r="V4" i="11"/>
  <c r="L4" i="11"/>
  <c r="F4" i="11"/>
  <c r="H4" i="11"/>
  <c r="G4" i="11"/>
  <c r="C4" i="11"/>
  <c r="BT3" i="11"/>
  <c r="BJ3" i="11"/>
  <c r="AZ3" i="11"/>
  <c r="AP3" i="11"/>
  <c r="AF3" i="11"/>
  <c r="V3" i="11"/>
  <c r="L3" i="11"/>
  <c r="F3" i="11"/>
  <c r="H3" i="11"/>
  <c r="G3" i="11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33" i="10"/>
  <c r="BO4" i="10"/>
  <c r="BO5" i="10"/>
  <c r="BO6" i="10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3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62" i="10"/>
  <c r="BM57" i="10"/>
  <c r="BN57" i="10"/>
  <c r="BM56" i="10"/>
  <c r="BN56" i="10"/>
  <c r="BM55" i="10"/>
  <c r="BN55" i="10"/>
  <c r="BM54" i="10"/>
  <c r="BN54" i="10"/>
  <c r="BM53" i="10"/>
  <c r="BN53" i="10"/>
  <c r="BM52" i="10"/>
  <c r="BN52" i="10"/>
  <c r="BM51" i="10"/>
  <c r="BN51" i="10"/>
  <c r="BM50" i="10"/>
  <c r="BN50" i="10"/>
  <c r="BM49" i="10"/>
  <c r="BN49" i="10"/>
  <c r="BM48" i="10"/>
  <c r="BN48" i="10"/>
  <c r="BM47" i="10"/>
  <c r="BN47" i="10"/>
  <c r="BM46" i="10"/>
  <c r="BN46" i="10"/>
  <c r="BM45" i="10"/>
  <c r="BN45" i="10"/>
  <c r="BM44" i="10"/>
  <c r="BN44" i="10"/>
  <c r="BM43" i="10"/>
  <c r="BN43" i="10"/>
  <c r="BM42" i="10"/>
  <c r="BN42" i="10"/>
  <c r="BM41" i="10"/>
  <c r="BN41" i="10"/>
  <c r="BM40" i="10"/>
  <c r="BN40" i="10"/>
  <c r="BM39" i="10"/>
  <c r="BN39" i="10"/>
  <c r="BM38" i="10"/>
  <c r="BN38" i="10"/>
  <c r="BM37" i="10"/>
  <c r="BN37" i="10"/>
  <c r="BM36" i="10"/>
  <c r="BN36" i="10"/>
  <c r="BM35" i="10"/>
  <c r="BN35" i="10"/>
  <c r="BM34" i="10"/>
  <c r="BN34" i="10"/>
  <c r="BM33" i="10"/>
  <c r="BN33" i="10"/>
  <c r="BN26" i="10"/>
  <c r="BN27" i="10"/>
  <c r="BM26" i="10"/>
  <c r="BM27" i="10"/>
  <c r="BM25" i="10"/>
  <c r="BN25" i="10"/>
  <c r="BM24" i="10"/>
  <c r="BN24" i="10"/>
  <c r="BM23" i="10"/>
  <c r="BN23" i="10"/>
  <c r="BM22" i="10"/>
  <c r="BN22" i="10"/>
  <c r="BM21" i="10"/>
  <c r="BN21" i="10"/>
  <c r="BM20" i="10"/>
  <c r="BN20" i="10"/>
  <c r="BM19" i="10"/>
  <c r="BN19" i="10"/>
  <c r="BM18" i="10"/>
  <c r="BN18" i="10"/>
  <c r="BM17" i="10"/>
  <c r="BN17" i="10"/>
  <c r="BM16" i="10"/>
  <c r="BN16" i="10"/>
  <c r="BM15" i="10"/>
  <c r="BN15" i="10"/>
  <c r="BM14" i="10"/>
  <c r="BN14" i="10"/>
  <c r="BM13" i="10"/>
  <c r="BN13" i="10"/>
  <c r="BM12" i="10"/>
  <c r="BN12" i="10"/>
  <c r="BM11" i="10"/>
  <c r="BN11" i="10"/>
  <c r="BM10" i="10"/>
  <c r="BN10" i="10"/>
  <c r="BM9" i="10"/>
  <c r="BN9" i="10"/>
  <c r="BM8" i="10"/>
  <c r="BN8" i="10"/>
  <c r="BM7" i="10"/>
  <c r="BN7" i="10"/>
  <c r="BM6" i="10"/>
  <c r="BN6" i="10"/>
  <c r="BM5" i="10"/>
  <c r="BN5" i="10"/>
  <c r="BM4" i="10"/>
  <c r="BN4" i="10"/>
  <c r="BM3" i="10"/>
  <c r="BN3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BL57" i="10"/>
  <c r="F57" i="10"/>
  <c r="F56" i="10"/>
  <c r="F55" i="10"/>
  <c r="F54" i="10"/>
  <c r="AN53" i="10"/>
  <c r="F53" i="10"/>
  <c r="F52" i="10"/>
  <c r="P51" i="10"/>
  <c r="F51" i="10"/>
  <c r="F50" i="10"/>
  <c r="F49" i="10"/>
  <c r="AT48" i="10"/>
  <c r="F48" i="10"/>
  <c r="F47" i="10"/>
  <c r="AS46" i="10"/>
  <c r="F46" i="10"/>
  <c r="F45" i="10"/>
  <c r="F44" i="10"/>
  <c r="BL43" i="10"/>
  <c r="BI43" i="10"/>
  <c r="F43" i="10"/>
  <c r="AT42" i="10"/>
  <c r="U42" i="10"/>
  <c r="P42" i="10"/>
  <c r="F42" i="10"/>
  <c r="C42" i="10"/>
  <c r="F41" i="10"/>
  <c r="C41" i="10"/>
  <c r="N40" i="10"/>
  <c r="F40" i="10"/>
  <c r="F39" i="10"/>
  <c r="BJ38" i="10"/>
  <c r="AK38" i="10"/>
  <c r="AD38" i="10"/>
  <c r="F38" i="10"/>
  <c r="C38" i="10"/>
  <c r="AV37" i="10"/>
  <c r="AS37" i="10"/>
  <c r="F37" i="10"/>
  <c r="C37" i="10"/>
  <c r="U36" i="10"/>
  <c r="N36" i="10"/>
  <c r="F36" i="10"/>
  <c r="F35" i="10"/>
  <c r="C35" i="10"/>
  <c r="F34" i="10"/>
  <c r="C34" i="10"/>
  <c r="AF33" i="10"/>
  <c r="U33" i="10"/>
  <c r="P33" i="10"/>
  <c r="F33" i="10"/>
  <c r="BA27" i="10"/>
  <c r="AS27" i="10"/>
  <c r="F27" i="10"/>
  <c r="BJ26" i="10"/>
  <c r="BB26" i="10"/>
  <c r="AN26" i="10"/>
  <c r="F26" i="10"/>
  <c r="H26" i="10"/>
  <c r="P25" i="10"/>
  <c r="F25" i="10"/>
  <c r="H25" i="10"/>
  <c r="AD24" i="10"/>
  <c r="P24" i="10"/>
  <c r="F24" i="10"/>
  <c r="AV23" i="10"/>
  <c r="AD23" i="10"/>
  <c r="F23" i="10"/>
  <c r="BJ22" i="10"/>
  <c r="BA22" i="10"/>
  <c r="F22" i="10"/>
  <c r="X21" i="10"/>
  <c r="U21" i="10"/>
  <c r="F21" i="10"/>
  <c r="BA20" i="10"/>
  <c r="F20" i="10"/>
  <c r="BL19" i="10"/>
  <c r="BA19" i="10"/>
  <c r="N19" i="10"/>
  <c r="F19" i="10"/>
  <c r="AF18" i="10"/>
  <c r="AC18" i="10"/>
  <c r="F18" i="10"/>
  <c r="AT17" i="10"/>
  <c r="AK17" i="10"/>
  <c r="F17" i="10"/>
  <c r="BI16" i="10"/>
  <c r="F16" i="10"/>
  <c r="P15" i="10"/>
  <c r="F15" i="10"/>
  <c r="AT14" i="10"/>
  <c r="AF14" i="10"/>
  <c r="AC14" i="10"/>
  <c r="F14" i="10"/>
  <c r="BI13" i="10"/>
  <c r="AS13" i="10"/>
  <c r="F13" i="10"/>
  <c r="BD12" i="10"/>
  <c r="F12" i="10"/>
  <c r="C12" i="10"/>
  <c r="AF11" i="10"/>
  <c r="U11" i="10"/>
  <c r="F11" i="10"/>
  <c r="C11" i="10"/>
  <c r="BD10" i="10"/>
  <c r="BB10" i="10"/>
  <c r="M10" i="10"/>
  <c r="F10" i="10"/>
  <c r="AF9" i="10"/>
  <c r="AD9" i="10"/>
  <c r="F9" i="10"/>
  <c r="BL8" i="10"/>
  <c r="AD8" i="10"/>
  <c r="X8" i="10"/>
  <c r="N8" i="10"/>
  <c r="F8" i="10"/>
  <c r="C8" i="10"/>
  <c r="BB7" i="10"/>
  <c r="AT7" i="10"/>
  <c r="P7" i="10"/>
  <c r="M7" i="10"/>
  <c r="F7" i="10"/>
  <c r="C7" i="10"/>
  <c r="BA6" i="10"/>
  <c r="AV6" i="10"/>
  <c r="AT6" i="10"/>
  <c r="AK6" i="10"/>
  <c r="V6" i="10"/>
  <c r="U6" i="10"/>
  <c r="U65" i="10"/>
  <c r="P6" i="10"/>
  <c r="F6" i="10"/>
  <c r="H6" i="10"/>
  <c r="BB5" i="10"/>
  <c r="BA5" i="10"/>
  <c r="AV5" i="10"/>
  <c r="X5" i="10"/>
  <c r="M5" i="10"/>
  <c r="F5" i="10"/>
  <c r="C5" i="10"/>
  <c r="H16" i="10"/>
  <c r="BI4" i="10"/>
  <c r="AN4" i="10"/>
  <c r="AL4" i="10"/>
  <c r="AD4" i="10"/>
  <c r="N4" i="10"/>
  <c r="F4" i="10"/>
  <c r="C4" i="10"/>
  <c r="BJ3" i="10"/>
  <c r="BI3" i="10"/>
  <c r="AV3" i="10"/>
  <c r="AL3" i="10"/>
  <c r="AF3" i="10"/>
  <c r="AF62" i="10"/>
  <c r="AC3" i="10"/>
  <c r="U3" i="10"/>
  <c r="F3" i="10"/>
  <c r="H3" i="10"/>
  <c r="U70" i="10"/>
  <c r="W11" i="10"/>
  <c r="AK76" i="10"/>
  <c r="H76" i="10"/>
  <c r="AN63" i="10"/>
  <c r="AC77" i="10"/>
  <c r="W33" i="10"/>
  <c r="AU37" i="10"/>
  <c r="H40" i="10"/>
  <c r="X64" i="10"/>
  <c r="O10" i="10"/>
  <c r="O69" i="10"/>
  <c r="H13" i="10"/>
  <c r="H4" i="10"/>
  <c r="M64" i="10"/>
  <c r="AK65" i="10"/>
  <c r="H80" i="10"/>
  <c r="H72" i="10"/>
  <c r="H78" i="10"/>
  <c r="H75" i="10"/>
  <c r="H56" i="10"/>
  <c r="H68" i="10"/>
  <c r="H83" i="10"/>
  <c r="H67" i="10"/>
  <c r="H65" i="10"/>
  <c r="H52" i="10"/>
  <c r="H48" i="10"/>
  <c r="H86" i="10"/>
  <c r="H64" i="10"/>
  <c r="H55" i="10"/>
  <c r="H51" i="10"/>
  <c r="H36" i="10"/>
  <c r="H47" i="10"/>
  <c r="X7" i="10"/>
  <c r="X66" i="10"/>
  <c r="AS6" i="10"/>
  <c r="AD6" i="10"/>
  <c r="AD65" i="10"/>
  <c r="BJ5" i="10"/>
  <c r="AT5" i="10"/>
  <c r="P5" i="10"/>
  <c r="BL4" i="10"/>
  <c r="BL63" i="10"/>
  <c r="AK4" i="10"/>
  <c r="V4" i="10"/>
  <c r="BB3" i="10"/>
  <c r="N3" i="10"/>
  <c r="N62" i="10"/>
  <c r="AN10" i="10"/>
  <c r="AL9" i="10"/>
  <c r="P9" i="10"/>
  <c r="BI8" i="10"/>
  <c r="BJ7" i="10"/>
  <c r="AN7" i="10"/>
  <c r="AN66" i="10"/>
  <c r="BD6" i="10"/>
  <c r="AC6" i="10"/>
  <c r="N6" i="10"/>
  <c r="N65" i="10"/>
  <c r="AS5" i="10"/>
  <c r="AD5" i="10"/>
  <c r="H70" i="10"/>
  <c r="BD8" i="10"/>
  <c r="AL8" i="10"/>
  <c r="AL67" i="10"/>
  <c r="P8" i="10"/>
  <c r="AL7" i="10"/>
  <c r="V7" i="10"/>
  <c r="AN6" i="10"/>
  <c r="BD5" i="10"/>
  <c r="AC5" i="10"/>
  <c r="N5" i="10"/>
  <c r="BJ4" i="10"/>
  <c r="P4" i="10"/>
  <c r="BL3" i="10"/>
  <c r="AK3" i="10"/>
  <c r="H33" i="10"/>
  <c r="H11" i="10"/>
  <c r="AF6" i="10"/>
  <c r="AF65" i="10"/>
  <c r="BL5" i="10"/>
  <c r="AK5" i="10"/>
  <c r="U5" i="10"/>
  <c r="BB4" i="10"/>
  <c r="X4" i="10"/>
  <c r="AD3" i="10"/>
  <c r="P3" i="10"/>
  <c r="P62" i="10"/>
  <c r="AF7" i="10"/>
  <c r="AF66" i="10"/>
  <c r="H8" i="10"/>
  <c r="V9" i="10"/>
  <c r="AF10" i="10"/>
  <c r="N11" i="10"/>
  <c r="BL11" i="10"/>
  <c r="AV12" i="10"/>
  <c r="U14" i="10"/>
  <c r="AV15" i="10"/>
  <c r="AV74" i="10"/>
  <c r="U17" i="10"/>
  <c r="AS19" i="10"/>
  <c r="AK22" i="10"/>
  <c r="H24" i="10"/>
  <c r="BI24" i="10"/>
  <c r="AV25" i="10"/>
  <c r="AK26" i="10"/>
  <c r="AS34" i="10"/>
  <c r="AU34" i="10"/>
  <c r="AK35" i="10"/>
  <c r="BL40" i="10"/>
  <c r="AF43" i="10"/>
  <c r="BI47" i="10"/>
  <c r="BK47" i="10"/>
  <c r="M3" i="10"/>
  <c r="AE3" i="10"/>
  <c r="BA3" i="10"/>
  <c r="M4" i="10"/>
  <c r="BD4" i="10"/>
  <c r="O5" i="10"/>
  <c r="AN5" i="10"/>
  <c r="H7" i="10"/>
  <c r="AK7" i="10"/>
  <c r="M8" i="10"/>
  <c r="BA8" i="10"/>
  <c r="AC9" i="10"/>
  <c r="AT10" i="10"/>
  <c r="P11" i="10"/>
  <c r="P70" i="10"/>
  <c r="BB12" i="10"/>
  <c r="BJ15" i="10"/>
  <c r="BJ18" i="10"/>
  <c r="BJ77" i="10"/>
  <c r="AV19" i="10"/>
  <c r="AF20" i="10"/>
  <c r="M21" i="10"/>
  <c r="N24" i="10"/>
  <c r="BL24" i="10"/>
  <c r="AD27" i="10"/>
  <c r="N33" i="10"/>
  <c r="BL33" i="10"/>
  <c r="AS35" i="10"/>
  <c r="AU35" i="10"/>
  <c r="H37" i="10"/>
  <c r="U38" i="10"/>
  <c r="AV39" i="10"/>
  <c r="H42" i="10"/>
  <c r="AV43" i="10"/>
  <c r="H46" i="10"/>
  <c r="AS50" i="10"/>
  <c r="U53" i="10"/>
  <c r="N57" i="10"/>
  <c r="AD68" i="10"/>
  <c r="AN85" i="10"/>
  <c r="BI62" i="10"/>
  <c r="AF68" i="10"/>
  <c r="AS86" i="10"/>
  <c r="AU27" i="10"/>
  <c r="AU86" i="10"/>
  <c r="BJ62" i="10"/>
  <c r="AD67" i="10"/>
  <c r="BI72" i="10"/>
  <c r="BA79" i="10"/>
  <c r="BJ81" i="10"/>
  <c r="BD46" i="10"/>
  <c r="AN3" i="10"/>
  <c r="W6" i="10"/>
  <c r="U7" i="10"/>
  <c r="AV56" i="10"/>
  <c r="AC12" i="10"/>
  <c r="BL13" i="10"/>
  <c r="BL72" i="10"/>
  <c r="AK15" i="10"/>
  <c r="AV17" i="10"/>
  <c r="N22" i="10"/>
  <c r="BA23" i="10"/>
  <c r="BL26" i="10"/>
  <c r="BL85" i="10"/>
  <c r="BD37" i="10"/>
  <c r="AF41" i="10"/>
  <c r="AF70" i="10"/>
  <c r="AK44" i="10"/>
  <c r="AT3" i="10"/>
  <c r="AV4" i="10"/>
  <c r="AF5" i="10"/>
  <c r="BI6" i="10"/>
  <c r="AC7" i="10"/>
  <c r="H9" i="10"/>
  <c r="AC10" i="10"/>
  <c r="AT11" i="10"/>
  <c r="H14" i="10"/>
  <c r="BB14" i="10"/>
  <c r="AD16" i="10"/>
  <c r="BJ17" i="10"/>
  <c r="BJ76" i="10"/>
  <c r="AV18" i="10"/>
  <c r="H20" i="10"/>
  <c r="BI20" i="10"/>
  <c r="AT21" i="10"/>
  <c r="AD25" i="10"/>
  <c r="H27" i="10"/>
  <c r="BD27" i="10"/>
  <c r="AC34" i="10"/>
  <c r="AE34" i="10"/>
  <c r="AV40" i="10"/>
  <c r="AS41" i="10"/>
  <c r="H43" i="10"/>
  <c r="X47" i="10"/>
  <c r="BB69" i="10"/>
  <c r="H12" i="10"/>
  <c r="X67" i="10"/>
  <c r="N78" i="10"/>
  <c r="H34" i="10"/>
  <c r="AM38" i="10"/>
  <c r="AU46" i="10"/>
  <c r="U62" i="10"/>
  <c r="AT73" i="10"/>
  <c r="X80" i="10"/>
  <c r="AV82" i="10"/>
  <c r="V3" i="10"/>
  <c r="V62" i="10"/>
  <c r="BK3" i="10"/>
  <c r="AS4" i="10"/>
  <c r="BC5" i="10"/>
  <c r="BB6" i="10"/>
  <c r="N13" i="10"/>
  <c r="BA14" i="10"/>
  <c r="V16" i="10"/>
  <c r="AK18" i="10"/>
  <c r="AL21" i="10"/>
  <c r="BL22" i="10"/>
  <c r="BL81" i="10"/>
  <c r="X25" i="10"/>
  <c r="N26" i="10"/>
  <c r="V36" i="10"/>
  <c r="V65" i="10"/>
  <c r="BI42" i="10"/>
  <c r="AC49" i="10"/>
  <c r="AE49" i="10"/>
  <c r="X3" i="10"/>
  <c r="AC4" i="10"/>
  <c r="BA4" i="10"/>
  <c r="AL5" i="10"/>
  <c r="AL64" i="10"/>
  <c r="BL6" i="10"/>
  <c r="AS8" i="10"/>
  <c r="M9" i="10"/>
  <c r="BB9" i="10"/>
  <c r="BB68" i="10"/>
  <c r="AS12" i="10"/>
  <c r="V13" i="10"/>
  <c r="AS15" i="10"/>
  <c r="AF16" i="10"/>
  <c r="AF75" i="10"/>
  <c r="P17" i="10"/>
  <c r="H18" i="10"/>
  <c r="BB18" i="10"/>
  <c r="N20" i="10"/>
  <c r="BL20" i="10"/>
  <c r="AV21" i="10"/>
  <c r="AF22" i="10"/>
  <c r="AF81" i="10"/>
  <c r="P23" i="10"/>
  <c r="P82" i="10"/>
  <c r="AC26" i="10"/>
  <c r="AT33" i="10"/>
  <c r="BL36" i="10"/>
  <c r="BD40" i="10"/>
  <c r="BD69" i="10"/>
  <c r="H45" i="10"/>
  <c r="AT47" i="10"/>
  <c r="AT76" i="10"/>
  <c r="BB52" i="10"/>
  <c r="H5" i="10"/>
  <c r="BJ6" i="10"/>
  <c r="BJ65" i="10"/>
  <c r="AD7" i="10"/>
  <c r="AV7" i="10"/>
  <c r="AV66" i="10"/>
  <c r="X9" i="10"/>
  <c r="AT9" i="10"/>
  <c r="H10" i="10"/>
  <c r="X10" i="10"/>
  <c r="BI11" i="10"/>
  <c r="V12" i="10"/>
  <c r="M13" i="10"/>
  <c r="AL13" i="10"/>
  <c r="AV14" i="10"/>
  <c r="N15" i="10"/>
  <c r="N74" i="10"/>
  <c r="BL15" i="10"/>
  <c r="BL74" i="10"/>
  <c r="BA16" i="10"/>
  <c r="M17" i="10"/>
  <c r="AL17" i="10"/>
  <c r="BA18" i="10"/>
  <c r="P19" i="10"/>
  <c r="AD20" i="10"/>
  <c r="P21" i="10"/>
  <c r="P80" i="10"/>
  <c r="H22" i="10"/>
  <c r="AC22" i="10"/>
  <c r="BB22" i="10"/>
  <c r="AS23" i="10"/>
  <c r="AF24" i="10"/>
  <c r="AF83" i="10"/>
  <c r="U25" i="10"/>
  <c r="AT25" i="10"/>
  <c r="AF26" i="10"/>
  <c r="AV27" i="10"/>
  <c r="AV86" i="10"/>
  <c r="BI33" i="10"/>
  <c r="V34" i="10"/>
  <c r="P38" i="10"/>
  <c r="H39" i="10"/>
  <c r="BB39" i="10"/>
  <c r="AS40" i="10"/>
  <c r="X41" i="10"/>
  <c r="AN44" i="10"/>
  <c r="N46" i="10"/>
  <c r="N50" i="10"/>
  <c r="X51" i="10"/>
  <c r="AD55" i="10"/>
  <c r="AT57" i="10"/>
  <c r="AL10" i="10"/>
  <c r="V11" i="10"/>
  <c r="BI12" i="10"/>
  <c r="X13" i="10"/>
  <c r="AK14" i="10"/>
  <c r="BJ14" i="10"/>
  <c r="BA15" i="10"/>
  <c r="N16" i="10"/>
  <c r="N75" i="10"/>
  <c r="BL16" i="10"/>
  <c r="X17" i="10"/>
  <c r="N18" i="10"/>
  <c r="N77" i="10"/>
  <c r="BL18" i="10"/>
  <c r="AD19" i="10"/>
  <c r="AD78" i="10"/>
  <c r="P20" i="10"/>
  <c r="H21" i="10"/>
  <c r="AD21" i="10"/>
  <c r="AN22" i="10"/>
  <c r="H23" i="10"/>
  <c r="G23" i="10"/>
  <c r="BD23" i="10"/>
  <c r="U24" i="10"/>
  <c r="AT24" i="10"/>
  <c r="AF25" i="10"/>
  <c r="AF84" i="10"/>
  <c r="U26" i="10"/>
  <c r="AT26" i="10"/>
  <c r="AK27" i="10"/>
  <c r="BJ27" i="10"/>
  <c r="BJ86" i="10"/>
  <c r="V33" i="10"/>
  <c r="BA35" i="10"/>
  <c r="AF36" i="10"/>
  <c r="BI37" i="10"/>
  <c r="AC39" i="10"/>
  <c r="AD42" i="10"/>
  <c r="P43" i="10"/>
  <c r="BL46" i="10"/>
  <c r="BL50" i="10"/>
  <c r="M52" i="10"/>
  <c r="O52" i="10"/>
  <c r="BJ53" i="10"/>
  <c r="BI57" i="10"/>
  <c r="V57" i="10"/>
  <c r="BD56" i="10"/>
  <c r="AS56" i="10"/>
  <c r="BB55" i="10"/>
  <c r="AN55" i="10"/>
  <c r="AC55" i="10"/>
  <c r="AE55" i="10"/>
  <c r="AL54" i="10"/>
  <c r="X54" i="10"/>
  <c r="M54" i="10"/>
  <c r="BI53" i="10"/>
  <c r="BK53" i="10"/>
  <c r="V53" i="10"/>
  <c r="BD57" i="10"/>
  <c r="AS57" i="10"/>
  <c r="AU57" i="10"/>
  <c r="BB56" i="10"/>
  <c r="BB85" i="10"/>
  <c r="AN56" i="10"/>
  <c r="AC56" i="10"/>
  <c r="AL55" i="10"/>
  <c r="X55" i="10"/>
  <c r="M55" i="10"/>
  <c r="BI54" i="10"/>
  <c r="BK54" i="10"/>
  <c r="V54" i="10"/>
  <c r="AD57" i="10"/>
  <c r="P57" i="10"/>
  <c r="BL56" i="10"/>
  <c r="BA56" i="10"/>
  <c r="N56" i="10"/>
  <c r="BJ55" i="10"/>
  <c r="AV55" i="10"/>
  <c r="AK55" i="10"/>
  <c r="AT54" i="10"/>
  <c r="AF54" i="10"/>
  <c r="U54" i="10"/>
  <c r="W54" i="10"/>
  <c r="AD53" i="10"/>
  <c r="AD82" i="10"/>
  <c r="P53" i="10"/>
  <c r="AL57" i="10"/>
  <c r="X57" i="10"/>
  <c r="M57" i="10"/>
  <c r="O57" i="10"/>
  <c r="BI56" i="10"/>
  <c r="V56" i="10"/>
  <c r="BD55" i="10"/>
  <c r="AS55" i="10"/>
  <c r="BB54" i="10"/>
  <c r="AN54" i="10"/>
  <c r="AC54" i="10"/>
  <c r="AE54" i="10"/>
  <c r="AL53" i="10"/>
  <c r="X53" i="10"/>
  <c r="M53" i="10"/>
  <c r="BA57" i="10"/>
  <c r="BA86" i="10"/>
  <c r="AL56" i="10"/>
  <c r="M56" i="10"/>
  <c r="O56" i="10"/>
  <c r="BA55" i="10"/>
  <c r="BL54" i="10"/>
  <c r="N54" i="10"/>
  <c r="BA53" i="10"/>
  <c r="BC53" i="10"/>
  <c r="BD52" i="10"/>
  <c r="AS52" i="10"/>
  <c r="AU52" i="10"/>
  <c r="BB51" i="10"/>
  <c r="AN51" i="10"/>
  <c r="AC51" i="10"/>
  <c r="AE51" i="10"/>
  <c r="AL50" i="10"/>
  <c r="X50" i="10"/>
  <c r="M50" i="10"/>
  <c r="O50" i="10"/>
  <c r="BI49" i="10"/>
  <c r="V49" i="10"/>
  <c r="BD48" i="10"/>
  <c r="AS48" i="10"/>
  <c r="AU48" i="10"/>
  <c r="BB47" i="10"/>
  <c r="AN47" i="10"/>
  <c r="AC47" i="10"/>
  <c r="AL46" i="10"/>
  <c r="X46" i="10"/>
  <c r="M46" i="10"/>
  <c r="O46" i="10"/>
  <c r="BI45" i="10"/>
  <c r="V45" i="10"/>
  <c r="BD44" i="10"/>
  <c r="AS44" i="10"/>
  <c r="AU44" i="10"/>
  <c r="AV57" i="10"/>
  <c r="BJ56" i="10"/>
  <c r="BJ85" i="10"/>
  <c r="AK56" i="10"/>
  <c r="AM56" i="10"/>
  <c r="V55" i="10"/>
  <c r="BJ54" i="10"/>
  <c r="AK54" i="10"/>
  <c r="AM54" i="10"/>
  <c r="AV53" i="10"/>
  <c r="AC53" i="10"/>
  <c r="AE53" i="10"/>
  <c r="AD52" i="10"/>
  <c r="P52" i="10"/>
  <c r="BL51" i="10"/>
  <c r="BA51" i="10"/>
  <c r="BC51" i="10"/>
  <c r="N51" i="10"/>
  <c r="BJ50" i="10"/>
  <c r="AV50" i="10"/>
  <c r="AK50" i="10"/>
  <c r="AM50" i="10"/>
  <c r="AT49" i="10"/>
  <c r="AF49" i="10"/>
  <c r="U49" i="10"/>
  <c r="AD48" i="10"/>
  <c r="P48" i="10"/>
  <c r="BL47" i="10"/>
  <c r="BA47" i="10"/>
  <c r="BC47" i="10"/>
  <c r="N47" i="10"/>
  <c r="BJ46" i="10"/>
  <c r="AV46" i="10"/>
  <c r="AK46" i="10"/>
  <c r="AT45" i="10"/>
  <c r="AF45" i="10"/>
  <c r="U45" i="10"/>
  <c r="W45" i="10"/>
  <c r="AN57" i="10"/>
  <c r="AD56" i="10"/>
  <c r="P55" i="10"/>
  <c r="P84" i="10"/>
  <c r="AD54" i="10"/>
  <c r="AD83" i="10"/>
  <c r="BL53" i="10"/>
  <c r="AS53" i="10"/>
  <c r="BL52" i="10"/>
  <c r="BA52" i="10"/>
  <c r="N52" i="10"/>
  <c r="BJ51" i="10"/>
  <c r="AV51" i="10"/>
  <c r="AK51" i="10"/>
  <c r="AM51" i="10"/>
  <c r="AT50" i="10"/>
  <c r="AF50" i="10"/>
  <c r="U50" i="10"/>
  <c r="AD49" i="10"/>
  <c r="P49" i="10"/>
  <c r="BL48" i="10"/>
  <c r="BA48" i="10"/>
  <c r="N48" i="10"/>
  <c r="BJ47" i="10"/>
  <c r="AV47" i="10"/>
  <c r="AK47" i="10"/>
  <c r="AT46" i="10"/>
  <c r="AF46" i="10"/>
  <c r="U46" i="10"/>
  <c r="W46" i="10"/>
  <c r="AD45" i="10"/>
  <c r="P45" i="10"/>
  <c r="P74" i="10"/>
  <c r="BL44" i="10"/>
  <c r="BA44" i="10"/>
  <c r="BC44" i="10"/>
  <c r="N44" i="10"/>
  <c r="AF57" i="10"/>
  <c r="AT56" i="10"/>
  <c r="U56" i="10"/>
  <c r="W56" i="10"/>
  <c r="AF55" i="10"/>
  <c r="AS54" i="10"/>
  <c r="AU54" i="10"/>
  <c r="BD53" i="10"/>
  <c r="AK53" i="10"/>
  <c r="AM53" i="10"/>
  <c r="BI52" i="10"/>
  <c r="V52" i="10"/>
  <c r="BD51" i="10"/>
  <c r="AS51" i="10"/>
  <c r="AU51" i="10"/>
  <c r="BB50" i="10"/>
  <c r="AN50" i="10"/>
  <c r="AC50" i="10"/>
  <c r="AL49" i="10"/>
  <c r="X49" i="10"/>
  <c r="M49" i="10"/>
  <c r="BI48" i="10"/>
  <c r="BK48" i="10"/>
  <c r="V48" i="10"/>
  <c r="BD47" i="10"/>
  <c r="AS47" i="10"/>
  <c r="AU47" i="10"/>
  <c r="BB46" i="10"/>
  <c r="AN46" i="10"/>
  <c r="AC46" i="10"/>
  <c r="AL45" i="10"/>
  <c r="X45" i="10"/>
  <c r="M45" i="10"/>
  <c r="O45" i="10"/>
  <c r="BI44" i="10"/>
  <c r="V44" i="10"/>
  <c r="U55" i="10"/>
  <c r="AT53" i="10"/>
  <c r="AN52" i="10"/>
  <c r="AD51" i="10"/>
  <c r="P50" i="10"/>
  <c r="BA49" i="10"/>
  <c r="BC49" i="10"/>
  <c r="BJ48" i="10"/>
  <c r="AK48" i="10"/>
  <c r="V47" i="10"/>
  <c r="BI46" i="10"/>
  <c r="BK46" i="10"/>
  <c r="AS45" i="10"/>
  <c r="AL44" i="10"/>
  <c r="P44" i="10"/>
  <c r="BJ43" i="10"/>
  <c r="BK43" i="10"/>
  <c r="AS43" i="10"/>
  <c r="BB42" i="10"/>
  <c r="AN42" i="10"/>
  <c r="AC42" i="10"/>
  <c r="AE42" i="10"/>
  <c r="BL41" i="10"/>
  <c r="BA41" i="10"/>
  <c r="N41" i="10"/>
  <c r="AL40" i="10"/>
  <c r="X40" i="10"/>
  <c r="M40" i="10"/>
  <c r="O40" i="10"/>
  <c r="BI39" i="10"/>
  <c r="V39" i="10"/>
  <c r="BD38" i="10"/>
  <c r="AS38" i="10"/>
  <c r="AD37" i="10"/>
  <c r="P37" i="10"/>
  <c r="P66" i="10"/>
  <c r="BB36" i="10"/>
  <c r="AN36" i="10"/>
  <c r="AC36" i="10"/>
  <c r="AL35" i="10"/>
  <c r="X35" i="10"/>
  <c r="M35" i="10"/>
  <c r="BJ34" i="10"/>
  <c r="AV34" i="10"/>
  <c r="AC57" i="10"/>
  <c r="BI55" i="10"/>
  <c r="BK55" i="10"/>
  <c r="BJ52" i="10"/>
  <c r="AK52" i="10"/>
  <c r="AM52" i="10"/>
  <c r="V51" i="10"/>
  <c r="BI50" i="10"/>
  <c r="BK50" i="10"/>
  <c r="AS49" i="10"/>
  <c r="AU49" i="10"/>
  <c r="BB48" i="10"/>
  <c r="AC48" i="10"/>
  <c r="P47" i="10"/>
  <c r="AD46" i="10"/>
  <c r="BL45" i="10"/>
  <c r="N45" i="10"/>
  <c r="BB44" i="10"/>
  <c r="AF44" i="10"/>
  <c r="AF73" i="10"/>
  <c r="M44" i="10"/>
  <c r="O44" i="10"/>
  <c r="BD43" i="10"/>
  <c r="AN43" i="10"/>
  <c r="AC43" i="10"/>
  <c r="AL42" i="10"/>
  <c r="X42" i="10"/>
  <c r="M42" i="10"/>
  <c r="BJ41" i="10"/>
  <c r="AV41" i="10"/>
  <c r="AK41" i="10"/>
  <c r="BI40" i="10"/>
  <c r="V40" i="10"/>
  <c r="BD39" i="10"/>
  <c r="AS39" i="10"/>
  <c r="BB38" i="10"/>
  <c r="AN38" i="10"/>
  <c r="AC38" i="10"/>
  <c r="AE38" i="10"/>
  <c r="BL37" i="10"/>
  <c r="BA37" i="10"/>
  <c r="BC37" i="10"/>
  <c r="N37" i="10"/>
  <c r="AL36" i="10"/>
  <c r="X36" i="10"/>
  <c r="M36" i="10"/>
  <c r="O36" i="10"/>
  <c r="BI35" i="10"/>
  <c r="V35" i="10"/>
  <c r="U57" i="10"/>
  <c r="W57" i="10"/>
  <c r="AF56" i="10"/>
  <c r="P54" i="10"/>
  <c r="P83" i="10"/>
  <c r="AF53" i="10"/>
  <c r="AF52" i="10"/>
  <c r="AT51" i="10"/>
  <c r="U51" i="10"/>
  <c r="W51" i="10"/>
  <c r="BD50" i="10"/>
  <c r="AN49" i="10"/>
  <c r="X48" i="10"/>
  <c r="AL47" i="10"/>
  <c r="M47" i="10"/>
  <c r="BA46" i="10"/>
  <c r="BC46" i="10"/>
  <c r="BJ45" i="10"/>
  <c r="AK45" i="10"/>
  <c r="AM45" i="10"/>
  <c r="AD44" i="10"/>
  <c r="BB43" i="10"/>
  <c r="N43" i="10"/>
  <c r="BJ42" i="10"/>
  <c r="AV42" i="10"/>
  <c r="AK42" i="10"/>
  <c r="BI41" i="10"/>
  <c r="V41" i="10"/>
  <c r="AT40" i="10"/>
  <c r="AF40" i="10"/>
  <c r="U40" i="10"/>
  <c r="W40" i="10"/>
  <c r="AD39" i="10"/>
  <c r="P39" i="10"/>
  <c r="BL38" i="10"/>
  <c r="BL67" i="10"/>
  <c r="BA38" i="10"/>
  <c r="BC38" i="10"/>
  <c r="N38" i="10"/>
  <c r="N67" i="10"/>
  <c r="AL37" i="10"/>
  <c r="X37" i="10"/>
  <c r="M37" i="10"/>
  <c r="O37" i="10"/>
  <c r="BJ36" i="10"/>
  <c r="AV36" i="10"/>
  <c r="AV65" i="10"/>
  <c r="AK36" i="10"/>
  <c r="AT35" i="10"/>
  <c r="AF35" i="10"/>
  <c r="U35" i="10"/>
  <c r="W35" i="10"/>
  <c r="BD34" i="10"/>
  <c r="BB57" i="10"/>
  <c r="P56" i="10"/>
  <c r="AV54" i="10"/>
  <c r="AV52" i="10"/>
  <c r="BI51" i="10"/>
  <c r="V50" i="10"/>
  <c r="BD49" i="10"/>
  <c r="AN48" i="10"/>
  <c r="AD47" i="10"/>
  <c r="P46" i="10"/>
  <c r="BA45" i="10"/>
  <c r="BC45" i="10"/>
  <c r="V43" i="10"/>
  <c r="BD42" i="10"/>
  <c r="BD71" i="10"/>
  <c r="AS42" i="10"/>
  <c r="AU42" i="10"/>
  <c r="AD41" i="10"/>
  <c r="P41" i="10"/>
  <c r="BB40" i="10"/>
  <c r="AN40" i="10"/>
  <c r="AC40" i="10"/>
  <c r="AE40" i="10"/>
  <c r="AL39" i="10"/>
  <c r="X39" i="10"/>
  <c r="M39" i="10"/>
  <c r="O39" i="10"/>
  <c r="BI38" i="10"/>
  <c r="BK38" i="10"/>
  <c r="V38" i="10"/>
  <c r="AT37" i="10"/>
  <c r="AT66" i="10"/>
  <c r="AF37" i="10"/>
  <c r="U37" i="10"/>
  <c r="W37" i="10"/>
  <c r="BD36" i="10"/>
  <c r="AS36" i="10"/>
  <c r="BB35" i="10"/>
  <c r="BB64" i="10"/>
  <c r="AN35" i="10"/>
  <c r="AC35" i="10"/>
  <c r="BL34" i="10"/>
  <c r="BA34" i="10"/>
  <c r="AK57" i="10"/>
  <c r="AM57" i="10"/>
  <c r="BD54" i="10"/>
  <c r="AL52" i="10"/>
  <c r="AK49" i="10"/>
  <c r="AV48" i="10"/>
  <c r="U47" i="10"/>
  <c r="W47" i="10"/>
  <c r="AV45" i="10"/>
  <c r="BJ44" i="10"/>
  <c r="U44" i="10"/>
  <c r="W44" i="10"/>
  <c r="AT43" i="10"/>
  <c r="U43" i="10"/>
  <c r="W43" i="10"/>
  <c r="AF42" i="10"/>
  <c r="AT41" i="10"/>
  <c r="U41" i="10"/>
  <c r="BJ40" i="10"/>
  <c r="AK40" i="10"/>
  <c r="AT39" i="10"/>
  <c r="U39" i="10"/>
  <c r="AF38" i="10"/>
  <c r="V37" i="10"/>
  <c r="BI36" i="10"/>
  <c r="BK36" i="10"/>
  <c r="AV35" i="10"/>
  <c r="AV64" i="10"/>
  <c r="BI34" i="10"/>
  <c r="BK34" i="10"/>
  <c r="AD34" i="10"/>
  <c r="AD63" i="10"/>
  <c r="P34" i="10"/>
  <c r="BB33" i="10"/>
  <c r="AN33" i="10"/>
  <c r="AC33" i="10"/>
  <c r="AL27" i="10"/>
  <c r="AL86" i="10"/>
  <c r="X27" i="10"/>
  <c r="M27" i="10"/>
  <c r="O27" i="10"/>
  <c r="O86" i="10"/>
  <c r="BI26" i="10"/>
  <c r="V26" i="10"/>
  <c r="V85" i="10"/>
  <c r="BD25" i="10"/>
  <c r="AS25" i="10"/>
  <c r="BB24" i="10"/>
  <c r="BB83" i="10"/>
  <c r="AN24" i="10"/>
  <c r="AN83" i="10"/>
  <c r="AC24" i="10"/>
  <c r="AL23" i="10"/>
  <c r="AL82" i="10"/>
  <c r="X23" i="10"/>
  <c r="M23" i="10"/>
  <c r="BI22" i="10"/>
  <c r="V22" i="10"/>
  <c r="V81" i="10"/>
  <c r="BD21" i="10"/>
  <c r="BD80" i="10"/>
  <c r="AS21" i="10"/>
  <c r="BB20" i="10"/>
  <c r="BB79" i="10"/>
  <c r="AN20" i="10"/>
  <c r="AN79" i="10"/>
  <c r="AC20" i="10"/>
  <c r="AL19" i="10"/>
  <c r="AL78" i="10"/>
  <c r="X19" i="10"/>
  <c r="X78" i="10"/>
  <c r="M19" i="10"/>
  <c r="BI18" i="10"/>
  <c r="V18" i="10"/>
  <c r="V77" i="10"/>
  <c r="BD17" i="10"/>
  <c r="BD76" i="10"/>
  <c r="AS17" i="10"/>
  <c r="BB16" i="10"/>
  <c r="BB75" i="10"/>
  <c r="AN16" i="10"/>
  <c r="AN75" i="10"/>
  <c r="AC16" i="10"/>
  <c r="AL15" i="10"/>
  <c r="AL74" i="10"/>
  <c r="X15" i="10"/>
  <c r="X74" i="10"/>
  <c r="M15" i="10"/>
  <c r="BI14" i="10"/>
  <c r="V14" i="10"/>
  <c r="V73" i="10"/>
  <c r="AT13" i="10"/>
  <c r="AT72" i="10"/>
  <c r="AF13" i="10"/>
  <c r="AF72" i="10"/>
  <c r="U13" i="10"/>
  <c r="AD12" i="10"/>
  <c r="AD71" i="10"/>
  <c r="P12" i="10"/>
  <c r="P71" i="10"/>
  <c r="BB11" i="10"/>
  <c r="BB70" i="10"/>
  <c r="AN11" i="10"/>
  <c r="AC11" i="10"/>
  <c r="BL10" i="10"/>
  <c r="BA10" i="10"/>
  <c r="N10" i="10"/>
  <c r="N69" i="10"/>
  <c r="BJ9" i="10"/>
  <c r="AV9" i="10"/>
  <c r="AV68" i="10"/>
  <c r="AK9" i="10"/>
  <c r="AT8" i="10"/>
  <c r="AF8" i="10"/>
  <c r="AF67" i="10"/>
  <c r="U8" i="10"/>
  <c r="BD7" i="10"/>
  <c r="BD66" i="10"/>
  <c r="AS7" i="10"/>
  <c r="BL55" i="10"/>
  <c r="N53" i="10"/>
  <c r="X52" i="10"/>
  <c r="AL51" i="10"/>
  <c r="AL48" i="10"/>
  <c r="V46" i="10"/>
  <c r="AV44" i="10"/>
  <c r="AL43" i="10"/>
  <c r="M43" i="10"/>
  <c r="BA42" i="10"/>
  <c r="AN41" i="10"/>
  <c r="AD40" i="10"/>
  <c r="BL39" i="10"/>
  <c r="N39" i="10"/>
  <c r="X38" i="10"/>
  <c r="AN37" i="10"/>
  <c r="AD36" i="10"/>
  <c r="P35" i="10"/>
  <c r="N34" i="10"/>
  <c r="N63" i="10"/>
  <c r="AL33" i="10"/>
  <c r="AL62" i="10"/>
  <c r="X33" i="10"/>
  <c r="M33" i="10"/>
  <c r="O33" i="10"/>
  <c r="BI27" i="10"/>
  <c r="V27" i="10"/>
  <c r="V86" i="10"/>
  <c r="BD26" i="10"/>
  <c r="BD85" i="10"/>
  <c r="AS26" i="10"/>
  <c r="BB25" i="10"/>
  <c r="BB84" i="10"/>
  <c r="AN25" i="10"/>
  <c r="AN84" i="10"/>
  <c r="AC25" i="10"/>
  <c r="AL24" i="10"/>
  <c r="AL83" i="10"/>
  <c r="X24" i="10"/>
  <c r="X83" i="10"/>
  <c r="M24" i="10"/>
  <c r="O24" i="10"/>
  <c r="BI23" i="10"/>
  <c r="V23" i="10"/>
  <c r="V82" i="10"/>
  <c r="BD22" i="10"/>
  <c r="BD81" i="10"/>
  <c r="AS22" i="10"/>
  <c r="BB21" i="10"/>
  <c r="BB80" i="10"/>
  <c r="AN21" i="10"/>
  <c r="AN80" i="10"/>
  <c r="AC21" i="10"/>
  <c r="AL20" i="10"/>
  <c r="X20" i="10"/>
  <c r="X79" i="10"/>
  <c r="M20" i="10"/>
  <c r="BI19" i="10"/>
  <c r="V19" i="10"/>
  <c r="BD18" i="10"/>
  <c r="BD77" i="10"/>
  <c r="AS18" i="10"/>
  <c r="BB17" i="10"/>
  <c r="BB76" i="10"/>
  <c r="AN17" i="10"/>
  <c r="AC17" i="10"/>
  <c r="AL16" i="10"/>
  <c r="AL75" i="10"/>
  <c r="X16" i="10"/>
  <c r="X75" i="10"/>
  <c r="M16" i="10"/>
  <c r="BI15" i="10"/>
  <c r="V15" i="10"/>
  <c r="V74" i="10"/>
  <c r="BD14" i="10"/>
  <c r="BD73" i="10"/>
  <c r="AS14" i="10"/>
  <c r="AD13" i="10"/>
  <c r="P13" i="10"/>
  <c r="P72" i="10"/>
  <c r="BL12" i="10"/>
  <c r="BL71" i="10"/>
  <c r="BA12" i="10"/>
  <c r="N12" i="10"/>
  <c r="AL11" i="10"/>
  <c r="X11" i="10"/>
  <c r="X70" i="10"/>
  <c r="M11" i="10"/>
  <c r="BJ10" i="10"/>
  <c r="AV10" i="10"/>
  <c r="AV69" i="10"/>
  <c r="AK10" i="10"/>
  <c r="AT55" i="10"/>
  <c r="U52" i="10"/>
  <c r="W52" i="10"/>
  <c r="AF51" i="10"/>
  <c r="BA50" i="10"/>
  <c r="BC50" i="10"/>
  <c r="BL49" i="10"/>
  <c r="BL78" i="10"/>
  <c r="N49" i="10"/>
  <c r="AF48" i="10"/>
  <c r="AF77" i="10"/>
  <c r="AC45" i="10"/>
  <c r="AE45" i="10"/>
  <c r="AT44" i="10"/>
  <c r="AK43" i="10"/>
  <c r="AM43" i="10"/>
  <c r="V42" i="10"/>
  <c r="W42" i="10"/>
  <c r="AL41" i="10"/>
  <c r="M41" i="10"/>
  <c r="BA40" i="10"/>
  <c r="BJ39" i="10"/>
  <c r="AK39" i="10"/>
  <c r="AM39" i="10"/>
  <c r="AV38" i="10"/>
  <c r="BJ37" i="10"/>
  <c r="AK37" i="10"/>
  <c r="BA36" i="10"/>
  <c r="BC36" i="10"/>
  <c r="BL35" i="10"/>
  <c r="N35" i="10"/>
  <c r="BB34" i="10"/>
  <c r="AL34" i="10"/>
  <c r="AL63" i="10"/>
  <c r="X34" i="10"/>
  <c r="M34" i="10"/>
  <c r="BJ33" i="10"/>
  <c r="AV33" i="10"/>
  <c r="AV62" i="10"/>
  <c r="AK33" i="10"/>
  <c r="AM33" i="10"/>
  <c r="AT27" i="10"/>
  <c r="AT86" i="10"/>
  <c r="AF27" i="10"/>
  <c r="AF86" i="10"/>
  <c r="U27" i="10"/>
  <c r="AD26" i="10"/>
  <c r="P26" i="10"/>
  <c r="P85" i="10"/>
  <c r="BL25" i="10"/>
  <c r="BL84" i="10"/>
  <c r="BA25" i="10"/>
  <c r="N25" i="10"/>
  <c r="BJ24" i="10"/>
  <c r="BJ83" i="10"/>
  <c r="AV24" i="10"/>
  <c r="AK24" i="10"/>
  <c r="AT23" i="10"/>
  <c r="AF23" i="10"/>
  <c r="AF82" i="10"/>
  <c r="U23" i="10"/>
  <c r="AD22" i="10"/>
  <c r="AD81" i="10"/>
  <c r="P22" i="10"/>
  <c r="BL21" i="10"/>
  <c r="BL80" i="10"/>
  <c r="BA21" i="10"/>
  <c r="N21" i="10"/>
  <c r="N80" i="10"/>
  <c r="BJ20" i="10"/>
  <c r="BJ79" i="10"/>
  <c r="AV20" i="10"/>
  <c r="AV79" i="10"/>
  <c r="AK20" i="10"/>
  <c r="AT19" i="10"/>
  <c r="AT78" i="10"/>
  <c r="AF19" i="10"/>
  <c r="U19" i="10"/>
  <c r="AD18" i="10"/>
  <c r="AD77" i="10"/>
  <c r="P18" i="10"/>
  <c r="P77" i="10"/>
  <c r="BL17" i="10"/>
  <c r="BL76" i="10"/>
  <c r="BA17" i="10"/>
  <c r="N17" i="10"/>
  <c r="BJ16" i="10"/>
  <c r="BJ75" i="10"/>
  <c r="AV16" i="10"/>
  <c r="AK16" i="10"/>
  <c r="AT15" i="10"/>
  <c r="AT74" i="10"/>
  <c r="AF15" i="10"/>
  <c r="AF74" i="10"/>
  <c r="U15" i="10"/>
  <c r="AD14" i="10"/>
  <c r="P14" i="10"/>
  <c r="C14" i="10"/>
  <c r="G76" i="10"/>
  <c r="BB13" i="10"/>
  <c r="BB72" i="10"/>
  <c r="AN13" i="10"/>
  <c r="AC13" i="10"/>
  <c r="AL12" i="10"/>
  <c r="AL71" i="10"/>
  <c r="X12" i="10"/>
  <c r="X71" i="10"/>
  <c r="M12" i="10"/>
  <c r="BJ11" i="10"/>
  <c r="AV11" i="10"/>
  <c r="AK11" i="10"/>
  <c r="BI10" i="10"/>
  <c r="V10" i="10"/>
  <c r="V69" i="10"/>
  <c r="BD9" i="10"/>
  <c r="BD68" i="10"/>
  <c r="AS9" i="10"/>
  <c r="BB8" i="10"/>
  <c r="BB67" i="10"/>
  <c r="AN8" i="10"/>
  <c r="AC8" i="10"/>
  <c r="BL7" i="10"/>
  <c r="BL66" i="10"/>
  <c r="BA7" i="10"/>
  <c r="N7" i="10"/>
  <c r="N66" i="10"/>
  <c r="AL6" i="10"/>
  <c r="AL65" i="10"/>
  <c r="X6" i="10"/>
  <c r="X65" i="10"/>
  <c r="M6" i="10"/>
  <c r="BI5" i="10"/>
  <c r="V5" i="10"/>
  <c r="AT4" i="10"/>
  <c r="AF4" i="10"/>
  <c r="U4" i="10"/>
  <c r="BD3" i="10"/>
  <c r="BD62" i="10"/>
  <c r="AS3" i="10"/>
  <c r="BJ57" i="10"/>
  <c r="X56" i="10"/>
  <c r="N55" i="10"/>
  <c r="BB53" i="10"/>
  <c r="M51" i="10"/>
  <c r="O51" i="10"/>
  <c r="AD50" i="10"/>
  <c r="AV49" i="10"/>
  <c r="M48" i="10"/>
  <c r="AF47" i="10"/>
  <c r="BD45" i="10"/>
  <c r="AC44" i="10"/>
  <c r="AC73" i="10"/>
  <c r="BA43" i="10"/>
  <c r="BC43" i="10"/>
  <c r="X43" i="10"/>
  <c r="BL42" i="10"/>
  <c r="N42" i="10"/>
  <c r="BB41" i="10"/>
  <c r="AC41" i="10"/>
  <c r="P40" i="10"/>
  <c r="BA39" i="10"/>
  <c r="BC39" i="10"/>
  <c r="AL38" i="10"/>
  <c r="M38" i="10"/>
  <c r="BB37" i="10"/>
  <c r="BB66" i="10"/>
  <c r="AC37" i="10"/>
  <c r="AE37" i="10"/>
  <c r="P36" i="10"/>
  <c r="P65" i="10"/>
  <c r="AD35" i="10"/>
  <c r="AT34" i="10"/>
  <c r="AF34" i="10"/>
  <c r="U34" i="10"/>
  <c r="BD33" i="10"/>
  <c r="AS33" i="10"/>
  <c r="AU33" i="10"/>
  <c r="BB27" i="10"/>
  <c r="BB86" i="10"/>
  <c r="AN27" i="10"/>
  <c r="AC27" i="10"/>
  <c r="AL26" i="10"/>
  <c r="AL85" i="10"/>
  <c r="X26" i="10"/>
  <c r="X85" i="10"/>
  <c r="M26" i="10"/>
  <c r="O26" i="10"/>
  <c r="O85" i="10"/>
  <c r="BI25" i="10"/>
  <c r="V25" i="10"/>
  <c r="V84" i="10"/>
  <c r="BD24" i="10"/>
  <c r="BD83" i="10"/>
  <c r="AS24" i="10"/>
  <c r="BB23" i="10"/>
  <c r="BB82" i="10"/>
  <c r="AN23" i="10"/>
  <c r="AN82" i="10"/>
  <c r="AC23" i="10"/>
  <c r="AL22" i="10"/>
  <c r="AL81" i="10"/>
  <c r="X22" i="10"/>
  <c r="M22" i="10"/>
  <c r="BI21" i="10"/>
  <c r="V21" i="10"/>
  <c r="V80" i="10"/>
  <c r="BD20" i="10"/>
  <c r="AS20" i="10"/>
  <c r="BB19" i="10"/>
  <c r="BB78" i="10"/>
  <c r="AN19" i="10"/>
  <c r="AN78" i="10"/>
  <c r="AC19" i="10"/>
  <c r="AL18" i="10"/>
  <c r="X18" i="10"/>
  <c r="X77" i="10"/>
  <c r="M18" i="10"/>
  <c r="BI17" i="10"/>
  <c r="V17" i="10"/>
  <c r="V76" i="10"/>
  <c r="BD16" i="10"/>
  <c r="BD75" i="10"/>
  <c r="AS16" i="10"/>
  <c r="BB15" i="10"/>
  <c r="AN15" i="10"/>
  <c r="AN74" i="10"/>
  <c r="AC15" i="10"/>
  <c r="AL14" i="10"/>
  <c r="AL73" i="10"/>
  <c r="X14" i="10"/>
  <c r="M14" i="10"/>
  <c r="BJ13" i="10"/>
  <c r="BK13" i="10"/>
  <c r="BK72" i="10"/>
  <c r="AV13" i="10"/>
  <c r="AV72" i="10"/>
  <c r="AK13" i="10"/>
  <c r="AT12" i="10"/>
  <c r="AT71" i="10"/>
  <c r="AF12" i="10"/>
  <c r="AF71" i="10"/>
  <c r="U12" i="10"/>
  <c r="BD11" i="10"/>
  <c r="AS11" i="10"/>
  <c r="AD10" i="10"/>
  <c r="AD69" i="10"/>
  <c r="P10" i="10"/>
  <c r="P69" i="10"/>
  <c r="BL9" i="10"/>
  <c r="BA9" i="10"/>
  <c r="N9" i="10"/>
  <c r="N68" i="10"/>
  <c r="BJ8" i="10"/>
  <c r="BJ67" i="10"/>
  <c r="AV8" i="10"/>
  <c r="AV67" i="10"/>
  <c r="AK8" i="10"/>
  <c r="BI7" i="10"/>
  <c r="BA11" i="10"/>
  <c r="AK12" i="10"/>
  <c r="BJ12" i="10"/>
  <c r="BJ71" i="10"/>
  <c r="BA13" i="10"/>
  <c r="N14" i="10"/>
  <c r="N73" i="10"/>
  <c r="BL14" i="10"/>
  <c r="BL73" i="10"/>
  <c r="AD15" i="10"/>
  <c r="AD74" i="10"/>
  <c r="P16" i="10"/>
  <c r="P75" i="10"/>
  <c r="H17" i="10"/>
  <c r="AD17" i="10"/>
  <c r="AN18" i="10"/>
  <c r="AN77" i="10"/>
  <c r="H19" i="10"/>
  <c r="BD19" i="10"/>
  <c r="U20" i="10"/>
  <c r="AT20" i="10"/>
  <c r="AT79" i="10"/>
  <c r="AF21" i="10"/>
  <c r="AF80" i="10"/>
  <c r="U22" i="10"/>
  <c r="AT22" i="10"/>
  <c r="AT81" i="10"/>
  <c r="AK23" i="10"/>
  <c r="BJ23" i="10"/>
  <c r="BJ82" i="10"/>
  <c r="V24" i="10"/>
  <c r="V83" i="10"/>
  <c r="AK25" i="10"/>
  <c r="BJ25" i="10"/>
  <c r="BJ84" i="10"/>
  <c r="AV26" i="10"/>
  <c r="AV85" i="10"/>
  <c r="N27" i="10"/>
  <c r="BL27" i="10"/>
  <c r="BL86" i="10"/>
  <c r="BA33" i="10"/>
  <c r="BC33" i="10"/>
  <c r="AK34" i="10"/>
  <c r="H35" i="10"/>
  <c r="BD35" i="10"/>
  <c r="AT38" i="10"/>
  <c r="AF39" i="10"/>
  <c r="H41" i="10"/>
  <c r="BD41" i="10"/>
  <c r="AN45" i="10"/>
  <c r="U48" i="10"/>
  <c r="BB49" i="10"/>
  <c r="AC52" i="10"/>
  <c r="AE52" i="10"/>
  <c r="H54" i="10"/>
  <c r="V8" i="10"/>
  <c r="V67" i="10"/>
  <c r="U9" i="10"/>
  <c r="AN9" i="10"/>
  <c r="AN68" i="10"/>
  <c r="BI9" i="10"/>
  <c r="U10" i="10"/>
  <c r="AS10" i="10"/>
  <c r="AD11" i="10"/>
  <c r="AN12" i="10"/>
  <c r="AN71" i="10"/>
  <c r="G13" i="10"/>
  <c r="BD13" i="10"/>
  <c r="BD72" i="10"/>
  <c r="AN14" i="10"/>
  <c r="H15" i="10"/>
  <c r="G15" i="10"/>
  <c r="BD15" i="10"/>
  <c r="BD74" i="10"/>
  <c r="U16" i="10"/>
  <c r="AT16" i="10"/>
  <c r="AT75" i="10"/>
  <c r="AF17" i="10"/>
  <c r="AF76" i="10"/>
  <c r="U18" i="10"/>
  <c r="AT18" i="10"/>
  <c r="AT77" i="10"/>
  <c r="AK19" i="10"/>
  <c r="BJ19" i="10"/>
  <c r="V20" i="10"/>
  <c r="AK21" i="10"/>
  <c r="BJ21" i="10"/>
  <c r="AV22" i="10"/>
  <c r="AV81" i="10"/>
  <c r="N23" i="10"/>
  <c r="BL23" i="10"/>
  <c r="BL82" i="10"/>
  <c r="BA24" i="10"/>
  <c r="M25" i="10"/>
  <c r="O25" i="10"/>
  <c r="AL25" i="10"/>
  <c r="AL84" i="10"/>
  <c r="BA26" i="10"/>
  <c r="P27" i="10"/>
  <c r="P86" i="10"/>
  <c r="AD33" i="10"/>
  <c r="AN34" i="10"/>
  <c r="BJ35" i="10"/>
  <c r="AT36" i="10"/>
  <c r="AT65" i="10"/>
  <c r="H38" i="10"/>
  <c r="AN39" i="10"/>
  <c r="AD43" i="10"/>
  <c r="X44" i="10"/>
  <c r="BB45" i="10"/>
  <c r="BJ49" i="10"/>
  <c r="AT52" i="10"/>
  <c r="BA54" i="10"/>
  <c r="BC54" i="10"/>
  <c r="C44" i="10"/>
  <c r="H44" i="10"/>
  <c r="H79" i="10"/>
  <c r="H82" i="10"/>
  <c r="H49" i="10"/>
  <c r="H57" i="10"/>
  <c r="H74" i="10"/>
  <c r="H63" i="10"/>
  <c r="H50" i="10"/>
  <c r="H53" i="10"/>
  <c r="G53" i="10"/>
  <c r="H73" i="10"/>
  <c r="H77" i="10"/>
  <c r="G77" i="10"/>
  <c r="H81" i="10"/>
  <c r="H62" i="10"/>
  <c r="G62" i="10"/>
  <c r="H71" i="10"/>
  <c r="H85" i="10"/>
  <c r="G85" i="10"/>
  <c r="H69" i="10"/>
  <c r="G69" i="10"/>
  <c r="H84" i="10"/>
  <c r="G84" i="10"/>
  <c r="H66" i="10"/>
  <c r="BV32" i="8"/>
  <c r="BV59" i="8"/>
  <c r="BN5" i="9"/>
  <c r="BU4" i="8"/>
  <c r="BW4" i="8"/>
  <c r="BU32" i="8"/>
  <c r="BW32" i="8"/>
  <c r="BW59" i="8"/>
  <c r="BO5" i="9"/>
  <c r="BV33" i="8"/>
  <c r="BV60" i="8"/>
  <c r="BN6" i="9"/>
  <c r="BU5" i="8"/>
  <c r="BW5" i="8"/>
  <c r="BU33" i="8"/>
  <c r="BW33" i="8"/>
  <c r="BW60" i="8"/>
  <c r="BO6" i="9"/>
  <c r="BV34" i="8"/>
  <c r="BV61" i="8"/>
  <c r="BN7" i="9"/>
  <c r="BU6" i="8"/>
  <c r="BW6" i="8"/>
  <c r="BU34" i="8"/>
  <c r="BW34" i="8"/>
  <c r="BW61" i="8"/>
  <c r="BO7" i="9"/>
  <c r="BV35" i="8"/>
  <c r="BV62" i="8"/>
  <c r="BN8" i="9"/>
  <c r="BU7" i="8"/>
  <c r="BW7" i="8"/>
  <c r="BU35" i="8"/>
  <c r="BW35" i="8"/>
  <c r="BW62" i="8"/>
  <c r="BO8" i="9"/>
  <c r="BV36" i="8"/>
  <c r="BV63" i="8"/>
  <c r="BN9" i="9"/>
  <c r="BU8" i="8"/>
  <c r="BW8" i="8"/>
  <c r="BU36" i="8"/>
  <c r="BW36" i="8"/>
  <c r="BW63" i="8"/>
  <c r="BO9" i="9"/>
  <c r="BV37" i="8"/>
  <c r="BV64" i="8"/>
  <c r="BN10" i="9"/>
  <c r="BU9" i="8"/>
  <c r="BW9" i="8"/>
  <c r="BU37" i="8"/>
  <c r="BW37" i="8"/>
  <c r="BW64" i="8"/>
  <c r="BO10" i="9"/>
  <c r="BV38" i="8"/>
  <c r="BV65" i="8"/>
  <c r="BN11" i="9"/>
  <c r="BU10" i="8"/>
  <c r="BW10" i="8"/>
  <c r="BU38" i="8"/>
  <c r="BW38" i="8"/>
  <c r="BW65" i="8"/>
  <c r="BO11" i="9"/>
  <c r="BV39" i="8"/>
  <c r="BV66" i="8"/>
  <c r="BN12" i="9"/>
  <c r="BU11" i="8"/>
  <c r="BW11" i="8"/>
  <c r="BU39" i="8"/>
  <c r="BW39" i="8"/>
  <c r="BW66" i="8"/>
  <c r="BO12" i="9"/>
  <c r="BV40" i="8"/>
  <c r="BV67" i="8"/>
  <c r="BN13" i="9"/>
  <c r="BU12" i="8"/>
  <c r="BW12" i="8"/>
  <c r="BU40" i="8"/>
  <c r="BW40" i="8"/>
  <c r="BW67" i="8"/>
  <c r="BO13" i="9"/>
  <c r="BV41" i="8"/>
  <c r="BV68" i="8"/>
  <c r="BN14" i="9"/>
  <c r="BU13" i="8"/>
  <c r="BW13" i="8"/>
  <c r="BU41" i="8"/>
  <c r="BW41" i="8"/>
  <c r="BW68" i="8"/>
  <c r="BO14" i="9"/>
  <c r="BV42" i="8"/>
  <c r="BV69" i="8"/>
  <c r="BN15" i="9"/>
  <c r="BU14" i="8"/>
  <c r="BW14" i="8"/>
  <c r="BU42" i="8"/>
  <c r="BW42" i="8"/>
  <c r="BW69" i="8"/>
  <c r="BO15" i="9"/>
  <c r="BV43" i="8"/>
  <c r="BV70" i="8"/>
  <c r="BN16" i="9"/>
  <c r="BU15" i="8"/>
  <c r="BW15" i="8"/>
  <c r="BU43" i="8"/>
  <c r="BW43" i="8"/>
  <c r="BW70" i="8"/>
  <c r="BO16" i="9"/>
  <c r="BV44" i="8"/>
  <c r="BV71" i="8"/>
  <c r="BN17" i="9"/>
  <c r="BU16" i="8"/>
  <c r="BW16" i="8"/>
  <c r="BU44" i="8"/>
  <c r="BW44" i="8"/>
  <c r="BW71" i="8"/>
  <c r="BO17" i="9"/>
  <c r="BV45" i="8"/>
  <c r="BV72" i="8"/>
  <c r="BN18" i="9"/>
  <c r="BU17" i="8"/>
  <c r="BW17" i="8"/>
  <c r="BU45" i="8"/>
  <c r="BW45" i="8"/>
  <c r="BW72" i="8"/>
  <c r="BO18" i="9"/>
  <c r="BV46" i="8"/>
  <c r="BV73" i="8"/>
  <c r="BN19" i="9"/>
  <c r="BU18" i="8"/>
  <c r="BW18" i="8"/>
  <c r="BU46" i="8"/>
  <c r="BW46" i="8"/>
  <c r="BW73" i="8"/>
  <c r="BO19" i="9"/>
  <c r="BV47" i="8"/>
  <c r="BV74" i="8"/>
  <c r="BN20" i="9"/>
  <c r="BU19" i="8"/>
  <c r="BW19" i="8"/>
  <c r="BU47" i="8"/>
  <c r="BW47" i="8"/>
  <c r="BW74" i="8"/>
  <c r="BO20" i="9"/>
  <c r="BV48" i="8"/>
  <c r="BV75" i="8"/>
  <c r="BN21" i="9"/>
  <c r="BU20" i="8"/>
  <c r="BW20" i="8"/>
  <c r="BU48" i="8"/>
  <c r="BW48" i="8"/>
  <c r="BW75" i="8"/>
  <c r="BO21" i="9"/>
  <c r="BV49" i="8"/>
  <c r="BV76" i="8"/>
  <c r="BN22" i="9"/>
  <c r="BU21" i="8"/>
  <c r="BW21" i="8"/>
  <c r="BU49" i="8"/>
  <c r="BW49" i="8"/>
  <c r="BW76" i="8"/>
  <c r="BO22" i="9"/>
  <c r="BV50" i="8"/>
  <c r="BV77" i="8"/>
  <c r="BN23" i="9"/>
  <c r="BU22" i="8"/>
  <c r="BW22" i="8"/>
  <c r="BU50" i="8"/>
  <c r="BW50" i="8"/>
  <c r="BW77" i="8"/>
  <c r="BO23" i="9"/>
  <c r="BV51" i="8"/>
  <c r="BV78" i="8"/>
  <c r="BN24" i="9"/>
  <c r="BU23" i="8"/>
  <c r="BW23" i="8"/>
  <c r="BU51" i="8"/>
  <c r="BW51" i="8"/>
  <c r="BW78" i="8"/>
  <c r="BO24" i="9"/>
  <c r="BV52" i="8"/>
  <c r="BV79" i="8"/>
  <c r="BN25" i="9"/>
  <c r="BU24" i="8"/>
  <c r="BW24" i="8"/>
  <c r="BU52" i="8"/>
  <c r="BW52" i="8"/>
  <c r="BW79" i="8"/>
  <c r="BO25" i="9"/>
  <c r="BV53" i="8"/>
  <c r="BV80" i="8"/>
  <c r="BN26" i="9"/>
  <c r="BU25" i="8"/>
  <c r="BW25" i="8"/>
  <c r="BU53" i="8"/>
  <c r="BW53" i="8"/>
  <c r="BW80" i="8"/>
  <c r="BO26" i="9"/>
  <c r="BU3" i="8"/>
  <c r="BW3" i="8"/>
  <c r="BU31" i="8"/>
  <c r="BV31" i="8"/>
  <c r="BW31" i="8"/>
  <c r="BW58" i="8"/>
  <c r="BO4" i="9"/>
  <c r="BV58" i="8"/>
  <c r="BN4" i="9"/>
  <c r="BL4" i="8"/>
  <c r="BL32" i="8"/>
  <c r="BL59" i="8"/>
  <c r="BL5" i="9"/>
  <c r="BK4" i="8"/>
  <c r="BM4" i="8"/>
  <c r="BK32" i="8"/>
  <c r="BM32" i="8"/>
  <c r="BM59" i="8"/>
  <c r="BM5" i="9"/>
  <c r="BL5" i="8"/>
  <c r="BL33" i="8"/>
  <c r="BL60" i="8"/>
  <c r="BL6" i="9"/>
  <c r="BK5" i="8"/>
  <c r="BM5" i="8"/>
  <c r="BK33" i="8"/>
  <c r="BM33" i="8"/>
  <c r="BM60" i="8"/>
  <c r="BM6" i="9"/>
  <c r="BL6" i="8"/>
  <c r="BL34" i="8"/>
  <c r="BL61" i="8"/>
  <c r="BL7" i="9"/>
  <c r="BK6" i="8"/>
  <c r="BM6" i="8"/>
  <c r="BK34" i="8"/>
  <c r="BM34" i="8"/>
  <c r="BM61" i="8"/>
  <c r="BM7" i="9"/>
  <c r="BL7" i="8"/>
  <c r="BL35" i="8"/>
  <c r="BL62" i="8"/>
  <c r="BL8" i="9"/>
  <c r="BK7" i="8"/>
  <c r="BM7" i="8"/>
  <c r="BK35" i="8"/>
  <c r="BM35" i="8"/>
  <c r="BM62" i="8"/>
  <c r="BM8" i="9"/>
  <c r="BL8" i="8"/>
  <c r="BL36" i="8"/>
  <c r="BL63" i="8"/>
  <c r="BL9" i="9"/>
  <c r="BK8" i="8"/>
  <c r="BM8" i="8"/>
  <c r="BK36" i="8"/>
  <c r="BM36" i="8"/>
  <c r="BM63" i="8"/>
  <c r="BM9" i="9"/>
  <c r="BL9" i="8"/>
  <c r="BL37" i="8"/>
  <c r="BL64" i="8"/>
  <c r="BL10" i="9"/>
  <c r="BK9" i="8"/>
  <c r="BM9" i="8"/>
  <c r="BK37" i="8"/>
  <c r="BM37" i="8"/>
  <c r="BM64" i="8"/>
  <c r="BM10" i="9"/>
  <c r="BL10" i="8"/>
  <c r="BL38" i="8"/>
  <c r="BL65" i="8"/>
  <c r="BL11" i="9"/>
  <c r="BK10" i="8"/>
  <c r="BM10" i="8"/>
  <c r="BK38" i="8"/>
  <c r="BM38" i="8"/>
  <c r="BM65" i="8"/>
  <c r="BM11" i="9"/>
  <c r="BL11" i="8"/>
  <c r="BL39" i="8"/>
  <c r="BL66" i="8"/>
  <c r="BL12" i="9"/>
  <c r="BK11" i="8"/>
  <c r="BM11" i="8"/>
  <c r="BK39" i="8"/>
  <c r="BM39" i="8"/>
  <c r="BM66" i="8"/>
  <c r="BM12" i="9"/>
  <c r="BL12" i="8"/>
  <c r="BL40" i="8"/>
  <c r="BL67" i="8"/>
  <c r="BL13" i="9"/>
  <c r="BK12" i="8"/>
  <c r="BM12" i="8"/>
  <c r="BK40" i="8"/>
  <c r="BM40" i="8"/>
  <c r="BM67" i="8"/>
  <c r="BM13" i="9"/>
  <c r="BL13" i="8"/>
  <c r="BL41" i="8"/>
  <c r="BL68" i="8"/>
  <c r="BL14" i="9"/>
  <c r="BK13" i="8"/>
  <c r="BM13" i="8"/>
  <c r="BK41" i="8"/>
  <c r="BM41" i="8"/>
  <c r="BM68" i="8"/>
  <c r="BM14" i="9"/>
  <c r="BL14" i="8"/>
  <c r="BL42" i="8"/>
  <c r="BL69" i="8"/>
  <c r="BL15" i="9"/>
  <c r="BK14" i="8"/>
  <c r="BM14" i="8"/>
  <c r="BK42" i="8"/>
  <c r="BM42" i="8"/>
  <c r="BM69" i="8"/>
  <c r="BM15" i="9"/>
  <c r="BL15" i="8"/>
  <c r="BL43" i="8"/>
  <c r="BL70" i="8"/>
  <c r="BL16" i="9"/>
  <c r="BK15" i="8"/>
  <c r="BM15" i="8"/>
  <c r="BK43" i="8"/>
  <c r="BM43" i="8"/>
  <c r="BM70" i="8"/>
  <c r="BM16" i="9"/>
  <c r="BL16" i="8"/>
  <c r="BL44" i="8"/>
  <c r="BL71" i="8"/>
  <c r="BL17" i="9"/>
  <c r="BK16" i="8"/>
  <c r="BM16" i="8"/>
  <c r="BK44" i="8"/>
  <c r="BM44" i="8"/>
  <c r="BM71" i="8"/>
  <c r="BM17" i="9"/>
  <c r="BL17" i="8"/>
  <c r="BL45" i="8"/>
  <c r="BL72" i="8"/>
  <c r="BL18" i="9"/>
  <c r="BK17" i="8"/>
  <c r="BM17" i="8"/>
  <c r="BK45" i="8"/>
  <c r="BM45" i="8"/>
  <c r="BM72" i="8"/>
  <c r="BM18" i="9"/>
  <c r="BL18" i="8"/>
  <c r="BL46" i="8"/>
  <c r="BL73" i="8"/>
  <c r="BL19" i="9"/>
  <c r="BK18" i="8"/>
  <c r="BM18" i="8"/>
  <c r="BK46" i="8"/>
  <c r="BM46" i="8"/>
  <c r="BM73" i="8"/>
  <c r="BM19" i="9"/>
  <c r="BL19" i="8"/>
  <c r="BL47" i="8"/>
  <c r="BL74" i="8"/>
  <c r="BL20" i="9"/>
  <c r="BK19" i="8"/>
  <c r="BM19" i="8"/>
  <c r="BK47" i="8"/>
  <c r="BM47" i="8"/>
  <c r="BM74" i="8"/>
  <c r="BM20" i="9"/>
  <c r="BL20" i="8"/>
  <c r="BL48" i="8"/>
  <c r="BL75" i="8"/>
  <c r="BL21" i="9"/>
  <c r="BK20" i="8"/>
  <c r="BM20" i="8"/>
  <c r="BK48" i="8"/>
  <c r="BM48" i="8"/>
  <c r="BM75" i="8"/>
  <c r="BM21" i="9"/>
  <c r="BL21" i="8"/>
  <c r="BL49" i="8"/>
  <c r="BL76" i="8"/>
  <c r="BL22" i="9"/>
  <c r="BK21" i="8"/>
  <c r="BM21" i="8"/>
  <c r="BK49" i="8"/>
  <c r="BM49" i="8"/>
  <c r="BM76" i="8"/>
  <c r="BM22" i="9"/>
  <c r="BL22" i="8"/>
  <c r="BL50" i="8"/>
  <c r="BL77" i="8"/>
  <c r="BL23" i="9"/>
  <c r="BK22" i="8"/>
  <c r="BM22" i="8"/>
  <c r="BK50" i="8"/>
  <c r="BM50" i="8"/>
  <c r="BM77" i="8"/>
  <c r="BM23" i="9"/>
  <c r="BL23" i="8"/>
  <c r="BL51" i="8"/>
  <c r="BL78" i="8"/>
  <c r="BL24" i="9"/>
  <c r="BK23" i="8"/>
  <c r="BM23" i="8"/>
  <c r="BK51" i="8"/>
  <c r="BM51" i="8"/>
  <c r="BM78" i="8"/>
  <c r="BM24" i="9"/>
  <c r="BL24" i="8"/>
  <c r="BL52" i="8"/>
  <c r="BL79" i="8"/>
  <c r="BL25" i="9"/>
  <c r="BK24" i="8"/>
  <c r="BM24" i="8"/>
  <c r="BK52" i="8"/>
  <c r="BM52" i="8"/>
  <c r="BM79" i="8"/>
  <c r="BM25" i="9"/>
  <c r="BL25" i="8"/>
  <c r="BL53" i="8"/>
  <c r="BL80" i="8"/>
  <c r="BL26" i="9"/>
  <c r="BK25" i="8"/>
  <c r="BM25" i="8"/>
  <c r="BK53" i="8"/>
  <c r="BM53" i="8"/>
  <c r="BM80" i="8"/>
  <c r="BM26" i="9"/>
  <c r="BK3" i="8"/>
  <c r="BL3" i="8"/>
  <c r="BM3" i="8"/>
  <c r="BK31" i="8"/>
  <c r="BL31" i="8"/>
  <c r="BM31" i="8"/>
  <c r="BM58" i="8"/>
  <c r="BM4" i="9"/>
  <c r="BL58" i="8"/>
  <c r="BL4" i="9"/>
  <c r="BB4" i="8"/>
  <c r="BB32" i="8"/>
  <c r="BB59" i="8"/>
  <c r="BJ5" i="9"/>
  <c r="BA4" i="8"/>
  <c r="BC4" i="8"/>
  <c r="BA32" i="8"/>
  <c r="BC32" i="8"/>
  <c r="BC59" i="8"/>
  <c r="BK5" i="9"/>
  <c r="BB5" i="8"/>
  <c r="BB33" i="8"/>
  <c r="BB60" i="8"/>
  <c r="BJ6" i="9"/>
  <c r="BA5" i="8"/>
  <c r="BC5" i="8"/>
  <c r="BA33" i="8"/>
  <c r="BC33" i="8"/>
  <c r="BC60" i="8"/>
  <c r="BK6" i="9"/>
  <c r="BB6" i="8"/>
  <c r="BB34" i="8"/>
  <c r="BB61" i="8"/>
  <c r="BJ7" i="9"/>
  <c r="BA6" i="8"/>
  <c r="BC6" i="8"/>
  <c r="BA34" i="8"/>
  <c r="BC34" i="8"/>
  <c r="BC61" i="8"/>
  <c r="BK7" i="9"/>
  <c r="BB7" i="8"/>
  <c r="BB35" i="8"/>
  <c r="BB62" i="8"/>
  <c r="BJ8" i="9"/>
  <c r="BA7" i="8"/>
  <c r="BC7" i="8"/>
  <c r="BA35" i="8"/>
  <c r="BC35" i="8"/>
  <c r="BC62" i="8"/>
  <c r="BK8" i="9"/>
  <c r="BB8" i="8"/>
  <c r="BB36" i="8"/>
  <c r="BB63" i="8"/>
  <c r="BJ9" i="9"/>
  <c r="BA8" i="8"/>
  <c r="BC8" i="8"/>
  <c r="BA36" i="8"/>
  <c r="BC36" i="8"/>
  <c r="BC63" i="8"/>
  <c r="BK9" i="9"/>
  <c r="BB9" i="8"/>
  <c r="BB37" i="8"/>
  <c r="BB64" i="8"/>
  <c r="BJ10" i="9"/>
  <c r="BA9" i="8"/>
  <c r="BC9" i="8"/>
  <c r="BA37" i="8"/>
  <c r="BC37" i="8"/>
  <c r="BC64" i="8"/>
  <c r="BK10" i="9"/>
  <c r="BB10" i="8"/>
  <c r="BB38" i="8"/>
  <c r="BB65" i="8"/>
  <c r="BJ11" i="9"/>
  <c r="BA10" i="8"/>
  <c r="BC10" i="8"/>
  <c r="BA38" i="8"/>
  <c r="BC38" i="8"/>
  <c r="BC65" i="8"/>
  <c r="BK11" i="9"/>
  <c r="BB11" i="8"/>
  <c r="BB39" i="8"/>
  <c r="BB66" i="8"/>
  <c r="BJ12" i="9"/>
  <c r="BA11" i="8"/>
  <c r="BC11" i="8"/>
  <c r="BA39" i="8"/>
  <c r="BC39" i="8"/>
  <c r="BC66" i="8"/>
  <c r="BK12" i="9"/>
  <c r="BB12" i="8"/>
  <c r="BB40" i="8"/>
  <c r="BB67" i="8"/>
  <c r="BJ13" i="9"/>
  <c r="BA12" i="8"/>
  <c r="BC12" i="8"/>
  <c r="BA40" i="8"/>
  <c r="BC40" i="8"/>
  <c r="BC67" i="8"/>
  <c r="BK13" i="9"/>
  <c r="BB13" i="8"/>
  <c r="BB41" i="8"/>
  <c r="BB68" i="8"/>
  <c r="BJ14" i="9"/>
  <c r="BA13" i="8"/>
  <c r="BC13" i="8"/>
  <c r="BA41" i="8"/>
  <c r="BC41" i="8"/>
  <c r="BC68" i="8"/>
  <c r="BK14" i="9"/>
  <c r="BB14" i="8"/>
  <c r="BB42" i="8"/>
  <c r="BB69" i="8"/>
  <c r="BJ15" i="9"/>
  <c r="BA14" i="8"/>
  <c r="BC14" i="8"/>
  <c r="BA42" i="8"/>
  <c r="BC42" i="8"/>
  <c r="BC69" i="8"/>
  <c r="BK15" i="9"/>
  <c r="BB15" i="8"/>
  <c r="BB43" i="8"/>
  <c r="BB70" i="8"/>
  <c r="BJ16" i="9"/>
  <c r="BA15" i="8"/>
  <c r="BC15" i="8"/>
  <c r="BA43" i="8"/>
  <c r="BC43" i="8"/>
  <c r="BC70" i="8"/>
  <c r="BK16" i="9"/>
  <c r="BB16" i="8"/>
  <c r="BB44" i="8"/>
  <c r="BB71" i="8"/>
  <c r="BJ17" i="9"/>
  <c r="BA16" i="8"/>
  <c r="BC16" i="8"/>
  <c r="BA44" i="8"/>
  <c r="BC44" i="8"/>
  <c r="BC71" i="8"/>
  <c r="BK17" i="9"/>
  <c r="BB17" i="8"/>
  <c r="BB45" i="8"/>
  <c r="BB72" i="8"/>
  <c r="BJ18" i="9"/>
  <c r="BA17" i="8"/>
  <c r="BC17" i="8"/>
  <c r="BA45" i="8"/>
  <c r="BC45" i="8"/>
  <c r="BC72" i="8"/>
  <c r="BK18" i="9"/>
  <c r="BB18" i="8"/>
  <c r="BB46" i="8"/>
  <c r="BB73" i="8"/>
  <c r="BJ19" i="9"/>
  <c r="BA18" i="8"/>
  <c r="BC18" i="8"/>
  <c r="BA46" i="8"/>
  <c r="BC46" i="8"/>
  <c r="BC73" i="8"/>
  <c r="BK19" i="9"/>
  <c r="BB19" i="8"/>
  <c r="BB47" i="8"/>
  <c r="BB74" i="8"/>
  <c r="BJ20" i="9"/>
  <c r="BA19" i="8"/>
  <c r="BC19" i="8"/>
  <c r="BA47" i="8"/>
  <c r="BC47" i="8"/>
  <c r="BC74" i="8"/>
  <c r="BK20" i="9"/>
  <c r="BB20" i="8"/>
  <c r="BB48" i="8"/>
  <c r="BB75" i="8"/>
  <c r="BJ21" i="9"/>
  <c r="BA20" i="8"/>
  <c r="BC20" i="8"/>
  <c r="BA48" i="8"/>
  <c r="BC48" i="8"/>
  <c r="BC75" i="8"/>
  <c r="BK21" i="9"/>
  <c r="BB21" i="8"/>
  <c r="BB49" i="8"/>
  <c r="BB76" i="8"/>
  <c r="BJ22" i="9"/>
  <c r="BA21" i="8"/>
  <c r="BC21" i="8"/>
  <c r="BA49" i="8"/>
  <c r="BC49" i="8"/>
  <c r="BC76" i="8"/>
  <c r="BK22" i="9"/>
  <c r="BB22" i="8"/>
  <c r="BB50" i="8"/>
  <c r="BB77" i="8"/>
  <c r="BJ23" i="9"/>
  <c r="BA22" i="8"/>
  <c r="BC22" i="8"/>
  <c r="BA50" i="8"/>
  <c r="BC50" i="8"/>
  <c r="BC77" i="8"/>
  <c r="BK23" i="9"/>
  <c r="BB23" i="8"/>
  <c r="BB51" i="8"/>
  <c r="BB78" i="8"/>
  <c r="BJ24" i="9"/>
  <c r="BA23" i="8"/>
  <c r="BC23" i="8"/>
  <c r="BA51" i="8"/>
  <c r="BC51" i="8"/>
  <c r="BC78" i="8"/>
  <c r="BK24" i="9"/>
  <c r="BB24" i="8"/>
  <c r="BB52" i="8"/>
  <c r="BB79" i="8"/>
  <c r="BJ25" i="9"/>
  <c r="BA24" i="8"/>
  <c r="BC24" i="8"/>
  <c r="BA52" i="8"/>
  <c r="BC52" i="8"/>
  <c r="BC79" i="8"/>
  <c r="BK25" i="9"/>
  <c r="BB25" i="8"/>
  <c r="BB53" i="8"/>
  <c r="BB80" i="8"/>
  <c r="BJ26" i="9"/>
  <c r="BA25" i="8"/>
  <c r="BC25" i="8"/>
  <c r="BA53" i="8"/>
  <c r="BC53" i="8"/>
  <c r="BC80" i="8"/>
  <c r="BK26" i="9"/>
  <c r="BA3" i="8"/>
  <c r="BB3" i="8"/>
  <c r="BC3" i="8"/>
  <c r="BA31" i="8"/>
  <c r="BB31" i="8"/>
  <c r="BC31" i="8"/>
  <c r="BC58" i="8"/>
  <c r="BK4" i="9"/>
  <c r="BB58" i="8"/>
  <c r="BJ4" i="9"/>
  <c r="AR4" i="8"/>
  <c r="AR32" i="8"/>
  <c r="AR59" i="8"/>
  <c r="BH5" i="9"/>
  <c r="AQ4" i="8"/>
  <c r="AS4" i="8"/>
  <c r="AQ32" i="8"/>
  <c r="AS32" i="8"/>
  <c r="AS59" i="8"/>
  <c r="BI5" i="9"/>
  <c r="AR5" i="8"/>
  <c r="AR33" i="8"/>
  <c r="AR60" i="8"/>
  <c r="BH6" i="9"/>
  <c r="AQ5" i="8"/>
  <c r="AS5" i="8"/>
  <c r="AQ33" i="8"/>
  <c r="AS33" i="8"/>
  <c r="AS60" i="8"/>
  <c r="BI6" i="9"/>
  <c r="AR6" i="8"/>
  <c r="AR34" i="8"/>
  <c r="AR61" i="8"/>
  <c r="BH7" i="9"/>
  <c r="AQ6" i="8"/>
  <c r="AS6" i="8"/>
  <c r="AQ34" i="8"/>
  <c r="AS34" i="8"/>
  <c r="AS61" i="8"/>
  <c r="BI7" i="9"/>
  <c r="AR7" i="8"/>
  <c r="AR35" i="8"/>
  <c r="AR62" i="8"/>
  <c r="BH8" i="9"/>
  <c r="AQ7" i="8"/>
  <c r="AS7" i="8"/>
  <c r="AQ35" i="8"/>
  <c r="AS35" i="8"/>
  <c r="AS62" i="8"/>
  <c r="BI8" i="9"/>
  <c r="AR8" i="8"/>
  <c r="AR36" i="8"/>
  <c r="AR63" i="8"/>
  <c r="BH9" i="9"/>
  <c r="AQ8" i="8"/>
  <c r="AS8" i="8"/>
  <c r="AQ36" i="8"/>
  <c r="AS36" i="8"/>
  <c r="AS63" i="8"/>
  <c r="BI9" i="9"/>
  <c r="AR9" i="8"/>
  <c r="AR37" i="8"/>
  <c r="AR64" i="8"/>
  <c r="BH10" i="9"/>
  <c r="AQ9" i="8"/>
  <c r="AS9" i="8"/>
  <c r="AQ37" i="8"/>
  <c r="AS37" i="8"/>
  <c r="AS64" i="8"/>
  <c r="BI10" i="9"/>
  <c r="AR10" i="8"/>
  <c r="AR38" i="8"/>
  <c r="AR65" i="8"/>
  <c r="BH11" i="9"/>
  <c r="AQ10" i="8"/>
  <c r="AS10" i="8"/>
  <c r="AQ38" i="8"/>
  <c r="AS38" i="8"/>
  <c r="AS65" i="8"/>
  <c r="BI11" i="9"/>
  <c r="AR11" i="8"/>
  <c r="AR39" i="8"/>
  <c r="AR66" i="8"/>
  <c r="BH12" i="9"/>
  <c r="AQ11" i="8"/>
  <c r="AS11" i="8"/>
  <c r="AQ39" i="8"/>
  <c r="AS39" i="8"/>
  <c r="AS66" i="8"/>
  <c r="BI12" i="9"/>
  <c r="AR12" i="8"/>
  <c r="AR40" i="8"/>
  <c r="AR67" i="8"/>
  <c r="BH13" i="9"/>
  <c r="AQ12" i="8"/>
  <c r="AS12" i="8"/>
  <c r="AQ40" i="8"/>
  <c r="AS40" i="8"/>
  <c r="AS67" i="8"/>
  <c r="BI13" i="9"/>
  <c r="AR13" i="8"/>
  <c r="AR41" i="8"/>
  <c r="AR68" i="8"/>
  <c r="BH14" i="9"/>
  <c r="AQ13" i="8"/>
  <c r="AS13" i="8"/>
  <c r="AQ41" i="8"/>
  <c r="AS41" i="8"/>
  <c r="AS68" i="8"/>
  <c r="BI14" i="9"/>
  <c r="AR14" i="8"/>
  <c r="AR42" i="8"/>
  <c r="AR69" i="8"/>
  <c r="BH15" i="9"/>
  <c r="AQ14" i="8"/>
  <c r="AS14" i="8"/>
  <c r="AQ42" i="8"/>
  <c r="AS42" i="8"/>
  <c r="AS69" i="8"/>
  <c r="BI15" i="9"/>
  <c r="AR15" i="8"/>
  <c r="AR43" i="8"/>
  <c r="AR70" i="8"/>
  <c r="BH16" i="9"/>
  <c r="AQ15" i="8"/>
  <c r="AS15" i="8"/>
  <c r="AQ43" i="8"/>
  <c r="AS43" i="8"/>
  <c r="AS70" i="8"/>
  <c r="BI16" i="9"/>
  <c r="AR16" i="8"/>
  <c r="AR44" i="8"/>
  <c r="AR71" i="8"/>
  <c r="BH17" i="9"/>
  <c r="AQ16" i="8"/>
  <c r="AS16" i="8"/>
  <c r="AQ44" i="8"/>
  <c r="AS44" i="8"/>
  <c r="AS71" i="8"/>
  <c r="BI17" i="9"/>
  <c r="AR17" i="8"/>
  <c r="AR45" i="8"/>
  <c r="AR72" i="8"/>
  <c r="BH18" i="9"/>
  <c r="AQ17" i="8"/>
  <c r="AS17" i="8"/>
  <c r="AQ45" i="8"/>
  <c r="AS45" i="8"/>
  <c r="AS72" i="8"/>
  <c r="BI18" i="9"/>
  <c r="AR18" i="8"/>
  <c r="AR46" i="8"/>
  <c r="AR73" i="8"/>
  <c r="BH19" i="9"/>
  <c r="AQ18" i="8"/>
  <c r="AS18" i="8"/>
  <c r="AQ46" i="8"/>
  <c r="AS46" i="8"/>
  <c r="AS73" i="8"/>
  <c r="BI19" i="9"/>
  <c r="AR19" i="8"/>
  <c r="AR47" i="8"/>
  <c r="AR74" i="8"/>
  <c r="BH20" i="9"/>
  <c r="AQ19" i="8"/>
  <c r="AS19" i="8"/>
  <c r="AQ47" i="8"/>
  <c r="AS47" i="8"/>
  <c r="AS74" i="8"/>
  <c r="BI20" i="9"/>
  <c r="AR20" i="8"/>
  <c r="AR48" i="8"/>
  <c r="AR75" i="8"/>
  <c r="BH21" i="9"/>
  <c r="AQ20" i="8"/>
  <c r="AS20" i="8"/>
  <c r="AQ48" i="8"/>
  <c r="AS48" i="8"/>
  <c r="AS75" i="8"/>
  <c r="BI21" i="9"/>
  <c r="AR21" i="8"/>
  <c r="AR49" i="8"/>
  <c r="AR76" i="8"/>
  <c r="BH22" i="9"/>
  <c r="AQ21" i="8"/>
  <c r="AS21" i="8"/>
  <c r="AQ49" i="8"/>
  <c r="AS49" i="8"/>
  <c r="AS76" i="8"/>
  <c r="BI22" i="9"/>
  <c r="AR22" i="8"/>
  <c r="AR50" i="8"/>
  <c r="AR77" i="8"/>
  <c r="BH23" i="9"/>
  <c r="AQ22" i="8"/>
  <c r="AS22" i="8"/>
  <c r="AQ50" i="8"/>
  <c r="AS50" i="8"/>
  <c r="AS77" i="8"/>
  <c r="BI23" i="9"/>
  <c r="AR23" i="8"/>
  <c r="AR51" i="8"/>
  <c r="AR78" i="8"/>
  <c r="BH24" i="9"/>
  <c r="AQ23" i="8"/>
  <c r="AS23" i="8"/>
  <c r="AQ51" i="8"/>
  <c r="AS51" i="8"/>
  <c r="AS78" i="8"/>
  <c r="BI24" i="9"/>
  <c r="AR24" i="8"/>
  <c r="AR52" i="8"/>
  <c r="AR79" i="8"/>
  <c r="BH25" i="9"/>
  <c r="AQ24" i="8"/>
  <c r="AS24" i="8"/>
  <c r="AQ52" i="8"/>
  <c r="AS52" i="8"/>
  <c r="AS79" i="8"/>
  <c r="BI25" i="9"/>
  <c r="AR25" i="8"/>
  <c r="AR53" i="8"/>
  <c r="AR80" i="8"/>
  <c r="BH26" i="9"/>
  <c r="AQ25" i="8"/>
  <c r="AS25" i="8"/>
  <c r="AQ53" i="8"/>
  <c r="AS53" i="8"/>
  <c r="AS80" i="8"/>
  <c r="BI26" i="9"/>
  <c r="AQ3" i="8"/>
  <c r="AR3" i="8"/>
  <c r="AS3" i="8"/>
  <c r="AQ31" i="8"/>
  <c r="AR31" i="8"/>
  <c r="AS31" i="8"/>
  <c r="AS58" i="8"/>
  <c r="BI4" i="9"/>
  <c r="AR58" i="8"/>
  <c r="BH4" i="9"/>
  <c r="AH4" i="8"/>
  <c r="AH32" i="8"/>
  <c r="AH59" i="8"/>
  <c r="BF5" i="9"/>
  <c r="AG4" i="8"/>
  <c r="AI4" i="8"/>
  <c r="AG32" i="8"/>
  <c r="AI32" i="8"/>
  <c r="AI59" i="8"/>
  <c r="BG5" i="9"/>
  <c r="AH5" i="8"/>
  <c r="AH33" i="8"/>
  <c r="AH60" i="8"/>
  <c r="BF6" i="9"/>
  <c r="AG5" i="8"/>
  <c r="AI5" i="8"/>
  <c r="AG33" i="8"/>
  <c r="AI33" i="8"/>
  <c r="AI60" i="8"/>
  <c r="BG6" i="9"/>
  <c r="AH6" i="8"/>
  <c r="AH34" i="8"/>
  <c r="AH61" i="8"/>
  <c r="BF7" i="9"/>
  <c r="AG6" i="8"/>
  <c r="AI6" i="8"/>
  <c r="AG34" i="8"/>
  <c r="AI34" i="8"/>
  <c r="AI61" i="8"/>
  <c r="BG7" i="9"/>
  <c r="AH7" i="8"/>
  <c r="AH35" i="8"/>
  <c r="AH62" i="8"/>
  <c r="BF8" i="9"/>
  <c r="AG7" i="8"/>
  <c r="AI7" i="8"/>
  <c r="AG35" i="8"/>
  <c r="AI35" i="8"/>
  <c r="AI62" i="8"/>
  <c r="BG8" i="9"/>
  <c r="AH8" i="8"/>
  <c r="AH36" i="8"/>
  <c r="AH63" i="8"/>
  <c r="BF9" i="9"/>
  <c r="AG8" i="8"/>
  <c r="AI8" i="8"/>
  <c r="AG36" i="8"/>
  <c r="AI36" i="8"/>
  <c r="AI63" i="8"/>
  <c r="BG9" i="9"/>
  <c r="AH9" i="8"/>
  <c r="AH37" i="8"/>
  <c r="AH64" i="8"/>
  <c r="BF10" i="9"/>
  <c r="AG9" i="8"/>
  <c r="AI9" i="8"/>
  <c r="AG37" i="8"/>
  <c r="AI37" i="8"/>
  <c r="AI64" i="8"/>
  <c r="BG10" i="9"/>
  <c r="AH10" i="8"/>
  <c r="AH38" i="8"/>
  <c r="AH65" i="8"/>
  <c r="BF11" i="9"/>
  <c r="AG10" i="8"/>
  <c r="AI10" i="8"/>
  <c r="AG38" i="8"/>
  <c r="AI38" i="8"/>
  <c r="AI65" i="8"/>
  <c r="BG11" i="9"/>
  <c r="AH11" i="8"/>
  <c r="AH39" i="8"/>
  <c r="AH66" i="8"/>
  <c r="BF12" i="9"/>
  <c r="AG11" i="8"/>
  <c r="AI11" i="8"/>
  <c r="AG39" i="8"/>
  <c r="AI39" i="8"/>
  <c r="AI66" i="8"/>
  <c r="BG12" i="9"/>
  <c r="AH12" i="8"/>
  <c r="AH40" i="8"/>
  <c r="AH67" i="8"/>
  <c r="BF13" i="9"/>
  <c r="AG12" i="8"/>
  <c r="AI12" i="8"/>
  <c r="AG40" i="8"/>
  <c r="AI40" i="8"/>
  <c r="AI67" i="8"/>
  <c r="BG13" i="9"/>
  <c r="AH13" i="8"/>
  <c r="AH41" i="8"/>
  <c r="AH68" i="8"/>
  <c r="BF14" i="9"/>
  <c r="AG13" i="8"/>
  <c r="AI13" i="8"/>
  <c r="AG41" i="8"/>
  <c r="AI41" i="8"/>
  <c r="AI68" i="8"/>
  <c r="BG14" i="9"/>
  <c r="AH14" i="8"/>
  <c r="AH42" i="8"/>
  <c r="AH69" i="8"/>
  <c r="BF15" i="9"/>
  <c r="AG14" i="8"/>
  <c r="AI14" i="8"/>
  <c r="AG42" i="8"/>
  <c r="AI42" i="8"/>
  <c r="AI69" i="8"/>
  <c r="BG15" i="9"/>
  <c r="AH15" i="8"/>
  <c r="AH43" i="8"/>
  <c r="AH70" i="8"/>
  <c r="BF16" i="9"/>
  <c r="AG15" i="8"/>
  <c r="AI15" i="8"/>
  <c r="AG43" i="8"/>
  <c r="AI43" i="8"/>
  <c r="AI70" i="8"/>
  <c r="BG16" i="9"/>
  <c r="AH16" i="8"/>
  <c r="AH44" i="8"/>
  <c r="AH71" i="8"/>
  <c r="BF17" i="9"/>
  <c r="AG16" i="8"/>
  <c r="AI16" i="8"/>
  <c r="AG44" i="8"/>
  <c r="AI44" i="8"/>
  <c r="AI71" i="8"/>
  <c r="BG17" i="9"/>
  <c r="AH17" i="8"/>
  <c r="AH45" i="8"/>
  <c r="AH72" i="8"/>
  <c r="BF18" i="9"/>
  <c r="AG17" i="8"/>
  <c r="AI17" i="8"/>
  <c r="AG45" i="8"/>
  <c r="AI45" i="8"/>
  <c r="AI72" i="8"/>
  <c r="BG18" i="9"/>
  <c r="AH18" i="8"/>
  <c r="AH46" i="8"/>
  <c r="AH73" i="8"/>
  <c r="BF19" i="9"/>
  <c r="AG18" i="8"/>
  <c r="AI18" i="8"/>
  <c r="AG46" i="8"/>
  <c r="AI46" i="8"/>
  <c r="AI73" i="8"/>
  <c r="BG19" i="9"/>
  <c r="AH19" i="8"/>
  <c r="AH47" i="8"/>
  <c r="AH74" i="8"/>
  <c r="BF20" i="9"/>
  <c r="AG19" i="8"/>
  <c r="AI19" i="8"/>
  <c r="AG47" i="8"/>
  <c r="AI47" i="8"/>
  <c r="AI74" i="8"/>
  <c r="BG20" i="9"/>
  <c r="AH20" i="8"/>
  <c r="AH48" i="8"/>
  <c r="AH75" i="8"/>
  <c r="BF21" i="9"/>
  <c r="AG20" i="8"/>
  <c r="AI20" i="8"/>
  <c r="AG48" i="8"/>
  <c r="AI48" i="8"/>
  <c r="AI75" i="8"/>
  <c r="BG21" i="9"/>
  <c r="AH21" i="8"/>
  <c r="AH49" i="8"/>
  <c r="AH76" i="8"/>
  <c r="BF22" i="9"/>
  <c r="AG21" i="8"/>
  <c r="AI21" i="8"/>
  <c r="AG49" i="8"/>
  <c r="AI49" i="8"/>
  <c r="AI76" i="8"/>
  <c r="BG22" i="9"/>
  <c r="AH22" i="8"/>
  <c r="AH50" i="8"/>
  <c r="AH77" i="8"/>
  <c r="BF23" i="9"/>
  <c r="AG22" i="8"/>
  <c r="AI22" i="8"/>
  <c r="AG50" i="8"/>
  <c r="AI50" i="8"/>
  <c r="AI77" i="8"/>
  <c r="BG23" i="9"/>
  <c r="AH23" i="8"/>
  <c r="AH51" i="8"/>
  <c r="AH78" i="8"/>
  <c r="BF24" i="9"/>
  <c r="AG23" i="8"/>
  <c r="AI23" i="8"/>
  <c r="AG51" i="8"/>
  <c r="AI51" i="8"/>
  <c r="AI78" i="8"/>
  <c r="BG24" i="9"/>
  <c r="AH24" i="8"/>
  <c r="AH52" i="8"/>
  <c r="AH79" i="8"/>
  <c r="BF25" i="9"/>
  <c r="AG24" i="8"/>
  <c r="AI24" i="8"/>
  <c r="AG52" i="8"/>
  <c r="AI52" i="8"/>
  <c r="AI79" i="8"/>
  <c r="BG25" i="9"/>
  <c r="AH25" i="8"/>
  <c r="AH53" i="8"/>
  <c r="AH80" i="8"/>
  <c r="BF26" i="9"/>
  <c r="AG25" i="8"/>
  <c r="AI25" i="8"/>
  <c r="AG53" i="8"/>
  <c r="AI53" i="8"/>
  <c r="AI80" i="8"/>
  <c r="BG26" i="9"/>
  <c r="AG3" i="8"/>
  <c r="AH3" i="8"/>
  <c r="AI3" i="8"/>
  <c r="AG31" i="8"/>
  <c r="AH31" i="8"/>
  <c r="AI31" i="8"/>
  <c r="AI58" i="8"/>
  <c r="BG4" i="9"/>
  <c r="AH58" i="8"/>
  <c r="BF4" i="9"/>
  <c r="X4" i="8"/>
  <c r="X32" i="8"/>
  <c r="X59" i="8"/>
  <c r="BD5" i="9"/>
  <c r="W4" i="8"/>
  <c r="Y4" i="8"/>
  <c r="W32" i="8"/>
  <c r="Y32" i="8"/>
  <c r="Y59" i="8"/>
  <c r="BE5" i="9"/>
  <c r="X5" i="8"/>
  <c r="X33" i="8"/>
  <c r="X60" i="8"/>
  <c r="BD6" i="9"/>
  <c r="W5" i="8"/>
  <c r="Y5" i="8"/>
  <c r="W33" i="8"/>
  <c r="Y33" i="8"/>
  <c r="Y60" i="8"/>
  <c r="BE6" i="9"/>
  <c r="X6" i="8"/>
  <c r="X34" i="8"/>
  <c r="X61" i="8"/>
  <c r="BD7" i="9"/>
  <c r="W6" i="8"/>
  <c r="Y6" i="8"/>
  <c r="W34" i="8"/>
  <c r="Y34" i="8"/>
  <c r="Y61" i="8"/>
  <c r="BE7" i="9"/>
  <c r="X7" i="8"/>
  <c r="X35" i="8"/>
  <c r="X62" i="8"/>
  <c r="BD8" i="9"/>
  <c r="W7" i="8"/>
  <c r="Y7" i="8"/>
  <c r="W35" i="8"/>
  <c r="Y35" i="8"/>
  <c r="Y62" i="8"/>
  <c r="BE8" i="9"/>
  <c r="X8" i="8"/>
  <c r="X36" i="8"/>
  <c r="X63" i="8"/>
  <c r="BD9" i="9"/>
  <c r="W8" i="8"/>
  <c r="Y8" i="8"/>
  <c r="W36" i="8"/>
  <c r="Y36" i="8"/>
  <c r="Y63" i="8"/>
  <c r="BE9" i="9"/>
  <c r="X9" i="8"/>
  <c r="X37" i="8"/>
  <c r="X64" i="8"/>
  <c r="BD10" i="9"/>
  <c r="W9" i="8"/>
  <c r="Y9" i="8"/>
  <c r="W37" i="8"/>
  <c r="Y37" i="8"/>
  <c r="Y64" i="8"/>
  <c r="BE10" i="9"/>
  <c r="X10" i="8"/>
  <c r="X38" i="8"/>
  <c r="X65" i="8"/>
  <c r="BD11" i="9"/>
  <c r="W10" i="8"/>
  <c r="Y10" i="8"/>
  <c r="W38" i="8"/>
  <c r="Y38" i="8"/>
  <c r="Y65" i="8"/>
  <c r="BE11" i="9"/>
  <c r="X11" i="8"/>
  <c r="X39" i="8"/>
  <c r="X66" i="8"/>
  <c r="BD12" i="9"/>
  <c r="W11" i="8"/>
  <c r="Y11" i="8"/>
  <c r="W39" i="8"/>
  <c r="Y39" i="8"/>
  <c r="Y66" i="8"/>
  <c r="BE12" i="9"/>
  <c r="X12" i="8"/>
  <c r="X40" i="8"/>
  <c r="X67" i="8"/>
  <c r="BD13" i="9"/>
  <c r="W12" i="8"/>
  <c r="Y12" i="8"/>
  <c r="W40" i="8"/>
  <c r="Y40" i="8"/>
  <c r="Y67" i="8"/>
  <c r="BE13" i="9"/>
  <c r="X13" i="8"/>
  <c r="X41" i="8"/>
  <c r="X68" i="8"/>
  <c r="BD14" i="9"/>
  <c r="W13" i="8"/>
  <c r="Y13" i="8"/>
  <c r="W41" i="8"/>
  <c r="Y41" i="8"/>
  <c r="Y68" i="8"/>
  <c r="BE14" i="9"/>
  <c r="X14" i="8"/>
  <c r="X42" i="8"/>
  <c r="X69" i="8"/>
  <c r="BD15" i="9"/>
  <c r="W14" i="8"/>
  <c r="Y14" i="8"/>
  <c r="W42" i="8"/>
  <c r="Y42" i="8"/>
  <c r="Y69" i="8"/>
  <c r="BE15" i="9"/>
  <c r="X15" i="8"/>
  <c r="X43" i="8"/>
  <c r="X70" i="8"/>
  <c r="BD16" i="9"/>
  <c r="W15" i="8"/>
  <c r="Y15" i="8"/>
  <c r="W43" i="8"/>
  <c r="Y43" i="8"/>
  <c r="Y70" i="8"/>
  <c r="BE16" i="9"/>
  <c r="X16" i="8"/>
  <c r="X44" i="8"/>
  <c r="X71" i="8"/>
  <c r="BD17" i="9"/>
  <c r="W16" i="8"/>
  <c r="Y16" i="8"/>
  <c r="W44" i="8"/>
  <c r="Y44" i="8"/>
  <c r="Y71" i="8"/>
  <c r="BE17" i="9"/>
  <c r="X17" i="8"/>
  <c r="X45" i="8"/>
  <c r="X72" i="8"/>
  <c r="BD18" i="9"/>
  <c r="W17" i="8"/>
  <c r="Y17" i="8"/>
  <c r="W45" i="8"/>
  <c r="Y45" i="8"/>
  <c r="Y72" i="8"/>
  <c r="BE18" i="9"/>
  <c r="X18" i="8"/>
  <c r="X46" i="8"/>
  <c r="X73" i="8"/>
  <c r="BD19" i="9"/>
  <c r="W18" i="8"/>
  <c r="Y18" i="8"/>
  <c r="W46" i="8"/>
  <c r="Y46" i="8"/>
  <c r="Y73" i="8"/>
  <c r="BE19" i="9"/>
  <c r="X19" i="8"/>
  <c r="X47" i="8"/>
  <c r="X74" i="8"/>
  <c r="BD20" i="9"/>
  <c r="W19" i="8"/>
  <c r="Y19" i="8"/>
  <c r="W47" i="8"/>
  <c r="Y47" i="8"/>
  <c r="Y74" i="8"/>
  <c r="BE20" i="9"/>
  <c r="X20" i="8"/>
  <c r="X48" i="8"/>
  <c r="X75" i="8"/>
  <c r="BD21" i="9"/>
  <c r="W20" i="8"/>
  <c r="Y20" i="8"/>
  <c r="W48" i="8"/>
  <c r="Y48" i="8"/>
  <c r="Y75" i="8"/>
  <c r="BE21" i="9"/>
  <c r="X21" i="8"/>
  <c r="X49" i="8"/>
  <c r="X76" i="8"/>
  <c r="BD22" i="9"/>
  <c r="W21" i="8"/>
  <c r="Y21" i="8"/>
  <c r="W49" i="8"/>
  <c r="Y49" i="8"/>
  <c r="Y76" i="8"/>
  <c r="BE22" i="9"/>
  <c r="X22" i="8"/>
  <c r="X50" i="8"/>
  <c r="X77" i="8"/>
  <c r="BD23" i="9"/>
  <c r="W22" i="8"/>
  <c r="Y22" i="8"/>
  <c r="W50" i="8"/>
  <c r="Y50" i="8"/>
  <c r="Y77" i="8"/>
  <c r="BE23" i="9"/>
  <c r="X23" i="8"/>
  <c r="X51" i="8"/>
  <c r="X78" i="8"/>
  <c r="BD24" i="9"/>
  <c r="W23" i="8"/>
  <c r="Y23" i="8"/>
  <c r="W51" i="8"/>
  <c r="Y51" i="8"/>
  <c r="Y78" i="8"/>
  <c r="BE24" i="9"/>
  <c r="X24" i="8"/>
  <c r="X52" i="8"/>
  <c r="X79" i="8"/>
  <c r="BD25" i="9"/>
  <c r="W24" i="8"/>
  <c r="Y24" i="8"/>
  <c r="W52" i="8"/>
  <c r="Y52" i="8"/>
  <c r="Y79" i="8"/>
  <c r="BE25" i="9"/>
  <c r="X25" i="8"/>
  <c r="X53" i="8"/>
  <c r="X80" i="8"/>
  <c r="BD26" i="9"/>
  <c r="W25" i="8"/>
  <c r="Y25" i="8"/>
  <c r="W53" i="8"/>
  <c r="Y53" i="8"/>
  <c r="Y80" i="8"/>
  <c r="BE26" i="9"/>
  <c r="W3" i="8"/>
  <c r="X3" i="8"/>
  <c r="Y3" i="8"/>
  <c r="W31" i="8"/>
  <c r="X31" i="8"/>
  <c r="Y31" i="8"/>
  <c r="Y58" i="8"/>
  <c r="BE4" i="9"/>
  <c r="X58" i="8"/>
  <c r="BD4" i="9"/>
  <c r="BB4" i="9"/>
  <c r="BC4" i="9"/>
  <c r="BB5" i="9"/>
  <c r="BC5" i="9"/>
  <c r="BB6" i="9"/>
  <c r="BC6" i="9"/>
  <c r="BB7" i="9"/>
  <c r="BC7" i="9"/>
  <c r="BB8" i="9"/>
  <c r="BC8" i="9"/>
  <c r="BB9" i="9"/>
  <c r="BC9" i="9"/>
  <c r="BB10" i="9"/>
  <c r="BC10" i="9"/>
  <c r="BB11" i="9"/>
  <c r="BC11" i="9"/>
  <c r="BB12" i="9"/>
  <c r="BC12" i="9"/>
  <c r="BB13" i="9"/>
  <c r="BC13" i="9"/>
  <c r="BB14" i="9"/>
  <c r="BC14" i="9"/>
  <c r="BB15" i="9"/>
  <c r="BC15" i="9"/>
  <c r="BB16" i="9"/>
  <c r="BC16" i="9"/>
  <c r="BB17" i="9"/>
  <c r="BC17" i="9"/>
  <c r="BB18" i="9"/>
  <c r="BC18" i="9"/>
  <c r="BB19" i="9"/>
  <c r="BC19" i="9"/>
  <c r="BB20" i="9"/>
  <c r="BC20" i="9"/>
  <c r="BB21" i="9"/>
  <c r="BC21" i="9"/>
  <c r="BB22" i="9"/>
  <c r="BC22" i="9"/>
  <c r="BB23" i="9"/>
  <c r="BC23" i="9"/>
  <c r="BB24" i="9"/>
  <c r="BC24" i="9"/>
  <c r="BB25" i="9"/>
  <c r="BC25" i="9"/>
  <c r="BB26" i="9"/>
  <c r="BC26" i="9"/>
  <c r="BC3" i="9"/>
  <c r="BB3" i="9"/>
  <c r="AZ4" i="9"/>
  <c r="BA4" i="9"/>
  <c r="AZ5" i="9"/>
  <c r="BA5" i="9"/>
  <c r="AZ6" i="9"/>
  <c r="BA6" i="9"/>
  <c r="AZ7" i="9"/>
  <c r="BA7" i="9"/>
  <c r="AZ8" i="9"/>
  <c r="BA8" i="9"/>
  <c r="AZ9" i="9"/>
  <c r="BA9" i="9"/>
  <c r="AZ10" i="9"/>
  <c r="BA10" i="9"/>
  <c r="AZ11" i="9"/>
  <c r="BA11" i="9"/>
  <c r="AZ12" i="9"/>
  <c r="BA12" i="9"/>
  <c r="AZ13" i="9"/>
  <c r="BA13" i="9"/>
  <c r="AZ14" i="9"/>
  <c r="BA14" i="9"/>
  <c r="AZ15" i="9"/>
  <c r="BA15" i="9"/>
  <c r="AZ16" i="9"/>
  <c r="BA16" i="9"/>
  <c r="AZ17" i="9"/>
  <c r="BA17" i="9"/>
  <c r="AZ18" i="9"/>
  <c r="BA18" i="9"/>
  <c r="AZ19" i="9"/>
  <c r="BA19" i="9"/>
  <c r="AZ20" i="9"/>
  <c r="BA20" i="9"/>
  <c r="AZ21" i="9"/>
  <c r="BA21" i="9"/>
  <c r="AZ22" i="9"/>
  <c r="BA22" i="9"/>
  <c r="AZ23" i="9"/>
  <c r="BA23" i="9"/>
  <c r="AZ24" i="9"/>
  <c r="BA24" i="9"/>
  <c r="AZ25" i="9"/>
  <c r="BA25" i="9"/>
  <c r="AZ26" i="9"/>
  <c r="BA26" i="9"/>
  <c r="BA3" i="9"/>
  <c r="AZ3" i="9"/>
  <c r="AX4" i="9"/>
  <c r="AY4" i="9"/>
  <c r="AX5" i="9"/>
  <c r="AY5" i="9"/>
  <c r="AX6" i="9"/>
  <c r="AY6" i="9"/>
  <c r="AX7" i="9"/>
  <c r="AY7" i="9"/>
  <c r="AX8" i="9"/>
  <c r="AY8" i="9"/>
  <c r="AX9" i="9"/>
  <c r="AY9" i="9"/>
  <c r="AX10" i="9"/>
  <c r="AY10" i="9"/>
  <c r="AX11" i="9"/>
  <c r="AY11" i="9"/>
  <c r="AX12" i="9"/>
  <c r="AY12" i="9"/>
  <c r="AX13" i="9"/>
  <c r="AY13" i="9"/>
  <c r="AX14" i="9"/>
  <c r="AY14" i="9"/>
  <c r="AX15" i="9"/>
  <c r="AY15" i="9"/>
  <c r="AX16" i="9"/>
  <c r="AY16" i="9"/>
  <c r="AX17" i="9"/>
  <c r="AY17" i="9"/>
  <c r="AX18" i="9"/>
  <c r="AY18" i="9"/>
  <c r="AX19" i="9"/>
  <c r="AY19" i="9"/>
  <c r="AX20" i="9"/>
  <c r="AY20" i="9"/>
  <c r="AX21" i="9"/>
  <c r="AY21" i="9"/>
  <c r="AX22" i="9"/>
  <c r="AY22" i="9"/>
  <c r="AX23" i="9"/>
  <c r="AY23" i="9"/>
  <c r="AX24" i="9"/>
  <c r="AY24" i="9"/>
  <c r="AX25" i="9"/>
  <c r="AY25" i="9"/>
  <c r="AX26" i="9"/>
  <c r="AY26" i="9"/>
  <c r="AY3" i="9"/>
  <c r="AX3" i="9"/>
  <c r="AV4" i="9"/>
  <c r="AW4" i="9"/>
  <c r="AV5" i="9"/>
  <c r="AW5" i="9"/>
  <c r="AV6" i="9"/>
  <c r="AW6" i="9"/>
  <c r="AV7" i="9"/>
  <c r="AW7" i="9"/>
  <c r="AV8" i="9"/>
  <c r="AW8" i="9"/>
  <c r="AV9" i="9"/>
  <c r="AW9" i="9"/>
  <c r="AV10" i="9"/>
  <c r="AW10" i="9"/>
  <c r="AV11" i="9"/>
  <c r="AW11" i="9"/>
  <c r="AV12" i="9"/>
  <c r="AW12" i="9"/>
  <c r="AV13" i="9"/>
  <c r="AW13" i="9"/>
  <c r="AV14" i="9"/>
  <c r="AW14" i="9"/>
  <c r="AV15" i="9"/>
  <c r="AW15" i="9"/>
  <c r="AV16" i="9"/>
  <c r="AW16" i="9"/>
  <c r="AV17" i="9"/>
  <c r="AW17" i="9"/>
  <c r="AV18" i="9"/>
  <c r="AW18" i="9"/>
  <c r="AV19" i="9"/>
  <c r="AW19" i="9"/>
  <c r="AV20" i="9"/>
  <c r="AW20" i="9"/>
  <c r="AV21" i="9"/>
  <c r="AW21" i="9"/>
  <c r="AV22" i="9"/>
  <c r="AW22" i="9"/>
  <c r="AV23" i="9"/>
  <c r="AW23" i="9"/>
  <c r="AV24" i="9"/>
  <c r="AW24" i="9"/>
  <c r="AV25" i="9"/>
  <c r="AW25" i="9"/>
  <c r="AV26" i="9"/>
  <c r="AW26" i="9"/>
  <c r="AW3" i="9"/>
  <c r="AV3" i="9"/>
  <c r="AT4" i="9"/>
  <c r="AU4" i="9"/>
  <c r="AT5" i="9"/>
  <c r="AU5" i="9"/>
  <c r="AT6" i="9"/>
  <c r="AU6" i="9"/>
  <c r="AT7" i="9"/>
  <c r="AU7" i="9"/>
  <c r="AT8" i="9"/>
  <c r="AU8" i="9"/>
  <c r="AT9" i="9"/>
  <c r="AU9" i="9"/>
  <c r="AT10" i="9"/>
  <c r="AU10" i="9"/>
  <c r="AT11" i="9"/>
  <c r="AU11" i="9"/>
  <c r="AT12" i="9"/>
  <c r="AU12" i="9"/>
  <c r="AT13" i="9"/>
  <c r="AU13" i="9"/>
  <c r="AT14" i="9"/>
  <c r="AU14" i="9"/>
  <c r="AT15" i="9"/>
  <c r="AU15" i="9"/>
  <c r="AT16" i="9"/>
  <c r="AU16" i="9"/>
  <c r="AT17" i="9"/>
  <c r="AU17" i="9"/>
  <c r="AT18" i="9"/>
  <c r="AU18" i="9"/>
  <c r="AT19" i="9"/>
  <c r="AU19" i="9"/>
  <c r="AT20" i="9"/>
  <c r="AU20" i="9"/>
  <c r="AT21" i="9"/>
  <c r="AU21" i="9"/>
  <c r="AT22" i="9"/>
  <c r="AU22" i="9"/>
  <c r="AT23" i="9"/>
  <c r="AU23" i="9"/>
  <c r="AT24" i="9"/>
  <c r="AU24" i="9"/>
  <c r="AT25" i="9"/>
  <c r="AU25" i="9"/>
  <c r="AT26" i="9"/>
  <c r="AU26" i="9"/>
  <c r="AU3" i="9"/>
  <c r="AT3" i="9"/>
  <c r="AR4" i="9"/>
  <c r="AS4" i="9"/>
  <c r="AR5" i="9"/>
  <c r="AS5" i="9"/>
  <c r="AR6" i="9"/>
  <c r="AS6" i="9"/>
  <c r="AR7" i="9"/>
  <c r="AS7" i="9"/>
  <c r="AR8" i="9"/>
  <c r="AS8" i="9"/>
  <c r="AR9" i="9"/>
  <c r="AS9" i="9"/>
  <c r="AR10" i="9"/>
  <c r="AS10" i="9"/>
  <c r="AR11" i="9"/>
  <c r="AS11" i="9"/>
  <c r="AR12" i="9"/>
  <c r="AS12" i="9"/>
  <c r="AR13" i="9"/>
  <c r="AS13" i="9"/>
  <c r="AR14" i="9"/>
  <c r="AS14" i="9"/>
  <c r="AR15" i="9"/>
  <c r="AS15" i="9"/>
  <c r="AR16" i="9"/>
  <c r="AS16" i="9"/>
  <c r="AR17" i="9"/>
  <c r="AS17" i="9"/>
  <c r="AR18" i="9"/>
  <c r="AS18" i="9"/>
  <c r="AR19" i="9"/>
  <c r="AS19" i="9"/>
  <c r="AR20" i="9"/>
  <c r="AS20" i="9"/>
  <c r="AR21" i="9"/>
  <c r="AS21" i="9"/>
  <c r="AR22" i="9"/>
  <c r="AS22" i="9"/>
  <c r="AR23" i="9"/>
  <c r="AS23" i="9"/>
  <c r="AR24" i="9"/>
  <c r="AS24" i="9"/>
  <c r="AR25" i="9"/>
  <c r="AS25" i="9"/>
  <c r="AR26" i="9"/>
  <c r="AS26" i="9"/>
  <c r="AS3" i="9"/>
  <c r="AR3" i="9"/>
  <c r="AP4" i="9"/>
  <c r="AQ4" i="9"/>
  <c r="AP5" i="9"/>
  <c r="AQ5" i="9"/>
  <c r="AP6" i="9"/>
  <c r="AQ6" i="9"/>
  <c r="AP7" i="9"/>
  <c r="AQ7" i="9"/>
  <c r="AP8" i="9"/>
  <c r="AQ8" i="9"/>
  <c r="AP9" i="9"/>
  <c r="AQ9" i="9"/>
  <c r="AP10" i="9"/>
  <c r="AQ10" i="9"/>
  <c r="AP11" i="9"/>
  <c r="AQ11" i="9"/>
  <c r="AP12" i="9"/>
  <c r="AQ12" i="9"/>
  <c r="AP13" i="9"/>
  <c r="AQ13" i="9"/>
  <c r="AP14" i="9"/>
  <c r="AQ14" i="9"/>
  <c r="AP15" i="9"/>
  <c r="AQ15" i="9"/>
  <c r="AP16" i="9"/>
  <c r="AQ16" i="9"/>
  <c r="AP17" i="9"/>
  <c r="AQ17" i="9"/>
  <c r="AP18" i="9"/>
  <c r="AQ18" i="9"/>
  <c r="AP19" i="9"/>
  <c r="AQ19" i="9"/>
  <c r="AP20" i="9"/>
  <c r="AQ20" i="9"/>
  <c r="AP21" i="9"/>
  <c r="AQ21" i="9"/>
  <c r="AP22" i="9"/>
  <c r="AQ22" i="9"/>
  <c r="AP23" i="9"/>
  <c r="AQ23" i="9"/>
  <c r="AP24" i="9"/>
  <c r="AQ24" i="9"/>
  <c r="AP25" i="9"/>
  <c r="AQ25" i="9"/>
  <c r="AP26" i="9"/>
  <c r="AQ26" i="9"/>
  <c r="AQ3" i="9"/>
  <c r="AP3" i="9"/>
  <c r="AN4" i="9"/>
  <c r="AO4" i="9"/>
  <c r="AN5" i="9"/>
  <c r="AO5" i="9"/>
  <c r="AN6" i="9"/>
  <c r="AO6" i="9"/>
  <c r="AN7" i="9"/>
  <c r="AO7" i="9"/>
  <c r="AN8" i="9"/>
  <c r="AO8" i="9"/>
  <c r="AN9" i="9"/>
  <c r="AO9" i="9"/>
  <c r="AN10" i="9"/>
  <c r="AO10" i="9"/>
  <c r="AN11" i="9"/>
  <c r="AO11" i="9"/>
  <c r="AN12" i="9"/>
  <c r="AO12" i="9"/>
  <c r="AN13" i="9"/>
  <c r="AO13" i="9"/>
  <c r="AN14" i="9"/>
  <c r="AO14" i="9"/>
  <c r="AN15" i="9"/>
  <c r="AO15" i="9"/>
  <c r="AN16" i="9"/>
  <c r="AO16" i="9"/>
  <c r="AN17" i="9"/>
  <c r="AO17" i="9"/>
  <c r="AN18" i="9"/>
  <c r="AO18" i="9"/>
  <c r="AN19" i="9"/>
  <c r="AO19" i="9"/>
  <c r="AN20" i="9"/>
  <c r="AO20" i="9"/>
  <c r="AN21" i="9"/>
  <c r="AO21" i="9"/>
  <c r="AN22" i="9"/>
  <c r="AO22" i="9"/>
  <c r="AN23" i="9"/>
  <c r="AO23" i="9"/>
  <c r="AN24" i="9"/>
  <c r="AO24" i="9"/>
  <c r="AN25" i="9"/>
  <c r="AO25" i="9"/>
  <c r="AN26" i="9"/>
  <c r="AO26" i="9"/>
  <c r="AO3" i="9"/>
  <c r="AN3" i="9"/>
  <c r="AL4" i="9"/>
  <c r="AM4" i="9"/>
  <c r="AL5" i="9"/>
  <c r="AM5" i="9"/>
  <c r="AL6" i="9"/>
  <c r="AM6" i="9"/>
  <c r="AL7" i="9"/>
  <c r="AM7" i="9"/>
  <c r="AL8" i="9"/>
  <c r="AM8" i="9"/>
  <c r="AL9" i="9"/>
  <c r="AM9" i="9"/>
  <c r="AL10" i="9"/>
  <c r="AM10" i="9"/>
  <c r="AL11" i="9"/>
  <c r="AM11" i="9"/>
  <c r="AL12" i="9"/>
  <c r="AM12" i="9"/>
  <c r="AL13" i="9"/>
  <c r="AM13" i="9"/>
  <c r="AL14" i="9"/>
  <c r="AM14" i="9"/>
  <c r="AL15" i="9"/>
  <c r="AM15" i="9"/>
  <c r="AL16" i="9"/>
  <c r="AM16" i="9"/>
  <c r="AL17" i="9"/>
  <c r="AM17" i="9"/>
  <c r="AL18" i="9"/>
  <c r="AM18" i="9"/>
  <c r="AL19" i="9"/>
  <c r="AM19" i="9"/>
  <c r="AL20" i="9"/>
  <c r="AM20" i="9"/>
  <c r="AL21" i="9"/>
  <c r="AM21" i="9"/>
  <c r="AL22" i="9"/>
  <c r="AM22" i="9"/>
  <c r="AL23" i="9"/>
  <c r="AM23" i="9"/>
  <c r="AL24" i="9"/>
  <c r="AM24" i="9"/>
  <c r="AL25" i="9"/>
  <c r="AM25" i="9"/>
  <c r="AL26" i="9"/>
  <c r="AM26" i="9"/>
  <c r="AM3" i="9"/>
  <c r="AL3" i="9"/>
  <c r="AJ4" i="9"/>
  <c r="AK4" i="9"/>
  <c r="AJ5" i="9"/>
  <c r="AK5" i="9"/>
  <c r="AJ6" i="9"/>
  <c r="AK6" i="9"/>
  <c r="AJ7" i="9"/>
  <c r="AK7" i="9"/>
  <c r="AJ8" i="9"/>
  <c r="AK8" i="9"/>
  <c r="AJ9" i="9"/>
  <c r="AK9" i="9"/>
  <c r="AJ10" i="9"/>
  <c r="AK10" i="9"/>
  <c r="AJ11" i="9"/>
  <c r="AK11" i="9"/>
  <c r="AJ12" i="9"/>
  <c r="AK12" i="9"/>
  <c r="AJ13" i="9"/>
  <c r="AK13" i="9"/>
  <c r="AJ14" i="9"/>
  <c r="AK14" i="9"/>
  <c r="AJ15" i="9"/>
  <c r="AK15" i="9"/>
  <c r="AJ16" i="9"/>
  <c r="AK16" i="9"/>
  <c r="AJ17" i="9"/>
  <c r="AK17" i="9"/>
  <c r="AJ18" i="9"/>
  <c r="AK18" i="9"/>
  <c r="AJ19" i="9"/>
  <c r="AK19" i="9"/>
  <c r="AJ20" i="9"/>
  <c r="AK20" i="9"/>
  <c r="AJ21" i="9"/>
  <c r="AK21" i="9"/>
  <c r="AJ22" i="9"/>
  <c r="AK22" i="9"/>
  <c r="AJ23" i="9"/>
  <c r="AK23" i="9"/>
  <c r="AJ24" i="9"/>
  <c r="AK24" i="9"/>
  <c r="AJ25" i="9"/>
  <c r="AK25" i="9"/>
  <c r="AJ26" i="9"/>
  <c r="AK26" i="9"/>
  <c r="AK3" i="9"/>
  <c r="AJ3" i="9"/>
  <c r="AH4" i="9"/>
  <c r="AI4" i="9"/>
  <c r="AH5" i="9"/>
  <c r="AI5" i="9"/>
  <c r="AH6" i="9"/>
  <c r="AI6" i="9"/>
  <c r="AH7" i="9"/>
  <c r="AI7" i="9"/>
  <c r="AH8" i="9"/>
  <c r="AI8" i="9"/>
  <c r="AH9" i="9"/>
  <c r="AI9" i="9"/>
  <c r="AH10" i="9"/>
  <c r="AI10" i="9"/>
  <c r="AH11" i="9"/>
  <c r="AI11" i="9"/>
  <c r="AH12" i="9"/>
  <c r="AI12" i="9"/>
  <c r="AH13" i="9"/>
  <c r="AI13" i="9"/>
  <c r="AH14" i="9"/>
  <c r="AI14" i="9"/>
  <c r="AH15" i="9"/>
  <c r="AI15" i="9"/>
  <c r="AH16" i="9"/>
  <c r="AI16" i="9"/>
  <c r="AH17" i="9"/>
  <c r="AI17" i="9"/>
  <c r="AH18" i="9"/>
  <c r="AI18" i="9"/>
  <c r="AH19" i="9"/>
  <c r="AI19" i="9"/>
  <c r="AH20" i="9"/>
  <c r="AI20" i="9"/>
  <c r="AH21" i="9"/>
  <c r="AI21" i="9"/>
  <c r="AH22" i="9"/>
  <c r="AI22" i="9"/>
  <c r="AH23" i="9"/>
  <c r="AI23" i="9"/>
  <c r="AH24" i="9"/>
  <c r="AI24" i="9"/>
  <c r="AH25" i="9"/>
  <c r="AI25" i="9"/>
  <c r="AH26" i="9"/>
  <c r="AI26" i="9"/>
  <c r="AI3" i="9"/>
  <c r="AH3" i="9"/>
  <c r="AF4" i="9"/>
  <c r="AG4" i="9"/>
  <c r="AF5" i="9"/>
  <c r="AG5" i="9"/>
  <c r="AF6" i="9"/>
  <c r="AG6" i="9"/>
  <c r="AF7" i="9"/>
  <c r="AG7" i="9"/>
  <c r="AF8" i="9"/>
  <c r="AG8" i="9"/>
  <c r="AF9" i="9"/>
  <c r="AG9" i="9"/>
  <c r="AF10" i="9"/>
  <c r="AG10" i="9"/>
  <c r="AF11" i="9"/>
  <c r="AG11" i="9"/>
  <c r="AF12" i="9"/>
  <c r="AG12" i="9"/>
  <c r="AF13" i="9"/>
  <c r="AG13" i="9"/>
  <c r="AF14" i="9"/>
  <c r="AG14" i="9"/>
  <c r="AF15" i="9"/>
  <c r="AG15" i="9"/>
  <c r="AF16" i="9"/>
  <c r="AG16" i="9"/>
  <c r="AF17" i="9"/>
  <c r="AG17" i="9"/>
  <c r="AF18" i="9"/>
  <c r="AG18" i="9"/>
  <c r="AF19" i="9"/>
  <c r="AG19" i="9"/>
  <c r="AF20" i="9"/>
  <c r="AG20" i="9"/>
  <c r="AF21" i="9"/>
  <c r="AG21" i="9"/>
  <c r="AF22" i="9"/>
  <c r="AG22" i="9"/>
  <c r="AF23" i="9"/>
  <c r="AG23" i="9"/>
  <c r="AF24" i="9"/>
  <c r="AG24" i="9"/>
  <c r="AF25" i="9"/>
  <c r="AG25" i="9"/>
  <c r="AF26" i="9"/>
  <c r="AG26" i="9"/>
  <c r="AG3" i="9"/>
  <c r="AF3" i="9"/>
  <c r="C68" i="9"/>
  <c r="C69" i="9"/>
  <c r="C71" i="9"/>
  <c r="C65" i="9"/>
  <c r="C64" i="9"/>
  <c r="C62" i="9"/>
  <c r="C61" i="9"/>
  <c r="C54" i="9"/>
  <c r="C55" i="9"/>
  <c r="C57" i="9"/>
  <c r="C51" i="9"/>
  <c r="C50" i="9"/>
  <c r="C48" i="9"/>
  <c r="C47" i="9"/>
  <c r="C40" i="9"/>
  <c r="C41" i="9"/>
  <c r="C43" i="9"/>
  <c r="C37" i="9"/>
  <c r="C36" i="9"/>
  <c r="C34" i="9"/>
  <c r="C33" i="9"/>
  <c r="C25" i="9"/>
  <c r="C26" i="9"/>
  <c r="C28" i="9"/>
  <c r="F26" i="9"/>
  <c r="C7" i="9"/>
  <c r="C5" i="9"/>
  <c r="G26" i="9"/>
  <c r="F25" i="9"/>
  <c r="G25" i="9"/>
  <c r="F24" i="9"/>
  <c r="G24" i="9"/>
  <c r="F23" i="9"/>
  <c r="G23" i="9"/>
  <c r="F22" i="9"/>
  <c r="G22" i="9"/>
  <c r="C22" i="9"/>
  <c r="F21" i="9"/>
  <c r="G21" i="9"/>
  <c r="C21" i="9"/>
  <c r="F20" i="9"/>
  <c r="G20" i="9"/>
  <c r="F19" i="9"/>
  <c r="G19" i="9"/>
  <c r="C19" i="9"/>
  <c r="F18" i="9"/>
  <c r="G18" i="9"/>
  <c r="C18" i="9"/>
  <c r="F17" i="9"/>
  <c r="G17" i="9"/>
  <c r="F16" i="9"/>
  <c r="G16" i="9"/>
  <c r="F15" i="9"/>
  <c r="G15" i="9"/>
  <c r="F14" i="9"/>
  <c r="G14" i="9"/>
  <c r="C11" i="9"/>
  <c r="C12" i="9"/>
  <c r="C14" i="9"/>
  <c r="F13" i="9"/>
  <c r="G13" i="9"/>
  <c r="F12" i="9"/>
  <c r="G12" i="9"/>
  <c r="F11" i="9"/>
  <c r="G11" i="9"/>
  <c r="F10" i="9"/>
  <c r="G10" i="9"/>
  <c r="F9" i="9"/>
  <c r="G9" i="9"/>
  <c r="F8" i="9"/>
  <c r="G8" i="9"/>
  <c r="C8" i="9"/>
  <c r="F7" i="9"/>
  <c r="G7" i="9"/>
  <c r="F6" i="9"/>
  <c r="G6" i="9"/>
  <c r="F5" i="9"/>
  <c r="G5" i="9"/>
  <c r="F4" i="9"/>
  <c r="G4" i="9"/>
  <c r="C4" i="9"/>
  <c r="F3" i="9"/>
  <c r="G3" i="9"/>
  <c r="M80" i="7"/>
  <c r="M81" i="7"/>
  <c r="M82" i="7"/>
  <c r="M83" i="7"/>
  <c r="L5" i="7"/>
  <c r="M5" i="7"/>
  <c r="O5" i="7"/>
  <c r="N5" i="7"/>
  <c r="P5" i="7"/>
  <c r="L6" i="7"/>
  <c r="M6" i="7"/>
  <c r="O6" i="7"/>
  <c r="N6" i="7"/>
  <c r="P6" i="7"/>
  <c r="L7" i="7"/>
  <c r="M7" i="7"/>
  <c r="O7" i="7"/>
  <c r="N7" i="7"/>
  <c r="P7" i="7"/>
  <c r="L8" i="7"/>
  <c r="M8" i="7"/>
  <c r="O8" i="7"/>
  <c r="N8" i="7"/>
  <c r="P8" i="7"/>
  <c r="L9" i="7"/>
  <c r="M9" i="7"/>
  <c r="O9" i="7"/>
  <c r="N9" i="7"/>
  <c r="P9" i="7"/>
  <c r="L10" i="7"/>
  <c r="M10" i="7"/>
  <c r="N10" i="7"/>
  <c r="P10" i="7"/>
  <c r="L11" i="7"/>
  <c r="M11" i="7"/>
  <c r="N11" i="7"/>
  <c r="P11" i="7"/>
  <c r="L12" i="7"/>
  <c r="M12" i="7"/>
  <c r="N12" i="7"/>
  <c r="P12" i="7"/>
  <c r="L13" i="7"/>
  <c r="M13" i="7"/>
  <c r="O13" i="7"/>
  <c r="N13" i="7"/>
  <c r="P13" i="7"/>
  <c r="L14" i="7"/>
  <c r="M14" i="7"/>
  <c r="N14" i="7"/>
  <c r="P14" i="7"/>
  <c r="L15" i="7"/>
  <c r="M15" i="7"/>
  <c r="O15" i="7"/>
  <c r="N15" i="7"/>
  <c r="P15" i="7"/>
  <c r="L16" i="7"/>
  <c r="M16" i="7"/>
  <c r="N16" i="7"/>
  <c r="P16" i="7"/>
  <c r="L17" i="7"/>
  <c r="M17" i="7"/>
  <c r="N17" i="7"/>
  <c r="P17" i="7"/>
  <c r="L18" i="7"/>
  <c r="M18" i="7"/>
  <c r="O18" i="7"/>
  <c r="N18" i="7"/>
  <c r="P18" i="7"/>
  <c r="L19" i="7"/>
  <c r="M19" i="7"/>
  <c r="N19" i="7"/>
  <c r="P19" i="7"/>
  <c r="L20" i="7"/>
  <c r="M20" i="7"/>
  <c r="O20" i="7"/>
  <c r="N20" i="7"/>
  <c r="P20" i="7"/>
  <c r="L21" i="7"/>
  <c r="M21" i="7"/>
  <c r="N21" i="7"/>
  <c r="P21" i="7"/>
  <c r="L22" i="7"/>
  <c r="M22" i="7"/>
  <c r="O22" i="7"/>
  <c r="N22" i="7"/>
  <c r="P22" i="7"/>
  <c r="L23" i="7"/>
  <c r="M23" i="7"/>
  <c r="O23" i="7"/>
  <c r="N23" i="7"/>
  <c r="P23" i="7"/>
  <c r="L24" i="7"/>
  <c r="M24" i="7"/>
  <c r="N24" i="7"/>
  <c r="O24" i="7"/>
  <c r="P24" i="7"/>
  <c r="L25" i="7"/>
  <c r="M25" i="7"/>
  <c r="N25" i="7"/>
  <c r="P25" i="7"/>
  <c r="L26" i="7"/>
  <c r="M26" i="7"/>
  <c r="N26" i="7"/>
  <c r="P26" i="7"/>
  <c r="O16" i="7"/>
  <c r="O14" i="7"/>
  <c r="O12" i="7"/>
  <c r="O10" i="7"/>
  <c r="O25" i="7"/>
  <c r="O21" i="7"/>
  <c r="O19" i="7"/>
  <c r="O26" i="7"/>
  <c r="O17" i="7"/>
  <c r="O11" i="7"/>
  <c r="N12" i="6"/>
  <c r="L3" i="6"/>
  <c r="M3" i="6"/>
  <c r="O3" i="6"/>
  <c r="N3" i="6"/>
  <c r="P3" i="6"/>
  <c r="V3" i="6"/>
  <c r="W3" i="6"/>
  <c r="X3" i="6"/>
  <c r="Z3" i="6"/>
  <c r="AF3" i="6"/>
  <c r="AG3" i="6"/>
  <c r="AH3" i="6"/>
  <c r="AJ3" i="6"/>
  <c r="L4" i="6"/>
  <c r="M4" i="6"/>
  <c r="N4" i="6"/>
  <c r="P4" i="6"/>
  <c r="V4" i="6"/>
  <c r="W4" i="6"/>
  <c r="X4" i="6"/>
  <c r="Z4" i="6"/>
  <c r="AF4" i="6"/>
  <c r="AG4" i="6"/>
  <c r="AH4" i="6"/>
  <c r="AJ4" i="6"/>
  <c r="L5" i="6"/>
  <c r="M5" i="6"/>
  <c r="O5" i="6"/>
  <c r="N5" i="6"/>
  <c r="P5" i="6"/>
  <c r="V5" i="6"/>
  <c r="W5" i="6"/>
  <c r="X5" i="6"/>
  <c r="Z5" i="6"/>
  <c r="AF5" i="6"/>
  <c r="AG5" i="6"/>
  <c r="AH5" i="6"/>
  <c r="AI5" i="6"/>
  <c r="AJ5" i="6"/>
  <c r="AI4" i="6"/>
  <c r="AI3" i="6"/>
  <c r="O4" i="6"/>
  <c r="Y5" i="6"/>
  <c r="Y3" i="6"/>
  <c r="Y4" i="6"/>
  <c r="C11" i="2"/>
  <c r="C7" i="2"/>
  <c r="BX33" i="2"/>
  <c r="AQ35" i="2"/>
  <c r="AR35" i="2"/>
  <c r="AS35" i="2"/>
  <c r="AQ36" i="2"/>
  <c r="AT36" i="2"/>
  <c r="AT37" i="2"/>
  <c r="AR38" i="2"/>
  <c r="AR39" i="2"/>
  <c r="AQ40" i="2"/>
  <c r="AQ41" i="2"/>
  <c r="AT41" i="2"/>
  <c r="AT42" i="2"/>
  <c r="AT12" i="2"/>
  <c r="AT71" i="2"/>
  <c r="AR43" i="2"/>
  <c r="AR13" i="2"/>
  <c r="AR72" i="2"/>
  <c r="L12" i="9"/>
  <c r="AT43" i="2"/>
  <c r="AT13" i="2"/>
  <c r="AT72" i="2"/>
  <c r="AT44" i="2"/>
  <c r="AR45" i="2"/>
  <c r="AT45" i="2"/>
  <c r="AR46" i="2"/>
  <c r="AT46" i="2"/>
  <c r="AQ47" i="2"/>
  <c r="AQ17" i="2"/>
  <c r="AQ76" i="2"/>
  <c r="AQ48" i="2"/>
  <c r="AT48" i="2"/>
  <c r="AQ50" i="2"/>
  <c r="AT50" i="2"/>
  <c r="AT51" i="2"/>
  <c r="AR52" i="2"/>
  <c r="AR53" i="2"/>
  <c r="AT53" i="2"/>
  <c r="AQ54" i="2"/>
  <c r="AQ24" i="2"/>
  <c r="AQ83" i="2"/>
  <c r="AR54" i="2"/>
  <c r="AS54" i="2"/>
  <c r="AR55" i="2"/>
  <c r="AT55" i="2"/>
  <c r="AQ56" i="2"/>
  <c r="AR56" i="2"/>
  <c r="AR26" i="2"/>
  <c r="AR85" i="2"/>
  <c r="L25" i="9"/>
  <c r="AR57" i="2"/>
  <c r="AR27" i="2"/>
  <c r="AR86" i="2"/>
  <c r="L26" i="9"/>
  <c r="AT57" i="2"/>
  <c r="BK3" i="2"/>
  <c r="BL3" i="2"/>
  <c r="BU3" i="2"/>
  <c r="BV3" i="2"/>
  <c r="BW3" i="2"/>
  <c r="BX3" i="2"/>
  <c r="BD3" i="2"/>
  <c r="BD33" i="2"/>
  <c r="BD62" i="2"/>
  <c r="AR3" i="2"/>
  <c r="AR33" i="2"/>
  <c r="AR62" i="2"/>
  <c r="AT3" i="2"/>
  <c r="C12" i="2"/>
  <c r="AH3" i="2"/>
  <c r="AJ3" i="2"/>
  <c r="BX25" i="8"/>
  <c r="BX53" i="8"/>
  <c r="BN25" i="8"/>
  <c r="BN53" i="8"/>
  <c r="BD25" i="8"/>
  <c r="BD53" i="8"/>
  <c r="AT25" i="8"/>
  <c r="AT53" i="8"/>
  <c r="AJ25" i="8"/>
  <c r="AJ53" i="8"/>
  <c r="Z25" i="8"/>
  <c r="Z53" i="8"/>
  <c r="P25" i="8"/>
  <c r="P53" i="8"/>
  <c r="M25" i="8"/>
  <c r="N25" i="8"/>
  <c r="O25" i="8"/>
  <c r="M53" i="8"/>
  <c r="N53" i="8"/>
  <c r="F80" i="8"/>
  <c r="C5" i="8"/>
  <c r="H80" i="8"/>
  <c r="C12" i="8"/>
  <c r="C14" i="8"/>
  <c r="G80" i="8"/>
  <c r="BX24" i="8"/>
  <c r="BX52" i="8"/>
  <c r="BX79" i="8"/>
  <c r="BN24" i="8"/>
  <c r="BN52" i="8"/>
  <c r="BD24" i="8"/>
  <c r="BD52" i="8"/>
  <c r="AT24" i="8"/>
  <c r="AT52" i="8"/>
  <c r="AT79" i="8"/>
  <c r="AJ24" i="8"/>
  <c r="AJ52" i="8"/>
  <c r="Z24" i="8"/>
  <c r="Z52" i="8"/>
  <c r="P24" i="8"/>
  <c r="P52" i="8"/>
  <c r="P79" i="8"/>
  <c r="M24" i="8"/>
  <c r="N24" i="8"/>
  <c r="M52" i="8"/>
  <c r="N52" i="8"/>
  <c r="O52" i="8"/>
  <c r="N79" i="8"/>
  <c r="F79" i="8"/>
  <c r="H79" i="8"/>
  <c r="G79" i="8"/>
  <c r="BX23" i="8"/>
  <c r="BX51" i="8"/>
  <c r="BU78" i="8"/>
  <c r="BN23" i="8"/>
  <c r="BN51" i="8"/>
  <c r="BD23" i="8"/>
  <c r="BD51" i="8"/>
  <c r="BD78" i="8"/>
  <c r="AT23" i="8"/>
  <c r="AT51" i="8"/>
  <c r="AJ23" i="8"/>
  <c r="AJ51" i="8"/>
  <c r="Z23" i="8"/>
  <c r="Z51" i="8"/>
  <c r="W78" i="8"/>
  <c r="P23" i="8"/>
  <c r="P51" i="8"/>
  <c r="M23" i="8"/>
  <c r="N23" i="8"/>
  <c r="N51" i="8"/>
  <c r="M78" i="8"/>
  <c r="M51" i="8"/>
  <c r="O51" i="8"/>
  <c r="F78" i="8"/>
  <c r="H78" i="8"/>
  <c r="G78" i="8"/>
  <c r="BX22" i="8"/>
  <c r="BX50" i="8"/>
  <c r="BU77" i="8"/>
  <c r="BN22" i="8"/>
  <c r="BN50" i="8"/>
  <c r="BD22" i="8"/>
  <c r="BD50" i="8"/>
  <c r="BD77" i="8"/>
  <c r="AT22" i="8"/>
  <c r="AT50" i="8"/>
  <c r="AJ22" i="8"/>
  <c r="AJ50" i="8"/>
  <c r="AG77" i="8"/>
  <c r="Z22" i="8"/>
  <c r="Z50" i="8"/>
  <c r="Z77" i="8"/>
  <c r="P22" i="8"/>
  <c r="P50" i="8"/>
  <c r="P77" i="8"/>
  <c r="M22" i="8"/>
  <c r="N22" i="8"/>
  <c r="O22" i="8"/>
  <c r="M50" i="8"/>
  <c r="N50" i="8"/>
  <c r="O50" i="8"/>
  <c r="F77" i="8"/>
  <c r="H77" i="8"/>
  <c r="G77" i="8"/>
  <c r="BX21" i="8"/>
  <c r="BX49" i="8"/>
  <c r="BU76" i="8"/>
  <c r="BN21" i="8"/>
  <c r="BN49" i="8"/>
  <c r="BD21" i="8"/>
  <c r="BD49" i="8"/>
  <c r="BD76" i="8"/>
  <c r="AT21" i="8"/>
  <c r="AT49" i="8"/>
  <c r="AJ21" i="8"/>
  <c r="AJ49" i="8"/>
  <c r="Z21" i="8"/>
  <c r="Z49" i="8"/>
  <c r="P21" i="8"/>
  <c r="P49" i="8"/>
  <c r="P76" i="8"/>
  <c r="M21" i="8"/>
  <c r="N21" i="8"/>
  <c r="O21" i="8"/>
  <c r="M49" i="8"/>
  <c r="N49" i="8"/>
  <c r="O49" i="8"/>
  <c r="N76" i="8"/>
  <c r="F76" i="8"/>
  <c r="H76" i="8"/>
  <c r="G76" i="8"/>
  <c r="BX20" i="8"/>
  <c r="BX48" i="8"/>
  <c r="BN20" i="8"/>
  <c r="BN48" i="8"/>
  <c r="BK75" i="8"/>
  <c r="BD20" i="8"/>
  <c r="BD48" i="8"/>
  <c r="BA75" i="8"/>
  <c r="AT20" i="8"/>
  <c r="AT48" i="8"/>
  <c r="AQ75" i="8"/>
  <c r="AJ20" i="8"/>
  <c r="AJ48" i="8"/>
  <c r="AJ75" i="8"/>
  <c r="Z20" i="8"/>
  <c r="Z48" i="8"/>
  <c r="P20" i="8"/>
  <c r="P48" i="8"/>
  <c r="M20" i="8"/>
  <c r="N20" i="8"/>
  <c r="O20" i="8"/>
  <c r="M48" i="8"/>
  <c r="N48" i="8"/>
  <c r="O48" i="8"/>
  <c r="F75" i="8"/>
  <c r="H75" i="8"/>
  <c r="G75" i="8"/>
  <c r="BX19" i="8"/>
  <c r="BX47" i="8"/>
  <c r="BN19" i="8"/>
  <c r="BN47" i="8"/>
  <c r="BD19" i="8"/>
  <c r="BD47" i="8"/>
  <c r="AT19" i="8"/>
  <c r="AT47" i="8"/>
  <c r="AJ19" i="8"/>
  <c r="AJ47" i="8"/>
  <c r="Z19" i="8"/>
  <c r="Z47" i="8"/>
  <c r="Z74" i="8"/>
  <c r="P19" i="8"/>
  <c r="P47" i="8"/>
  <c r="P74" i="8"/>
  <c r="M19" i="8"/>
  <c r="N19" i="8"/>
  <c r="N47" i="8"/>
  <c r="N74" i="8"/>
  <c r="M47" i="8"/>
  <c r="O47" i="8"/>
  <c r="F74" i="8"/>
  <c r="H74" i="8"/>
  <c r="G74" i="8"/>
  <c r="BX18" i="8"/>
  <c r="BX46" i="8"/>
  <c r="BN18" i="8"/>
  <c r="BN46" i="8"/>
  <c r="BD18" i="8"/>
  <c r="BD46" i="8"/>
  <c r="BD73" i="8"/>
  <c r="BA73" i="8"/>
  <c r="AT18" i="8"/>
  <c r="AT46" i="8"/>
  <c r="AJ18" i="8"/>
  <c r="AJ46" i="8"/>
  <c r="AJ73" i="8"/>
  <c r="Z18" i="8"/>
  <c r="Z46" i="8"/>
  <c r="P18" i="8"/>
  <c r="P46" i="8"/>
  <c r="M18" i="8"/>
  <c r="N18" i="8"/>
  <c r="O18" i="8"/>
  <c r="N46" i="8"/>
  <c r="N73" i="8"/>
  <c r="M46" i="8"/>
  <c r="O46" i="8"/>
  <c r="F73" i="8"/>
  <c r="H73" i="8"/>
  <c r="G73" i="8"/>
  <c r="BX17" i="8"/>
  <c r="BX45" i="8"/>
  <c r="BN17" i="8"/>
  <c r="BN45" i="8"/>
  <c r="BD17" i="8"/>
  <c r="BD45" i="8"/>
  <c r="BD72" i="8"/>
  <c r="AT17" i="8"/>
  <c r="AT45" i="8"/>
  <c r="AT72" i="8"/>
  <c r="AQ72" i="8"/>
  <c r="AJ17" i="8"/>
  <c r="AJ45" i="8"/>
  <c r="Z17" i="8"/>
  <c r="Z45" i="8"/>
  <c r="W72" i="8"/>
  <c r="P17" i="8"/>
  <c r="P45" i="8"/>
  <c r="P72" i="8"/>
  <c r="M17" i="8"/>
  <c r="N17" i="8"/>
  <c r="M45" i="8"/>
  <c r="N45" i="8"/>
  <c r="O45" i="8"/>
  <c r="N72" i="8"/>
  <c r="F72" i="8"/>
  <c r="H72" i="8"/>
  <c r="G72" i="8"/>
  <c r="BX16" i="8"/>
  <c r="BX44" i="8"/>
  <c r="BU71" i="8"/>
  <c r="BN16" i="8"/>
  <c r="BN44" i="8"/>
  <c r="BN71" i="8"/>
  <c r="BD16" i="8"/>
  <c r="BD44" i="8"/>
  <c r="BA71" i="8"/>
  <c r="AT16" i="8"/>
  <c r="AT44" i="8"/>
  <c r="AJ16" i="8"/>
  <c r="AJ44" i="8"/>
  <c r="AJ71" i="8"/>
  <c r="Z16" i="8"/>
  <c r="Z44" i="8"/>
  <c r="P16" i="8"/>
  <c r="P44" i="8"/>
  <c r="P71" i="8"/>
  <c r="M16" i="8"/>
  <c r="N16" i="8"/>
  <c r="O16" i="8"/>
  <c r="M44" i="8"/>
  <c r="N44" i="8"/>
  <c r="O44" i="8"/>
  <c r="N71" i="8"/>
  <c r="F71" i="8"/>
  <c r="H71" i="8"/>
  <c r="G71" i="8"/>
  <c r="BX15" i="8"/>
  <c r="BX43" i="8"/>
  <c r="BN15" i="8"/>
  <c r="BN43" i="8"/>
  <c r="BD15" i="8"/>
  <c r="BD43" i="8"/>
  <c r="AT15" i="8"/>
  <c r="AT43" i="8"/>
  <c r="AJ15" i="8"/>
  <c r="AJ43" i="8"/>
  <c r="Z15" i="8"/>
  <c r="Z43" i="8"/>
  <c r="Z70" i="8"/>
  <c r="P15" i="8"/>
  <c r="P43" i="8"/>
  <c r="M15" i="8"/>
  <c r="N15" i="8"/>
  <c r="O15" i="8"/>
  <c r="N43" i="8"/>
  <c r="N70" i="8"/>
  <c r="M43" i="8"/>
  <c r="O43" i="8"/>
  <c r="F70" i="8"/>
  <c r="H70" i="8"/>
  <c r="G70" i="8"/>
  <c r="BX14" i="8"/>
  <c r="BX42" i="8"/>
  <c r="BN14" i="8"/>
  <c r="BN42" i="8"/>
  <c r="BD14" i="8"/>
  <c r="BD42" i="8"/>
  <c r="BA69" i="8"/>
  <c r="AT14" i="8"/>
  <c r="AT42" i="8"/>
  <c r="AJ14" i="8"/>
  <c r="AJ42" i="8"/>
  <c r="Z14" i="8"/>
  <c r="Z42" i="8"/>
  <c r="P14" i="8"/>
  <c r="P42" i="8"/>
  <c r="M14" i="8"/>
  <c r="N14" i="8"/>
  <c r="O14" i="8"/>
  <c r="M42" i="8"/>
  <c r="N42" i="8"/>
  <c r="F69" i="8"/>
  <c r="H69" i="8"/>
  <c r="G69" i="8"/>
  <c r="BX13" i="8"/>
  <c r="BX41" i="8"/>
  <c r="BX68" i="8"/>
  <c r="BN13" i="8"/>
  <c r="BN41" i="8"/>
  <c r="BK68" i="8"/>
  <c r="BD13" i="8"/>
  <c r="BD41" i="8"/>
  <c r="BD68" i="8"/>
  <c r="AT13" i="8"/>
  <c r="AT41" i="8"/>
  <c r="AJ13" i="8"/>
  <c r="AJ41" i="8"/>
  <c r="AJ68" i="8"/>
  <c r="Z13" i="8"/>
  <c r="Z41" i="8"/>
  <c r="Z68" i="8"/>
  <c r="P13" i="8"/>
  <c r="P41" i="8"/>
  <c r="M13" i="8"/>
  <c r="N13" i="8"/>
  <c r="O13" i="8"/>
  <c r="M41" i="8"/>
  <c r="N41" i="8"/>
  <c r="N68" i="8"/>
  <c r="F68" i="8"/>
  <c r="H68" i="8"/>
  <c r="G68" i="8"/>
  <c r="BX12" i="8"/>
  <c r="BX40" i="8"/>
  <c r="BN12" i="8"/>
  <c r="BN40" i="8"/>
  <c r="BD12" i="8"/>
  <c r="BD40" i="8"/>
  <c r="BD67" i="8"/>
  <c r="AT12" i="8"/>
  <c r="AT40" i="8"/>
  <c r="AT67" i="8"/>
  <c r="AJ12" i="8"/>
  <c r="AJ40" i="8"/>
  <c r="AJ67" i="8"/>
  <c r="Z12" i="8"/>
  <c r="Z40" i="8"/>
  <c r="P12" i="8"/>
  <c r="P40" i="8"/>
  <c r="M12" i="8"/>
  <c r="N12" i="8"/>
  <c r="O12" i="8"/>
  <c r="M40" i="8"/>
  <c r="N40" i="8"/>
  <c r="O40" i="8"/>
  <c r="F67" i="8"/>
  <c r="H67" i="8"/>
  <c r="G67" i="8"/>
  <c r="BX11" i="8"/>
  <c r="BX39" i="8"/>
  <c r="BN11" i="8"/>
  <c r="BN39" i="8"/>
  <c r="BD11" i="8"/>
  <c r="BD39" i="8"/>
  <c r="BA66" i="8"/>
  <c r="AT11" i="8"/>
  <c r="AT39" i="8"/>
  <c r="AT66" i="8"/>
  <c r="AJ11" i="8"/>
  <c r="AJ39" i="8"/>
  <c r="Z11" i="8"/>
  <c r="Z39" i="8"/>
  <c r="Z66" i="8"/>
  <c r="P11" i="8"/>
  <c r="P39" i="8"/>
  <c r="M11" i="8"/>
  <c r="N11" i="8"/>
  <c r="O11" i="8"/>
  <c r="M39" i="8"/>
  <c r="N39" i="8"/>
  <c r="F66" i="8"/>
  <c r="H66" i="8"/>
  <c r="G66" i="8"/>
  <c r="BX10" i="8"/>
  <c r="BX38" i="8"/>
  <c r="BN10" i="8"/>
  <c r="BN38" i="8"/>
  <c r="BN65" i="8"/>
  <c r="BD10" i="8"/>
  <c r="BD38" i="8"/>
  <c r="BA65" i="8"/>
  <c r="AT10" i="8"/>
  <c r="AT38" i="8"/>
  <c r="AJ10" i="8"/>
  <c r="AJ38" i="8"/>
  <c r="Z10" i="8"/>
  <c r="Z38" i="8"/>
  <c r="W65" i="8"/>
  <c r="P10" i="8"/>
  <c r="P38" i="8"/>
  <c r="M10" i="8"/>
  <c r="N10" i="8"/>
  <c r="O10" i="8"/>
  <c r="M38" i="8"/>
  <c r="N38" i="8"/>
  <c r="O38" i="8"/>
  <c r="O65" i="8"/>
  <c r="F65" i="8"/>
  <c r="H65" i="8"/>
  <c r="G65" i="8"/>
  <c r="BX9" i="8"/>
  <c r="BX37" i="8"/>
  <c r="BN9" i="8"/>
  <c r="BN37" i="8"/>
  <c r="BK64" i="8"/>
  <c r="BD9" i="8"/>
  <c r="BD37" i="8"/>
  <c r="BD64" i="8"/>
  <c r="BA64" i="8"/>
  <c r="AT9" i="8"/>
  <c r="AT37" i="8"/>
  <c r="AT64" i="8"/>
  <c r="AJ9" i="8"/>
  <c r="AJ37" i="8"/>
  <c r="Z9" i="8"/>
  <c r="Z37" i="8"/>
  <c r="P9" i="8"/>
  <c r="P37" i="8"/>
  <c r="P64" i="8"/>
  <c r="M9" i="8"/>
  <c r="N9" i="8"/>
  <c r="M37" i="8"/>
  <c r="N37" i="8"/>
  <c r="O37" i="8"/>
  <c r="N64" i="8"/>
  <c r="F64" i="8"/>
  <c r="H64" i="8"/>
  <c r="G64" i="8"/>
  <c r="BX8" i="8"/>
  <c r="BX36" i="8"/>
  <c r="BN8" i="8"/>
  <c r="BN36" i="8"/>
  <c r="BD8" i="8"/>
  <c r="BD36" i="8"/>
  <c r="AT8" i="8"/>
  <c r="AT36" i="8"/>
  <c r="AJ8" i="8"/>
  <c r="AJ36" i="8"/>
  <c r="Z8" i="8"/>
  <c r="Z36" i="8"/>
  <c r="Z63" i="8"/>
  <c r="P8" i="8"/>
  <c r="P36" i="8"/>
  <c r="P63" i="8"/>
  <c r="M8" i="8"/>
  <c r="N8" i="8"/>
  <c r="O8" i="8"/>
  <c r="M36" i="8"/>
  <c r="N36" i="8"/>
  <c r="O36" i="8"/>
  <c r="F63" i="8"/>
  <c r="H63" i="8"/>
  <c r="G63" i="8"/>
  <c r="BX7" i="8"/>
  <c r="BX35" i="8"/>
  <c r="BX62" i="8"/>
  <c r="BN7" i="8"/>
  <c r="BN35" i="8"/>
  <c r="BD7" i="8"/>
  <c r="BD35" i="8"/>
  <c r="AT7" i="8"/>
  <c r="AT35" i="8"/>
  <c r="AQ62" i="8"/>
  <c r="AJ7" i="8"/>
  <c r="AJ35" i="8"/>
  <c r="Z7" i="8"/>
  <c r="Z35" i="8"/>
  <c r="Z62" i="8"/>
  <c r="W62" i="8"/>
  <c r="P7" i="8"/>
  <c r="P35" i="8"/>
  <c r="M7" i="8"/>
  <c r="N7" i="8"/>
  <c r="O7" i="8"/>
  <c r="N35" i="8"/>
  <c r="N62" i="8"/>
  <c r="M35" i="8"/>
  <c r="F62" i="8"/>
  <c r="H62" i="8"/>
  <c r="G62" i="8"/>
  <c r="BX6" i="8"/>
  <c r="BX34" i="8"/>
  <c r="BX61" i="8"/>
  <c r="BN6" i="8"/>
  <c r="BN34" i="8"/>
  <c r="BD6" i="8"/>
  <c r="BD34" i="8"/>
  <c r="AT6" i="8"/>
  <c r="AT34" i="8"/>
  <c r="AJ6" i="8"/>
  <c r="AJ34" i="8"/>
  <c r="AJ61" i="8"/>
  <c r="AG61" i="8"/>
  <c r="Z6" i="8"/>
  <c r="Z34" i="8"/>
  <c r="P6" i="8"/>
  <c r="P34" i="8"/>
  <c r="M6" i="8"/>
  <c r="N6" i="8"/>
  <c r="N34" i="8"/>
  <c r="N61" i="8"/>
  <c r="O6" i="8"/>
  <c r="M34" i="8"/>
  <c r="M61" i="8"/>
  <c r="F61" i="8"/>
  <c r="H61" i="8"/>
  <c r="G61" i="8"/>
  <c r="BX5" i="8"/>
  <c r="BX33" i="8"/>
  <c r="BN5" i="8"/>
  <c r="BN33" i="8"/>
  <c r="BK60" i="8"/>
  <c r="BD5" i="8"/>
  <c r="BD33" i="8"/>
  <c r="AT5" i="8"/>
  <c r="AT33" i="8"/>
  <c r="AJ5" i="8"/>
  <c r="AJ33" i="8"/>
  <c r="Z5" i="8"/>
  <c r="Z33" i="8"/>
  <c r="P5" i="8"/>
  <c r="P33" i="8"/>
  <c r="P60" i="8"/>
  <c r="M5" i="8"/>
  <c r="N5" i="8"/>
  <c r="O5" i="8"/>
  <c r="M33" i="8"/>
  <c r="N33" i="8"/>
  <c r="O33" i="8"/>
  <c r="N60" i="8"/>
  <c r="F60" i="8"/>
  <c r="H60" i="8"/>
  <c r="G60" i="8"/>
  <c r="BX4" i="8"/>
  <c r="BX32" i="8"/>
  <c r="BX59" i="8"/>
  <c r="BN4" i="8"/>
  <c r="BN32" i="8"/>
  <c r="BD4" i="8"/>
  <c r="BD32" i="8"/>
  <c r="AT4" i="8"/>
  <c r="AT32" i="8"/>
  <c r="AJ4" i="8"/>
  <c r="AJ32" i="8"/>
  <c r="Z4" i="8"/>
  <c r="Z32" i="8"/>
  <c r="P4" i="8"/>
  <c r="P32" i="8"/>
  <c r="M4" i="8"/>
  <c r="N4" i="8"/>
  <c r="M32" i="8"/>
  <c r="N32" i="8"/>
  <c r="F59" i="8"/>
  <c r="H59" i="8"/>
  <c r="G59" i="8"/>
  <c r="BX3" i="8"/>
  <c r="BX31" i="8"/>
  <c r="BU58" i="8"/>
  <c r="BN3" i="8"/>
  <c r="BN31" i="8"/>
  <c r="BD3" i="8"/>
  <c r="BD31" i="8"/>
  <c r="BA58" i="8"/>
  <c r="AT3" i="8"/>
  <c r="AT31" i="8"/>
  <c r="AJ3" i="8"/>
  <c r="AJ31" i="8"/>
  <c r="Z3" i="8"/>
  <c r="Z31" i="8"/>
  <c r="Z58" i="8"/>
  <c r="P3" i="8"/>
  <c r="P31" i="8"/>
  <c r="M3" i="8"/>
  <c r="N3" i="8"/>
  <c r="M31" i="8"/>
  <c r="N31" i="8"/>
  <c r="F58" i="8"/>
  <c r="H58" i="8"/>
  <c r="G58" i="8"/>
  <c r="BT53" i="8"/>
  <c r="BJ53" i="8"/>
  <c r="AZ53" i="8"/>
  <c r="AP53" i="8"/>
  <c r="AF53" i="8"/>
  <c r="V53" i="8"/>
  <c r="L53" i="8"/>
  <c r="F53" i="8"/>
  <c r="H53" i="8"/>
  <c r="G53" i="8"/>
  <c r="BT52" i="8"/>
  <c r="BJ52" i="8"/>
  <c r="AZ52" i="8"/>
  <c r="AP52" i="8"/>
  <c r="AF52" i="8"/>
  <c r="V52" i="8"/>
  <c r="L52" i="8"/>
  <c r="F52" i="8"/>
  <c r="H52" i="8"/>
  <c r="G52" i="8"/>
  <c r="BT51" i="8"/>
  <c r="BJ51" i="8"/>
  <c r="AZ51" i="8"/>
  <c r="AP51" i="8"/>
  <c r="AF51" i="8"/>
  <c r="V51" i="8"/>
  <c r="L51" i="8"/>
  <c r="F51" i="8"/>
  <c r="H51" i="8"/>
  <c r="G51" i="8"/>
  <c r="BT50" i="8"/>
  <c r="BJ50" i="8"/>
  <c r="AZ50" i="8"/>
  <c r="AP50" i="8"/>
  <c r="AF50" i="8"/>
  <c r="V50" i="8"/>
  <c r="L50" i="8"/>
  <c r="F50" i="8"/>
  <c r="H50" i="8"/>
  <c r="G50" i="8"/>
  <c r="BT49" i="8"/>
  <c r="BJ49" i="8"/>
  <c r="AZ49" i="8"/>
  <c r="AP49" i="8"/>
  <c r="AF49" i="8"/>
  <c r="V49" i="8"/>
  <c r="L49" i="8"/>
  <c r="F49" i="8"/>
  <c r="H49" i="8"/>
  <c r="G49" i="8"/>
  <c r="BT48" i="8"/>
  <c r="BJ48" i="8"/>
  <c r="AZ48" i="8"/>
  <c r="AP48" i="8"/>
  <c r="AF48" i="8"/>
  <c r="V48" i="8"/>
  <c r="L48" i="8"/>
  <c r="F48" i="8"/>
  <c r="H48" i="8"/>
  <c r="G48" i="8"/>
  <c r="BT47" i="8"/>
  <c r="BJ47" i="8"/>
  <c r="AZ47" i="8"/>
  <c r="AP47" i="8"/>
  <c r="AF47" i="8"/>
  <c r="V47" i="8"/>
  <c r="L47" i="8"/>
  <c r="F47" i="8"/>
  <c r="H47" i="8"/>
  <c r="G47" i="8"/>
  <c r="BT46" i="8"/>
  <c r="BJ46" i="8"/>
  <c r="AZ46" i="8"/>
  <c r="AP46" i="8"/>
  <c r="AF46" i="8"/>
  <c r="V46" i="8"/>
  <c r="L46" i="8"/>
  <c r="F46" i="8"/>
  <c r="H46" i="8"/>
  <c r="G46" i="8"/>
  <c r="BT45" i="8"/>
  <c r="BJ45" i="8"/>
  <c r="AZ45" i="8"/>
  <c r="AP45" i="8"/>
  <c r="AF45" i="8"/>
  <c r="V45" i="8"/>
  <c r="L45" i="8"/>
  <c r="F45" i="8"/>
  <c r="H45" i="8"/>
  <c r="G45" i="8"/>
  <c r="BT44" i="8"/>
  <c r="BJ44" i="8"/>
  <c r="AZ44" i="8"/>
  <c r="AP44" i="8"/>
  <c r="AF44" i="8"/>
  <c r="V44" i="8"/>
  <c r="L44" i="8"/>
  <c r="F44" i="8"/>
  <c r="H44" i="8"/>
  <c r="G44" i="8"/>
  <c r="BT43" i="8"/>
  <c r="BJ43" i="8"/>
  <c r="AZ43" i="8"/>
  <c r="AP43" i="8"/>
  <c r="AF43" i="8"/>
  <c r="V43" i="8"/>
  <c r="L43" i="8"/>
  <c r="F43" i="8"/>
  <c r="H43" i="8"/>
  <c r="G43" i="8"/>
  <c r="BT42" i="8"/>
  <c r="BJ42" i="8"/>
  <c r="AZ42" i="8"/>
  <c r="AP42" i="8"/>
  <c r="AF42" i="8"/>
  <c r="V42" i="8"/>
  <c r="L42" i="8"/>
  <c r="F42" i="8"/>
  <c r="H42" i="8"/>
  <c r="G42" i="8"/>
  <c r="C41" i="8"/>
  <c r="C42" i="8"/>
  <c r="C44" i="8"/>
  <c r="BT41" i="8"/>
  <c r="BJ41" i="8"/>
  <c r="AZ41" i="8"/>
  <c r="AP41" i="8"/>
  <c r="AF41" i="8"/>
  <c r="V41" i="8"/>
  <c r="L41" i="8"/>
  <c r="F41" i="8"/>
  <c r="H41" i="8"/>
  <c r="G41" i="8"/>
  <c r="BT40" i="8"/>
  <c r="BJ40" i="8"/>
  <c r="AZ40" i="8"/>
  <c r="AP40" i="8"/>
  <c r="AF40" i="8"/>
  <c r="V40" i="8"/>
  <c r="L40" i="8"/>
  <c r="F40" i="8"/>
  <c r="H40" i="8"/>
  <c r="G40" i="8"/>
  <c r="BT39" i="8"/>
  <c r="BJ39" i="8"/>
  <c r="AZ39" i="8"/>
  <c r="AP39" i="8"/>
  <c r="AF39" i="8"/>
  <c r="V39" i="8"/>
  <c r="L39" i="8"/>
  <c r="F39" i="8"/>
  <c r="H39" i="8"/>
  <c r="G39" i="8"/>
  <c r="BT38" i="8"/>
  <c r="BJ38" i="8"/>
  <c r="AZ38" i="8"/>
  <c r="AP38" i="8"/>
  <c r="AF38" i="8"/>
  <c r="V38" i="8"/>
  <c r="L38" i="8"/>
  <c r="F38" i="8"/>
  <c r="H38" i="8"/>
  <c r="G38" i="8"/>
  <c r="BT37" i="8"/>
  <c r="BJ37" i="8"/>
  <c r="AZ37" i="8"/>
  <c r="AP37" i="8"/>
  <c r="AF37" i="8"/>
  <c r="V37" i="8"/>
  <c r="L37" i="8"/>
  <c r="F37" i="8"/>
  <c r="H37" i="8"/>
  <c r="G37" i="8"/>
  <c r="BT36" i="8"/>
  <c r="BJ36" i="8"/>
  <c r="AZ36" i="8"/>
  <c r="AP36" i="8"/>
  <c r="AF36" i="8"/>
  <c r="V36" i="8"/>
  <c r="L36" i="8"/>
  <c r="F36" i="8"/>
  <c r="H36" i="8"/>
  <c r="G36" i="8"/>
  <c r="C38" i="8"/>
  <c r="BT35" i="8"/>
  <c r="BJ35" i="8"/>
  <c r="AZ35" i="8"/>
  <c r="AP35" i="8"/>
  <c r="AF35" i="8"/>
  <c r="V35" i="8"/>
  <c r="L35" i="8"/>
  <c r="F35" i="8"/>
  <c r="H35" i="8"/>
  <c r="G35" i="8"/>
  <c r="C37" i="8"/>
  <c r="BT34" i="8"/>
  <c r="BJ34" i="8"/>
  <c r="AZ34" i="8"/>
  <c r="AP34" i="8"/>
  <c r="AF34" i="8"/>
  <c r="V34" i="8"/>
  <c r="L34" i="8"/>
  <c r="F34" i="8"/>
  <c r="H34" i="8"/>
  <c r="G34" i="8"/>
  <c r="BT33" i="8"/>
  <c r="BJ33" i="8"/>
  <c r="AZ33" i="8"/>
  <c r="AP33" i="8"/>
  <c r="AF33" i="8"/>
  <c r="V33" i="8"/>
  <c r="L33" i="8"/>
  <c r="F33" i="8"/>
  <c r="H33" i="8"/>
  <c r="G33" i="8"/>
  <c r="C35" i="8"/>
  <c r="BT32" i="8"/>
  <c r="BJ32" i="8"/>
  <c r="AZ32" i="8"/>
  <c r="AP32" i="8"/>
  <c r="AF32" i="8"/>
  <c r="V32" i="8"/>
  <c r="L32" i="8"/>
  <c r="F32" i="8"/>
  <c r="H32" i="8"/>
  <c r="G32" i="8"/>
  <c r="C34" i="8"/>
  <c r="BT31" i="8"/>
  <c r="BJ31" i="8"/>
  <c r="AZ31" i="8"/>
  <c r="AP31" i="8"/>
  <c r="AF31" i="8"/>
  <c r="V31" i="8"/>
  <c r="L31" i="8"/>
  <c r="F31" i="8"/>
  <c r="H31" i="8"/>
  <c r="G31" i="8"/>
  <c r="BT25" i="8"/>
  <c r="BJ25" i="8"/>
  <c r="AZ25" i="8"/>
  <c r="AP25" i="8"/>
  <c r="AF25" i="8"/>
  <c r="V25" i="8"/>
  <c r="L25" i="8"/>
  <c r="H25" i="8"/>
  <c r="G25" i="8"/>
  <c r="BT24" i="8"/>
  <c r="BJ24" i="8"/>
  <c r="AZ24" i="8"/>
  <c r="AP24" i="8"/>
  <c r="AF24" i="8"/>
  <c r="V24" i="8"/>
  <c r="L24" i="8"/>
  <c r="H24" i="8"/>
  <c r="G24" i="8"/>
  <c r="BT23" i="8"/>
  <c r="BJ23" i="8"/>
  <c r="AZ23" i="8"/>
  <c r="AP23" i="8"/>
  <c r="AF23" i="8"/>
  <c r="V23" i="8"/>
  <c r="L23" i="8"/>
  <c r="H23" i="8"/>
  <c r="G23" i="8"/>
  <c r="BT22" i="8"/>
  <c r="BJ22" i="8"/>
  <c r="AZ22" i="8"/>
  <c r="AP22" i="8"/>
  <c r="AF22" i="8"/>
  <c r="V22" i="8"/>
  <c r="L22" i="8"/>
  <c r="H22" i="8"/>
  <c r="G22" i="8"/>
  <c r="BT21" i="8"/>
  <c r="BJ21" i="8"/>
  <c r="AZ21" i="8"/>
  <c r="AP21" i="8"/>
  <c r="AF21" i="8"/>
  <c r="V21" i="8"/>
  <c r="L21" i="8"/>
  <c r="H21" i="8"/>
  <c r="G21" i="8"/>
  <c r="BT20" i="8"/>
  <c r="BJ20" i="8"/>
  <c r="AZ20" i="8"/>
  <c r="AP20" i="8"/>
  <c r="AF20" i="8"/>
  <c r="V20" i="8"/>
  <c r="L20" i="8"/>
  <c r="H20" i="8"/>
  <c r="G20" i="8"/>
  <c r="BT19" i="8"/>
  <c r="BJ19" i="8"/>
  <c r="AZ19" i="8"/>
  <c r="AP19" i="8"/>
  <c r="AF19" i="8"/>
  <c r="V19" i="8"/>
  <c r="L19" i="8"/>
  <c r="H19" i="8"/>
  <c r="G19" i="8"/>
  <c r="BT18" i="8"/>
  <c r="BJ18" i="8"/>
  <c r="AZ18" i="8"/>
  <c r="AP18" i="8"/>
  <c r="AF18" i="8"/>
  <c r="V18" i="8"/>
  <c r="L18" i="8"/>
  <c r="H18" i="8"/>
  <c r="G18" i="8"/>
  <c r="BT17" i="8"/>
  <c r="BJ17" i="8"/>
  <c r="AZ17" i="8"/>
  <c r="AP17" i="8"/>
  <c r="AF17" i="8"/>
  <c r="V17" i="8"/>
  <c r="L17" i="8"/>
  <c r="H17" i="8"/>
  <c r="G17" i="8"/>
  <c r="BT16" i="8"/>
  <c r="BJ16" i="8"/>
  <c r="AZ16" i="8"/>
  <c r="AP16" i="8"/>
  <c r="AF16" i="8"/>
  <c r="V16" i="8"/>
  <c r="L16" i="8"/>
  <c r="H16" i="8"/>
  <c r="G16" i="8"/>
  <c r="BT15" i="8"/>
  <c r="BJ15" i="8"/>
  <c r="AZ15" i="8"/>
  <c r="AP15" i="8"/>
  <c r="AF15" i="8"/>
  <c r="V15" i="8"/>
  <c r="L15" i="8"/>
  <c r="H15" i="8"/>
  <c r="G15" i="8"/>
  <c r="BT14" i="8"/>
  <c r="BJ14" i="8"/>
  <c r="AZ14" i="8"/>
  <c r="AP14" i="8"/>
  <c r="AF14" i="8"/>
  <c r="V14" i="8"/>
  <c r="L14" i="8"/>
  <c r="H14" i="8"/>
  <c r="G14" i="8"/>
  <c r="BT13" i="8"/>
  <c r="BJ13" i="8"/>
  <c r="AZ13" i="8"/>
  <c r="AP13" i="8"/>
  <c r="AF13" i="8"/>
  <c r="V13" i="8"/>
  <c r="L13" i="8"/>
  <c r="H13" i="8"/>
  <c r="G13" i="8"/>
  <c r="BT12" i="8"/>
  <c r="BJ12" i="8"/>
  <c r="AZ12" i="8"/>
  <c r="AP12" i="8"/>
  <c r="AF12" i="8"/>
  <c r="V12" i="8"/>
  <c r="L12" i="8"/>
  <c r="H12" i="8"/>
  <c r="G12" i="8"/>
  <c r="BT11" i="8"/>
  <c r="BJ11" i="8"/>
  <c r="AZ11" i="8"/>
  <c r="AP11" i="8"/>
  <c r="AF11" i="8"/>
  <c r="V11" i="8"/>
  <c r="L11" i="8"/>
  <c r="H11" i="8"/>
  <c r="G11" i="8"/>
  <c r="BT10" i="8"/>
  <c r="BJ10" i="8"/>
  <c r="AZ10" i="8"/>
  <c r="AP10" i="8"/>
  <c r="AF10" i="8"/>
  <c r="V10" i="8"/>
  <c r="L10" i="8"/>
  <c r="H10" i="8"/>
  <c r="G10" i="8"/>
  <c r="BT9" i="8"/>
  <c r="BJ9" i="8"/>
  <c r="AZ9" i="8"/>
  <c r="AP9" i="8"/>
  <c r="AF9" i="8"/>
  <c r="V9" i="8"/>
  <c r="L9" i="8"/>
  <c r="H9" i="8"/>
  <c r="G9" i="8"/>
  <c r="BT8" i="8"/>
  <c r="BJ8" i="8"/>
  <c r="AZ8" i="8"/>
  <c r="AP8" i="8"/>
  <c r="AF8" i="8"/>
  <c r="V8" i="8"/>
  <c r="L8" i="8"/>
  <c r="H8" i="8"/>
  <c r="G8" i="8"/>
  <c r="BT7" i="8"/>
  <c r="BJ7" i="8"/>
  <c r="AZ7" i="8"/>
  <c r="AP7" i="8"/>
  <c r="AF7" i="8"/>
  <c r="V7" i="8"/>
  <c r="L7" i="8"/>
  <c r="H7" i="8"/>
  <c r="G7" i="8"/>
  <c r="BT6" i="8"/>
  <c r="BJ6" i="8"/>
  <c r="AZ6" i="8"/>
  <c r="AP6" i="8"/>
  <c r="AF6" i="8"/>
  <c r="V6" i="8"/>
  <c r="L6" i="8"/>
  <c r="H6" i="8"/>
  <c r="G6" i="8"/>
  <c r="BT5" i="8"/>
  <c r="BJ5" i="8"/>
  <c r="AZ5" i="8"/>
  <c r="AP5" i="8"/>
  <c r="AF5" i="8"/>
  <c r="V5" i="8"/>
  <c r="L5" i="8"/>
  <c r="H5" i="8"/>
  <c r="G5" i="8"/>
  <c r="BT4" i="8"/>
  <c r="BJ4" i="8"/>
  <c r="AZ4" i="8"/>
  <c r="AP4" i="8"/>
  <c r="AF4" i="8"/>
  <c r="V4" i="8"/>
  <c r="L4" i="8"/>
  <c r="H4" i="8"/>
  <c r="G4" i="8"/>
  <c r="BT3" i="8"/>
  <c r="BJ3" i="8"/>
  <c r="AZ3" i="8"/>
  <c r="AP3" i="8"/>
  <c r="AF3" i="8"/>
  <c r="V3" i="8"/>
  <c r="L3" i="8"/>
  <c r="H3" i="8"/>
  <c r="G3" i="8"/>
  <c r="C4" i="8"/>
  <c r="C11" i="7"/>
  <c r="C7" i="7"/>
  <c r="BX26" i="7"/>
  <c r="BX55" i="7"/>
  <c r="BU26" i="7"/>
  <c r="BW26" i="7"/>
  <c r="BV26" i="7"/>
  <c r="BU55" i="7"/>
  <c r="BV55" i="7"/>
  <c r="BN26" i="7"/>
  <c r="BN55" i="7"/>
  <c r="BK26" i="7"/>
  <c r="BL26" i="7"/>
  <c r="BM26" i="7"/>
  <c r="BK55" i="7"/>
  <c r="BL55" i="7"/>
  <c r="BL83" i="7"/>
  <c r="BD26" i="7"/>
  <c r="BD55" i="7"/>
  <c r="BA26" i="7"/>
  <c r="BC26" i="7"/>
  <c r="BB26" i="7"/>
  <c r="BA55" i="7"/>
  <c r="BA83" i="7"/>
  <c r="BB55" i="7"/>
  <c r="AT26" i="7"/>
  <c r="AT83" i="7"/>
  <c r="AT55" i="7"/>
  <c r="AQ26" i="7"/>
  <c r="AR26" i="7"/>
  <c r="AQ55" i="7"/>
  <c r="AS55" i="7"/>
  <c r="AR55" i="7"/>
  <c r="AJ26" i="7"/>
  <c r="AJ55" i="7"/>
  <c r="AG26" i="7"/>
  <c r="AH26" i="7"/>
  <c r="AG55" i="7"/>
  <c r="AH55" i="7"/>
  <c r="Z26" i="7"/>
  <c r="Z55" i="7"/>
  <c r="W26" i="7"/>
  <c r="X26" i="7"/>
  <c r="W55" i="7"/>
  <c r="X55" i="7"/>
  <c r="Y55" i="7"/>
  <c r="P55" i="7"/>
  <c r="P83" i="7"/>
  <c r="M55" i="7"/>
  <c r="O55" i="7"/>
  <c r="O83" i="7"/>
  <c r="N55" i="7"/>
  <c r="N83" i="7"/>
  <c r="F83" i="7"/>
  <c r="C5" i="7"/>
  <c r="H83" i="7"/>
  <c r="C12" i="7"/>
  <c r="C14" i="7"/>
  <c r="G83" i="7"/>
  <c r="BX25" i="7"/>
  <c r="BX54" i="7"/>
  <c r="BU25" i="7"/>
  <c r="BV25" i="7"/>
  <c r="BU54" i="7"/>
  <c r="BU82" i="7"/>
  <c r="BV54" i="7"/>
  <c r="BW54" i="7"/>
  <c r="BN25" i="7"/>
  <c r="BN54" i="7"/>
  <c r="BK25" i="7"/>
  <c r="BL25" i="7"/>
  <c r="BM25" i="7"/>
  <c r="BK54" i="7"/>
  <c r="BL54" i="7"/>
  <c r="BL82" i="7"/>
  <c r="BD25" i="7"/>
  <c r="BD82" i="7"/>
  <c r="BD54" i="7"/>
  <c r="BA25" i="7"/>
  <c r="BB25" i="7"/>
  <c r="BA54" i="7"/>
  <c r="BB54" i="7"/>
  <c r="AT25" i="7"/>
  <c r="AT54" i="7"/>
  <c r="AT82" i="7"/>
  <c r="AQ25" i="7"/>
  <c r="AR25" i="7"/>
  <c r="AR82" i="7"/>
  <c r="AQ54" i="7"/>
  <c r="AQ82" i="7"/>
  <c r="AR54" i="7"/>
  <c r="AS54" i="7"/>
  <c r="AJ25" i="7"/>
  <c r="AJ54" i="7"/>
  <c r="AG25" i="7"/>
  <c r="AH25" i="7"/>
  <c r="AI25" i="7"/>
  <c r="AG54" i="7"/>
  <c r="AH54" i="7"/>
  <c r="Z25" i="7"/>
  <c r="Z54" i="7"/>
  <c r="W25" i="7"/>
  <c r="Y25" i="7"/>
  <c r="X25" i="7"/>
  <c r="X82" i="7"/>
  <c r="W54" i="7"/>
  <c r="Y54" i="7"/>
  <c r="X54" i="7"/>
  <c r="P54" i="7"/>
  <c r="P82" i="7"/>
  <c r="M54" i="7"/>
  <c r="N54" i="7"/>
  <c r="F82" i="7"/>
  <c r="H82" i="7"/>
  <c r="G82" i="7"/>
  <c r="BX24" i="7"/>
  <c r="BX53" i="7"/>
  <c r="BU24" i="7"/>
  <c r="BW24" i="7"/>
  <c r="BV24" i="7"/>
  <c r="BU53" i="7"/>
  <c r="BV53" i="7"/>
  <c r="BN24" i="7"/>
  <c r="BN53" i="7"/>
  <c r="BK24" i="7"/>
  <c r="BL24" i="7"/>
  <c r="BM24" i="7"/>
  <c r="BK53" i="7"/>
  <c r="BL53" i="7"/>
  <c r="BD24" i="7"/>
  <c r="BD53" i="7"/>
  <c r="BA24" i="7"/>
  <c r="BB24" i="7"/>
  <c r="BA53" i="7"/>
  <c r="BC53" i="7"/>
  <c r="BB53" i="7"/>
  <c r="AT24" i="7"/>
  <c r="AT53" i="7"/>
  <c r="AT81" i="7"/>
  <c r="AQ24" i="7"/>
  <c r="AQ81" i="7"/>
  <c r="AR24" i="7"/>
  <c r="AS24" i="7"/>
  <c r="AQ53" i="7"/>
  <c r="AS53" i="7"/>
  <c r="AR53" i="7"/>
  <c r="AJ24" i="7"/>
  <c r="AJ53" i="7"/>
  <c r="AG24" i="7"/>
  <c r="AI24" i="7"/>
  <c r="AH24" i="7"/>
  <c r="AH81" i="7"/>
  <c r="AG53" i="7"/>
  <c r="AG81" i="7"/>
  <c r="AH53" i="7"/>
  <c r="Z24" i="7"/>
  <c r="Z53" i="7"/>
  <c r="W24" i="7"/>
  <c r="Y24" i="7"/>
  <c r="X24" i="7"/>
  <c r="W53" i="7"/>
  <c r="X53" i="7"/>
  <c r="Y53" i="7"/>
  <c r="P53" i="7"/>
  <c r="P81" i="7"/>
  <c r="M53" i="7"/>
  <c r="O53" i="7"/>
  <c r="O81" i="7"/>
  <c r="N53" i="7"/>
  <c r="N81" i="7"/>
  <c r="F81" i="7"/>
  <c r="H81" i="7"/>
  <c r="G81" i="7"/>
  <c r="BX23" i="7"/>
  <c r="BX52" i="7"/>
  <c r="BX80" i="7"/>
  <c r="BU23" i="7"/>
  <c r="BV23" i="7"/>
  <c r="BW23" i="7"/>
  <c r="BU52" i="7"/>
  <c r="BU80" i="7"/>
  <c r="BV52" i="7"/>
  <c r="BN23" i="7"/>
  <c r="BN52" i="7"/>
  <c r="BN80" i="7"/>
  <c r="BK23" i="7"/>
  <c r="BM23" i="7"/>
  <c r="BL23" i="7"/>
  <c r="BK52" i="7"/>
  <c r="BM52" i="7"/>
  <c r="BL52" i="7"/>
  <c r="BL80" i="7"/>
  <c r="BD23" i="7"/>
  <c r="BD52" i="7"/>
  <c r="BA23" i="7"/>
  <c r="BB23" i="7"/>
  <c r="BC23" i="7"/>
  <c r="BA52" i="7"/>
  <c r="BB52" i="7"/>
  <c r="BA80" i="7"/>
  <c r="AT23" i="7"/>
  <c r="AT52" i="7"/>
  <c r="AQ23" i="7"/>
  <c r="AR23" i="7"/>
  <c r="AR80" i="7"/>
  <c r="AQ52" i="7"/>
  <c r="AS52" i="7"/>
  <c r="AR52" i="7"/>
  <c r="AJ23" i="7"/>
  <c r="AJ52" i="7"/>
  <c r="AG23" i="7"/>
  <c r="AH23" i="7"/>
  <c r="AG52" i="7"/>
  <c r="AH52" i="7"/>
  <c r="Z23" i="7"/>
  <c r="Z52" i="7"/>
  <c r="W23" i="7"/>
  <c r="X23" i="7"/>
  <c r="W52" i="7"/>
  <c r="X52" i="7"/>
  <c r="X80" i="7"/>
  <c r="P52" i="7"/>
  <c r="P80" i="7"/>
  <c r="M52" i="7"/>
  <c r="N52" i="7"/>
  <c r="O52" i="7"/>
  <c r="O80" i="7"/>
  <c r="F80" i="7"/>
  <c r="H80" i="7"/>
  <c r="G80" i="7"/>
  <c r="BX22" i="7"/>
  <c r="BX51" i="7"/>
  <c r="BU22" i="7"/>
  <c r="BV22" i="7"/>
  <c r="BU51" i="7"/>
  <c r="BV51" i="7"/>
  <c r="BU79" i="7"/>
  <c r="BN22" i="7"/>
  <c r="BN51" i="7"/>
  <c r="BN79" i="7"/>
  <c r="BK22" i="7"/>
  <c r="BM22" i="7"/>
  <c r="BL22" i="7"/>
  <c r="BK51" i="7"/>
  <c r="BL51" i="7"/>
  <c r="BD22" i="7"/>
  <c r="BD51" i="7"/>
  <c r="BA22" i="7"/>
  <c r="BB22" i="7"/>
  <c r="BC22" i="7"/>
  <c r="BA51" i="7"/>
  <c r="BA79" i="7"/>
  <c r="BB51" i="7"/>
  <c r="AT22" i="7"/>
  <c r="AT79" i="7"/>
  <c r="AT51" i="7"/>
  <c r="AQ22" i="7"/>
  <c r="AR22" i="7"/>
  <c r="AQ51" i="7"/>
  <c r="AR51" i="7"/>
  <c r="AS51" i="7"/>
  <c r="AJ22" i="7"/>
  <c r="AJ51" i="7"/>
  <c r="AG22" i="7"/>
  <c r="AI22" i="7"/>
  <c r="AH22" i="7"/>
  <c r="AH79" i="7"/>
  <c r="AG51" i="7"/>
  <c r="AH51" i="7"/>
  <c r="Z22" i="7"/>
  <c r="Z51" i="7"/>
  <c r="W22" i="7"/>
  <c r="X22" i="7"/>
  <c r="W51" i="7"/>
  <c r="X51" i="7"/>
  <c r="P51" i="7"/>
  <c r="P79" i="7"/>
  <c r="M51" i="7"/>
  <c r="M79" i="7"/>
  <c r="N51" i="7"/>
  <c r="N79" i="7"/>
  <c r="F79" i="7"/>
  <c r="H79" i="7"/>
  <c r="G79" i="7"/>
  <c r="BX21" i="7"/>
  <c r="BX50" i="7"/>
  <c r="BU21" i="7"/>
  <c r="BW21" i="7"/>
  <c r="BV21" i="7"/>
  <c r="BU50" i="7"/>
  <c r="BV50" i="7"/>
  <c r="BV78" i="7"/>
  <c r="BN21" i="7"/>
  <c r="BN50" i="7"/>
  <c r="BK21" i="7"/>
  <c r="BM21" i="7"/>
  <c r="BL21" i="7"/>
  <c r="BL78" i="7"/>
  <c r="BK50" i="7"/>
  <c r="BM50" i="7"/>
  <c r="BL50" i="7"/>
  <c r="BD21" i="7"/>
  <c r="BD50" i="7"/>
  <c r="BA21" i="7"/>
  <c r="BB21" i="7"/>
  <c r="BC21" i="7"/>
  <c r="BA50" i="7"/>
  <c r="BB50" i="7"/>
  <c r="BA78" i="7"/>
  <c r="AT21" i="7"/>
  <c r="AT50" i="7"/>
  <c r="AQ21" i="7"/>
  <c r="AR21" i="7"/>
  <c r="AQ50" i="7"/>
  <c r="AS50" i="7"/>
  <c r="AR50" i="7"/>
  <c r="AR78" i="7"/>
  <c r="AJ21" i="7"/>
  <c r="AJ50" i="7"/>
  <c r="AG21" i="7"/>
  <c r="AI21" i="7"/>
  <c r="AH21" i="7"/>
  <c r="AG50" i="7"/>
  <c r="AH50" i="7"/>
  <c r="Z21" i="7"/>
  <c r="Z50" i="7"/>
  <c r="Z78" i="7"/>
  <c r="W21" i="7"/>
  <c r="X21" i="7"/>
  <c r="W50" i="7"/>
  <c r="X50" i="7"/>
  <c r="X78" i="7"/>
  <c r="P50" i="7"/>
  <c r="P78" i="7"/>
  <c r="M50" i="7"/>
  <c r="O50" i="7"/>
  <c r="O78" i="7"/>
  <c r="N50" i="7"/>
  <c r="N78" i="7"/>
  <c r="F78" i="7"/>
  <c r="H78" i="7"/>
  <c r="G78" i="7"/>
  <c r="BX20" i="7"/>
  <c r="BX77" i="7"/>
  <c r="BX49" i="7"/>
  <c r="BU20" i="7"/>
  <c r="BW20" i="7"/>
  <c r="BV20" i="7"/>
  <c r="BU49" i="7"/>
  <c r="BV49" i="7"/>
  <c r="BV77" i="7"/>
  <c r="BN20" i="7"/>
  <c r="BN49" i="7"/>
  <c r="BK20" i="7"/>
  <c r="BL20" i="7"/>
  <c r="BM20" i="7"/>
  <c r="BK49" i="7"/>
  <c r="BL49" i="7"/>
  <c r="BL77" i="7"/>
  <c r="BD20" i="7"/>
  <c r="BD49" i="7"/>
  <c r="BD77" i="7"/>
  <c r="BA20" i="7"/>
  <c r="BB20" i="7"/>
  <c r="BC20" i="7"/>
  <c r="BA49" i="7"/>
  <c r="BC49" i="7"/>
  <c r="BB49" i="7"/>
  <c r="AT20" i="7"/>
  <c r="AT77" i="7"/>
  <c r="AT49" i="7"/>
  <c r="AQ20" i="7"/>
  <c r="AR20" i="7"/>
  <c r="AS20" i="7"/>
  <c r="AQ49" i="7"/>
  <c r="AS49" i="7"/>
  <c r="AR49" i="7"/>
  <c r="AJ20" i="7"/>
  <c r="AJ49" i="7"/>
  <c r="AG20" i="7"/>
  <c r="AI20" i="7"/>
  <c r="AH20" i="7"/>
  <c r="AG49" i="7"/>
  <c r="AG77" i="7"/>
  <c r="AH49" i="7"/>
  <c r="Z20" i="7"/>
  <c r="Z49" i="7"/>
  <c r="W20" i="7"/>
  <c r="Y20" i="7"/>
  <c r="X20" i="7"/>
  <c r="W49" i="7"/>
  <c r="X49" i="7"/>
  <c r="P49" i="7"/>
  <c r="P77" i="7"/>
  <c r="M49" i="7"/>
  <c r="N49" i="7"/>
  <c r="O49" i="7"/>
  <c r="O77" i="7"/>
  <c r="N77" i="7"/>
  <c r="M77" i="7"/>
  <c r="F77" i="7"/>
  <c r="H77" i="7"/>
  <c r="G77" i="7"/>
  <c r="BX19" i="7"/>
  <c r="BX48" i="7"/>
  <c r="BU19" i="7"/>
  <c r="BV19" i="7"/>
  <c r="BU48" i="7"/>
  <c r="BV48" i="7"/>
  <c r="BW48" i="7"/>
  <c r="BN19" i="7"/>
  <c r="BN48" i="7"/>
  <c r="BK19" i="7"/>
  <c r="BL19" i="7"/>
  <c r="BM19" i="7"/>
  <c r="BK48" i="7"/>
  <c r="BL48" i="7"/>
  <c r="BL76" i="7"/>
  <c r="BD19" i="7"/>
  <c r="BD48" i="7"/>
  <c r="BD76" i="7"/>
  <c r="BA19" i="7"/>
  <c r="BC19" i="7"/>
  <c r="BB19" i="7"/>
  <c r="BA48" i="7"/>
  <c r="BB48" i="7"/>
  <c r="BB76" i="7"/>
  <c r="AT19" i="7"/>
  <c r="AT48" i="7"/>
  <c r="AT76" i="7"/>
  <c r="AQ19" i="7"/>
  <c r="AR19" i="7"/>
  <c r="AR76" i="7"/>
  <c r="AQ48" i="7"/>
  <c r="AR48" i="7"/>
  <c r="AS48" i="7"/>
  <c r="AJ19" i="7"/>
  <c r="AJ76" i="7"/>
  <c r="AJ48" i="7"/>
  <c r="AG19" i="7"/>
  <c r="AH19" i="7"/>
  <c r="AG48" i="7"/>
  <c r="AI48" i="7"/>
  <c r="AH48" i="7"/>
  <c r="Z19" i="7"/>
  <c r="Z48" i="7"/>
  <c r="W19" i="7"/>
  <c r="X19" i="7"/>
  <c r="W48" i="7"/>
  <c r="Y48" i="7"/>
  <c r="X48" i="7"/>
  <c r="P48" i="7"/>
  <c r="P76" i="7"/>
  <c r="M48" i="7"/>
  <c r="O48" i="7"/>
  <c r="O76" i="7"/>
  <c r="N48" i="7"/>
  <c r="N76" i="7"/>
  <c r="M76" i="7"/>
  <c r="F76" i="7"/>
  <c r="H76" i="7"/>
  <c r="G76" i="7"/>
  <c r="BX18" i="7"/>
  <c r="BX47" i="7"/>
  <c r="BU18" i="7"/>
  <c r="BV18" i="7"/>
  <c r="BV75" i="7"/>
  <c r="BU47" i="7"/>
  <c r="BV47" i="7"/>
  <c r="BN18" i="7"/>
  <c r="BN47" i="7"/>
  <c r="BN75" i="7"/>
  <c r="BK18" i="7"/>
  <c r="BL18" i="7"/>
  <c r="BM18" i="7"/>
  <c r="BK47" i="7"/>
  <c r="BL47" i="7"/>
  <c r="BL75" i="7"/>
  <c r="BD18" i="7"/>
  <c r="BD47" i="7"/>
  <c r="BA18" i="7"/>
  <c r="BB18" i="7"/>
  <c r="BC18" i="7"/>
  <c r="BA47" i="7"/>
  <c r="BB47" i="7"/>
  <c r="BA75" i="7"/>
  <c r="AT18" i="7"/>
  <c r="AT47" i="7"/>
  <c r="AQ18" i="7"/>
  <c r="AR18" i="7"/>
  <c r="AR75" i="7"/>
  <c r="AQ47" i="7"/>
  <c r="AS47" i="7"/>
  <c r="AR47" i="7"/>
  <c r="AJ18" i="7"/>
  <c r="AJ47" i="7"/>
  <c r="AG18" i="7"/>
  <c r="AH18" i="7"/>
  <c r="AG47" i="7"/>
  <c r="AI47" i="7"/>
  <c r="AH47" i="7"/>
  <c r="Z18" i="7"/>
  <c r="Z47" i="7"/>
  <c r="W18" i="7"/>
  <c r="X18" i="7"/>
  <c r="W47" i="7"/>
  <c r="X47" i="7"/>
  <c r="P47" i="7"/>
  <c r="P75" i="7"/>
  <c r="M47" i="7"/>
  <c r="M75" i="7"/>
  <c r="N47" i="7"/>
  <c r="N75" i="7"/>
  <c r="F75" i="7"/>
  <c r="H75" i="7"/>
  <c r="G75" i="7"/>
  <c r="BX17" i="7"/>
  <c r="BX46" i="7"/>
  <c r="BU17" i="7"/>
  <c r="BW17" i="7"/>
  <c r="BV17" i="7"/>
  <c r="BU46" i="7"/>
  <c r="BV46" i="7"/>
  <c r="BN17" i="7"/>
  <c r="BN46" i="7"/>
  <c r="BN74" i="7"/>
  <c r="BK17" i="7"/>
  <c r="BM17" i="7"/>
  <c r="BL17" i="7"/>
  <c r="BK46" i="7"/>
  <c r="BL46" i="7"/>
  <c r="BL74" i="7"/>
  <c r="BD17" i="7"/>
  <c r="BD46" i="7"/>
  <c r="BD74" i="7"/>
  <c r="BA17" i="7"/>
  <c r="BB17" i="7"/>
  <c r="BC17" i="7"/>
  <c r="BA46" i="7"/>
  <c r="BC46" i="7"/>
  <c r="BB46" i="7"/>
  <c r="BA74" i="7"/>
  <c r="AT17" i="7"/>
  <c r="AT46" i="7"/>
  <c r="AT74" i="7"/>
  <c r="AQ17" i="7"/>
  <c r="AS17" i="7"/>
  <c r="AR17" i="7"/>
  <c r="AQ46" i="7"/>
  <c r="AS46" i="7"/>
  <c r="AR46" i="7"/>
  <c r="AJ17" i="7"/>
  <c r="AJ46" i="7"/>
  <c r="AG17" i="7"/>
  <c r="AH17" i="7"/>
  <c r="AG46" i="7"/>
  <c r="AH46" i="7"/>
  <c r="AG74" i="7"/>
  <c r="Z17" i="7"/>
  <c r="Z46" i="7"/>
  <c r="W17" i="7"/>
  <c r="X17" i="7"/>
  <c r="W46" i="7"/>
  <c r="Y46" i="7"/>
  <c r="X46" i="7"/>
  <c r="P46" i="7"/>
  <c r="P74" i="7"/>
  <c r="M46" i="7"/>
  <c r="M74" i="7"/>
  <c r="N46" i="7"/>
  <c r="N74" i="7"/>
  <c r="F74" i="7"/>
  <c r="H74" i="7"/>
  <c r="G74" i="7"/>
  <c r="BX16" i="7"/>
  <c r="BX45" i="7"/>
  <c r="BU16" i="7"/>
  <c r="BW16" i="7"/>
  <c r="BV16" i="7"/>
  <c r="BU45" i="7"/>
  <c r="BV45" i="7"/>
  <c r="BN16" i="7"/>
  <c r="BN45" i="7"/>
  <c r="BN73" i="7"/>
  <c r="BK16" i="7"/>
  <c r="BM16" i="7"/>
  <c r="BL16" i="7"/>
  <c r="BL73" i="7"/>
  <c r="BK45" i="7"/>
  <c r="BM45" i="7"/>
  <c r="BL45" i="7"/>
  <c r="BK73" i="7"/>
  <c r="BD16" i="7"/>
  <c r="BD45" i="7"/>
  <c r="BD73" i="7"/>
  <c r="BA16" i="7"/>
  <c r="BC16" i="7"/>
  <c r="BB16" i="7"/>
  <c r="BA45" i="7"/>
  <c r="BA73" i="7"/>
  <c r="BB45" i="7"/>
  <c r="BC45" i="7"/>
  <c r="AT16" i="7"/>
  <c r="AT45" i="7"/>
  <c r="AQ16" i="7"/>
  <c r="AR16" i="7"/>
  <c r="AR73" i="7"/>
  <c r="AQ45" i="7"/>
  <c r="AQ73" i="7"/>
  <c r="AR45" i="7"/>
  <c r="AS45" i="7"/>
  <c r="AJ16" i="7"/>
  <c r="AJ45" i="7"/>
  <c r="AG16" i="7"/>
  <c r="AG73" i="7"/>
  <c r="AH16" i="7"/>
  <c r="AI16" i="7"/>
  <c r="AG45" i="7"/>
  <c r="AH45" i="7"/>
  <c r="Z16" i="7"/>
  <c r="Z45" i="7"/>
  <c r="W16" i="7"/>
  <c r="X16" i="7"/>
  <c r="W45" i="7"/>
  <c r="X45" i="7"/>
  <c r="P45" i="7"/>
  <c r="P73" i="7"/>
  <c r="M45" i="7"/>
  <c r="O45" i="7"/>
  <c r="O73" i="7"/>
  <c r="N45" i="7"/>
  <c r="N73" i="7"/>
  <c r="F73" i="7"/>
  <c r="H73" i="7"/>
  <c r="G73" i="7"/>
  <c r="BX15" i="7"/>
  <c r="BX44" i="7"/>
  <c r="BU15" i="7"/>
  <c r="BV15" i="7"/>
  <c r="BU44" i="7"/>
  <c r="BV44" i="7"/>
  <c r="BN15" i="7"/>
  <c r="BN44" i="7"/>
  <c r="BN72" i="7"/>
  <c r="BK15" i="7"/>
  <c r="BL15" i="7"/>
  <c r="BL72" i="7"/>
  <c r="BM15" i="7"/>
  <c r="BK44" i="7"/>
  <c r="BL44" i="7"/>
  <c r="BM44" i="7"/>
  <c r="BK72" i="7"/>
  <c r="BD15" i="7"/>
  <c r="BD44" i="7"/>
  <c r="BD72" i="7"/>
  <c r="BA15" i="7"/>
  <c r="BB15" i="7"/>
  <c r="BC15" i="7"/>
  <c r="BA44" i="7"/>
  <c r="BB44" i="7"/>
  <c r="AT15" i="7"/>
  <c r="AT44" i="7"/>
  <c r="AT72" i="7"/>
  <c r="AQ15" i="7"/>
  <c r="AS15" i="7"/>
  <c r="AR15" i="7"/>
  <c r="AQ44" i="7"/>
  <c r="AS44" i="7"/>
  <c r="AR44" i="7"/>
  <c r="AR72" i="7"/>
  <c r="AJ15" i="7"/>
  <c r="AJ44" i="7"/>
  <c r="AG15" i="7"/>
  <c r="AI15" i="7"/>
  <c r="AH15" i="7"/>
  <c r="AG44" i="7"/>
  <c r="AH44" i="7"/>
  <c r="Z15" i="7"/>
  <c r="Z44" i="7"/>
  <c r="W15" i="7"/>
  <c r="X15" i="7"/>
  <c r="W44" i="7"/>
  <c r="X44" i="7"/>
  <c r="P44" i="7"/>
  <c r="P72" i="7"/>
  <c r="M44" i="7"/>
  <c r="O44" i="7"/>
  <c r="O72" i="7"/>
  <c r="N44" i="7"/>
  <c r="N72" i="7"/>
  <c r="F72" i="7"/>
  <c r="H72" i="7"/>
  <c r="G72" i="7"/>
  <c r="BX14" i="7"/>
  <c r="BX43" i="7"/>
  <c r="BX71" i="7"/>
  <c r="BU14" i="7"/>
  <c r="BV14" i="7"/>
  <c r="BU43" i="7"/>
  <c r="BV43" i="7"/>
  <c r="BN14" i="7"/>
  <c r="BN43" i="7"/>
  <c r="BK14" i="7"/>
  <c r="BM14" i="7"/>
  <c r="BL14" i="7"/>
  <c r="BK43" i="7"/>
  <c r="BL43" i="7"/>
  <c r="BL71" i="7"/>
  <c r="BD14" i="7"/>
  <c r="BD43" i="7"/>
  <c r="BD71" i="7"/>
  <c r="BA14" i="7"/>
  <c r="BC14" i="7"/>
  <c r="BB14" i="7"/>
  <c r="BA43" i="7"/>
  <c r="BB43" i="7"/>
  <c r="BB71" i="7"/>
  <c r="BC43" i="7"/>
  <c r="AT14" i="7"/>
  <c r="AT43" i="7"/>
  <c r="AQ14" i="7"/>
  <c r="AR14" i="7"/>
  <c r="AQ43" i="7"/>
  <c r="AS43" i="7"/>
  <c r="AR43" i="7"/>
  <c r="AQ71" i="7"/>
  <c r="AJ14" i="7"/>
  <c r="AJ43" i="7"/>
  <c r="AJ71" i="7"/>
  <c r="AG14" i="7"/>
  <c r="AH14" i="7"/>
  <c r="AI14" i="7"/>
  <c r="AG43" i="7"/>
  <c r="AH43" i="7"/>
  <c r="AH71" i="7"/>
  <c r="Z14" i="7"/>
  <c r="Z43" i="7"/>
  <c r="W14" i="7"/>
  <c r="X14" i="7"/>
  <c r="W43" i="7"/>
  <c r="X43" i="7"/>
  <c r="P43" i="7"/>
  <c r="P71" i="7"/>
  <c r="M43" i="7"/>
  <c r="M71" i="7"/>
  <c r="N43" i="7"/>
  <c r="N71" i="7"/>
  <c r="F71" i="7"/>
  <c r="H71" i="7"/>
  <c r="G71" i="7"/>
  <c r="BX13" i="7"/>
  <c r="BX42" i="7"/>
  <c r="BU13" i="7"/>
  <c r="BV13" i="7"/>
  <c r="BU42" i="7"/>
  <c r="BU70" i="7"/>
  <c r="BV42" i="7"/>
  <c r="BN13" i="7"/>
  <c r="BN42" i="7"/>
  <c r="BK13" i="7"/>
  <c r="BM13" i="7"/>
  <c r="BL13" i="7"/>
  <c r="BK42" i="7"/>
  <c r="BL42" i="7"/>
  <c r="BM42" i="7"/>
  <c r="BD13" i="7"/>
  <c r="BD42" i="7"/>
  <c r="BD70" i="7"/>
  <c r="BA13" i="7"/>
  <c r="BB13" i="7"/>
  <c r="BC13" i="7"/>
  <c r="BA42" i="7"/>
  <c r="BB42" i="7"/>
  <c r="BC42" i="7"/>
  <c r="BA70" i="7"/>
  <c r="AT13" i="7"/>
  <c r="AT70" i="7"/>
  <c r="AT42" i="7"/>
  <c r="AQ13" i="7"/>
  <c r="AQ70" i="7"/>
  <c r="AR13" i="7"/>
  <c r="AS13" i="7"/>
  <c r="AQ42" i="7"/>
  <c r="AS42" i="7"/>
  <c r="AR42" i="7"/>
  <c r="AJ13" i="7"/>
  <c r="AJ42" i="7"/>
  <c r="AG13" i="7"/>
  <c r="AH13" i="7"/>
  <c r="AG42" i="7"/>
  <c r="AI42" i="7"/>
  <c r="AH42" i="7"/>
  <c r="Z13" i="7"/>
  <c r="Z42" i="7"/>
  <c r="W13" i="7"/>
  <c r="X13" i="7"/>
  <c r="W42" i="7"/>
  <c r="X42" i="7"/>
  <c r="P42" i="7"/>
  <c r="P70" i="7"/>
  <c r="M42" i="7"/>
  <c r="N42" i="7"/>
  <c r="N70" i="7"/>
  <c r="F70" i="7"/>
  <c r="H70" i="7"/>
  <c r="G70" i="7"/>
  <c r="BX12" i="7"/>
  <c r="BX41" i="7"/>
  <c r="BU12" i="7"/>
  <c r="BW12" i="7"/>
  <c r="BV12" i="7"/>
  <c r="BU41" i="7"/>
  <c r="BU69" i="7"/>
  <c r="BV41" i="7"/>
  <c r="BN12" i="7"/>
  <c r="BN41" i="7"/>
  <c r="BN69" i="7"/>
  <c r="BK12" i="7"/>
  <c r="BM12" i="7"/>
  <c r="BL12" i="7"/>
  <c r="BK41" i="7"/>
  <c r="BK69" i="7"/>
  <c r="BL41" i="7"/>
  <c r="BL69" i="7"/>
  <c r="BD12" i="7"/>
  <c r="BD41" i="7"/>
  <c r="BD69" i="7"/>
  <c r="BA12" i="7"/>
  <c r="BC12" i="7"/>
  <c r="BB12" i="7"/>
  <c r="BA41" i="7"/>
  <c r="BC41" i="7"/>
  <c r="BB41" i="7"/>
  <c r="BB69" i="7"/>
  <c r="AT12" i="7"/>
  <c r="AT41" i="7"/>
  <c r="AT69" i="7"/>
  <c r="AQ12" i="7"/>
  <c r="AR12" i="7"/>
  <c r="AR69" i="7"/>
  <c r="AQ41" i="7"/>
  <c r="AS41" i="7"/>
  <c r="AR41" i="7"/>
  <c r="AJ12" i="7"/>
  <c r="AJ69" i="7"/>
  <c r="AJ41" i="7"/>
  <c r="AG12" i="7"/>
  <c r="AH12" i="7"/>
  <c r="AG41" i="7"/>
  <c r="AH41" i="7"/>
  <c r="AI41" i="7"/>
  <c r="Z12" i="7"/>
  <c r="Z41" i="7"/>
  <c r="W12" i="7"/>
  <c r="Y12" i="7"/>
  <c r="X12" i="7"/>
  <c r="W41" i="7"/>
  <c r="X41" i="7"/>
  <c r="P41" i="7"/>
  <c r="P69" i="7"/>
  <c r="M41" i="7"/>
  <c r="M69" i="7"/>
  <c r="N41" i="7"/>
  <c r="N69" i="7"/>
  <c r="F69" i="7"/>
  <c r="H69" i="7"/>
  <c r="G69" i="7"/>
  <c r="BX11" i="7"/>
  <c r="BX40" i="7"/>
  <c r="BX68" i="7"/>
  <c r="BU11" i="7"/>
  <c r="BV11" i="7"/>
  <c r="BU40" i="7"/>
  <c r="BV40" i="7"/>
  <c r="BW40" i="7"/>
  <c r="BN11" i="7"/>
  <c r="BN40" i="7"/>
  <c r="BN68" i="7"/>
  <c r="BK11" i="7"/>
  <c r="BL11" i="7"/>
  <c r="BM11" i="7"/>
  <c r="BK40" i="7"/>
  <c r="BL40" i="7"/>
  <c r="BM40" i="7"/>
  <c r="BK68" i="7"/>
  <c r="BD11" i="7"/>
  <c r="BD68" i="7"/>
  <c r="BD40" i="7"/>
  <c r="BA11" i="7"/>
  <c r="BC11" i="7"/>
  <c r="BB11" i="7"/>
  <c r="BA40" i="7"/>
  <c r="BB40" i="7"/>
  <c r="AT11" i="7"/>
  <c r="AT40" i="7"/>
  <c r="AQ11" i="7"/>
  <c r="AR11" i="7"/>
  <c r="AS11" i="7"/>
  <c r="AQ40" i="7"/>
  <c r="AS40" i="7"/>
  <c r="AR40" i="7"/>
  <c r="AJ11" i="7"/>
  <c r="AJ40" i="7"/>
  <c r="AG11" i="7"/>
  <c r="AI11" i="7"/>
  <c r="AH11" i="7"/>
  <c r="AG40" i="7"/>
  <c r="AI40" i="7"/>
  <c r="AH40" i="7"/>
  <c r="Z11" i="7"/>
  <c r="Z40" i="7"/>
  <c r="W11" i="7"/>
  <c r="X11" i="7"/>
  <c r="W40" i="7"/>
  <c r="X40" i="7"/>
  <c r="P40" i="7"/>
  <c r="P68" i="7"/>
  <c r="M40" i="7"/>
  <c r="M68" i="7"/>
  <c r="N40" i="7"/>
  <c r="N68" i="7"/>
  <c r="O40" i="7"/>
  <c r="O68" i="7"/>
  <c r="F68" i="7"/>
  <c r="H68" i="7"/>
  <c r="G68" i="7"/>
  <c r="BX10" i="7"/>
  <c r="BX39" i="7"/>
  <c r="BU10" i="7"/>
  <c r="BV10" i="7"/>
  <c r="BW10" i="7"/>
  <c r="BU39" i="7"/>
  <c r="BV39" i="7"/>
  <c r="BN10" i="7"/>
  <c r="BN39" i="7"/>
  <c r="BN67" i="7"/>
  <c r="BK10" i="7"/>
  <c r="BM10" i="7"/>
  <c r="BL10" i="7"/>
  <c r="BK39" i="7"/>
  <c r="BL39" i="7"/>
  <c r="BL67" i="7"/>
  <c r="BD10" i="7"/>
  <c r="BD39" i="7"/>
  <c r="BD67" i="7"/>
  <c r="BA10" i="7"/>
  <c r="BC10" i="7"/>
  <c r="BB10" i="7"/>
  <c r="BB67" i="7"/>
  <c r="BA39" i="7"/>
  <c r="BB39" i="7"/>
  <c r="BC39" i="7"/>
  <c r="BA67" i="7"/>
  <c r="AT10" i="7"/>
  <c r="AT39" i="7"/>
  <c r="AT67" i="7"/>
  <c r="AQ10" i="7"/>
  <c r="AS10" i="7"/>
  <c r="AR10" i="7"/>
  <c r="AR67" i="7"/>
  <c r="AQ39" i="7"/>
  <c r="AR39" i="7"/>
  <c r="AS39" i="7"/>
  <c r="AJ10" i="7"/>
  <c r="AJ39" i="7"/>
  <c r="AG10" i="7"/>
  <c r="AI10" i="7"/>
  <c r="AH10" i="7"/>
  <c r="AG39" i="7"/>
  <c r="AH39" i="7"/>
  <c r="Z10" i="7"/>
  <c r="Z39" i="7"/>
  <c r="W10" i="7"/>
  <c r="X10" i="7"/>
  <c r="W39" i="7"/>
  <c r="X39" i="7"/>
  <c r="P39" i="7"/>
  <c r="P67" i="7"/>
  <c r="M39" i="7"/>
  <c r="M67" i="7"/>
  <c r="N39" i="7"/>
  <c r="N67" i="7"/>
  <c r="O39" i="7"/>
  <c r="O67" i="7"/>
  <c r="F67" i="7"/>
  <c r="H67" i="7"/>
  <c r="G67" i="7"/>
  <c r="BX9" i="7"/>
  <c r="BX38" i="7"/>
  <c r="BU9" i="7"/>
  <c r="BV9" i="7"/>
  <c r="BU38" i="7"/>
  <c r="BV38" i="7"/>
  <c r="BN9" i="7"/>
  <c r="BN38" i="7"/>
  <c r="BK9" i="7"/>
  <c r="BL9" i="7"/>
  <c r="BM9" i="7"/>
  <c r="BK38" i="7"/>
  <c r="BL38" i="7"/>
  <c r="BD9" i="7"/>
  <c r="BD66" i="7"/>
  <c r="BD38" i="7"/>
  <c r="BA9" i="7"/>
  <c r="BB9" i="7"/>
  <c r="BC9" i="7"/>
  <c r="BA38" i="7"/>
  <c r="BB38" i="7"/>
  <c r="AT9" i="7"/>
  <c r="AT38" i="7"/>
  <c r="AT66" i="7"/>
  <c r="AQ9" i="7"/>
  <c r="AS9" i="7"/>
  <c r="AR9" i="7"/>
  <c r="AQ38" i="7"/>
  <c r="AS38" i="7"/>
  <c r="AR38" i="7"/>
  <c r="AJ9" i="7"/>
  <c r="AJ38" i="7"/>
  <c r="AG9" i="7"/>
  <c r="AI9" i="7"/>
  <c r="AH9" i="7"/>
  <c r="AG38" i="7"/>
  <c r="AH38" i="7"/>
  <c r="AI38" i="7"/>
  <c r="Z9" i="7"/>
  <c r="Z38" i="7"/>
  <c r="W9" i="7"/>
  <c r="X9" i="7"/>
  <c r="W38" i="7"/>
  <c r="X38" i="7"/>
  <c r="P38" i="7"/>
  <c r="P66" i="7"/>
  <c r="M38" i="7"/>
  <c r="O38" i="7"/>
  <c r="O66" i="7"/>
  <c r="N38" i="7"/>
  <c r="N66" i="7"/>
  <c r="M66" i="7"/>
  <c r="F66" i="7"/>
  <c r="H66" i="7"/>
  <c r="G66" i="7"/>
  <c r="BX8" i="7"/>
  <c r="BX37" i="7"/>
  <c r="BU8" i="7"/>
  <c r="BU65" i="7"/>
  <c r="BV8" i="7"/>
  <c r="BU37" i="7"/>
  <c r="BV37" i="7"/>
  <c r="BW37" i="7"/>
  <c r="BN8" i="7"/>
  <c r="BN37" i="7"/>
  <c r="BK8" i="7"/>
  <c r="BL8" i="7"/>
  <c r="BM8" i="7"/>
  <c r="BK37" i="7"/>
  <c r="BL37" i="7"/>
  <c r="BL65" i="7"/>
  <c r="BD8" i="7"/>
  <c r="BD37" i="7"/>
  <c r="BD65" i="7"/>
  <c r="BA8" i="7"/>
  <c r="BB8" i="7"/>
  <c r="BC8" i="7"/>
  <c r="BA37" i="7"/>
  <c r="BA65" i="7"/>
  <c r="BB37" i="7"/>
  <c r="AT8" i="7"/>
  <c r="AT37" i="7"/>
  <c r="AQ8" i="7"/>
  <c r="AR8" i="7"/>
  <c r="AQ37" i="7"/>
  <c r="AR37" i="7"/>
  <c r="AR65" i="7"/>
  <c r="AJ8" i="7"/>
  <c r="AJ37" i="7"/>
  <c r="AG8" i="7"/>
  <c r="AH8" i="7"/>
  <c r="AI8" i="7"/>
  <c r="AG37" i="7"/>
  <c r="AH37" i="7"/>
  <c r="Z8" i="7"/>
  <c r="Z37" i="7"/>
  <c r="W8" i="7"/>
  <c r="X8" i="7"/>
  <c r="W37" i="7"/>
  <c r="X37" i="7"/>
  <c r="X65" i="7"/>
  <c r="P37" i="7"/>
  <c r="P65" i="7"/>
  <c r="M37" i="7"/>
  <c r="N37" i="7"/>
  <c r="N65" i="7"/>
  <c r="F65" i="7"/>
  <c r="H65" i="7"/>
  <c r="G65" i="7"/>
  <c r="BX7" i="7"/>
  <c r="BX36" i="7"/>
  <c r="BX64" i="7"/>
  <c r="BU7" i="7"/>
  <c r="BV7" i="7"/>
  <c r="BU36" i="7"/>
  <c r="BV36" i="7"/>
  <c r="BN7" i="7"/>
  <c r="BN36" i="7"/>
  <c r="BN64" i="7"/>
  <c r="BK7" i="7"/>
  <c r="BL7" i="7"/>
  <c r="BM7" i="7"/>
  <c r="BK36" i="7"/>
  <c r="BL36" i="7"/>
  <c r="BL64" i="7"/>
  <c r="BK64" i="7"/>
  <c r="BD7" i="7"/>
  <c r="BD36" i="7"/>
  <c r="BD64" i="7"/>
  <c r="BA7" i="7"/>
  <c r="BC7" i="7"/>
  <c r="BB7" i="7"/>
  <c r="BB64" i="7"/>
  <c r="BA36" i="7"/>
  <c r="BB36" i="7"/>
  <c r="AT7" i="7"/>
  <c r="AT36" i="7"/>
  <c r="AQ7" i="7"/>
  <c r="AS7" i="7"/>
  <c r="AS64" i="7"/>
  <c r="AR7" i="7"/>
  <c r="AR64" i="7"/>
  <c r="AQ36" i="7"/>
  <c r="AR36" i="7"/>
  <c r="AS36" i="7"/>
  <c r="AJ7" i="7"/>
  <c r="AJ36" i="7"/>
  <c r="AJ64" i="7"/>
  <c r="AG7" i="7"/>
  <c r="AH7" i="7"/>
  <c r="AI7" i="7"/>
  <c r="AG36" i="7"/>
  <c r="AG64" i="7"/>
  <c r="AH36" i="7"/>
  <c r="Z7" i="7"/>
  <c r="Z36" i="7"/>
  <c r="W7" i="7"/>
  <c r="X7" i="7"/>
  <c r="W36" i="7"/>
  <c r="X36" i="7"/>
  <c r="P36" i="7"/>
  <c r="P64" i="7"/>
  <c r="M36" i="7"/>
  <c r="N36" i="7"/>
  <c r="N64" i="7"/>
  <c r="F64" i="7"/>
  <c r="H64" i="7"/>
  <c r="G64" i="7"/>
  <c r="BX6" i="7"/>
  <c r="BX35" i="7"/>
  <c r="BU6" i="7"/>
  <c r="BU63" i="7"/>
  <c r="BV6" i="7"/>
  <c r="BW6" i="7"/>
  <c r="BU35" i="7"/>
  <c r="BV35" i="7"/>
  <c r="BW35" i="7"/>
  <c r="BN6" i="7"/>
  <c r="BN35" i="7"/>
  <c r="BK6" i="7"/>
  <c r="BK63" i="7"/>
  <c r="BL6" i="7"/>
  <c r="BM6" i="7"/>
  <c r="BK35" i="7"/>
  <c r="BL35" i="7"/>
  <c r="BM35" i="7"/>
  <c r="BM63" i="7"/>
  <c r="BL63" i="7"/>
  <c r="BD6" i="7"/>
  <c r="BD35" i="7"/>
  <c r="BA6" i="7"/>
  <c r="BB6" i="7"/>
  <c r="BA35" i="7"/>
  <c r="BB35" i="7"/>
  <c r="AT6" i="7"/>
  <c r="AT35" i="7"/>
  <c r="AQ6" i="7"/>
  <c r="AR6" i="7"/>
  <c r="AQ35" i="7"/>
  <c r="AQ63" i="7"/>
  <c r="AR35" i="7"/>
  <c r="AS35" i="7"/>
  <c r="AJ6" i="7"/>
  <c r="AJ35" i="7"/>
  <c r="AJ63" i="7"/>
  <c r="AG6" i="7"/>
  <c r="AH6" i="7"/>
  <c r="AH63" i="7"/>
  <c r="AG35" i="7"/>
  <c r="AI35" i="7"/>
  <c r="AH35" i="7"/>
  <c r="AG63" i="7"/>
  <c r="Z6" i="7"/>
  <c r="Z35" i="7"/>
  <c r="W6" i="7"/>
  <c r="Y6" i="7"/>
  <c r="X6" i="7"/>
  <c r="W35" i="7"/>
  <c r="X35" i="7"/>
  <c r="P35" i="7"/>
  <c r="P63" i="7"/>
  <c r="M35" i="7"/>
  <c r="M63" i="7"/>
  <c r="N35" i="7"/>
  <c r="N63" i="7"/>
  <c r="F63" i="7"/>
  <c r="H63" i="7"/>
  <c r="G63" i="7"/>
  <c r="BX5" i="7"/>
  <c r="BX34" i="7"/>
  <c r="BU5" i="7"/>
  <c r="BV5" i="7"/>
  <c r="BU34" i="7"/>
  <c r="BV34" i="7"/>
  <c r="BN5" i="7"/>
  <c r="BN34" i="7"/>
  <c r="BK5" i="7"/>
  <c r="BM5" i="7"/>
  <c r="BL5" i="7"/>
  <c r="BK34" i="7"/>
  <c r="BL34" i="7"/>
  <c r="BD5" i="7"/>
  <c r="BD34" i="7"/>
  <c r="BD62" i="7"/>
  <c r="BA5" i="7"/>
  <c r="BC5" i="7"/>
  <c r="BB5" i="7"/>
  <c r="BA34" i="7"/>
  <c r="BA62" i="7"/>
  <c r="BB34" i="7"/>
  <c r="BC34" i="7"/>
  <c r="AT5" i="7"/>
  <c r="AT34" i="7"/>
  <c r="AQ5" i="7"/>
  <c r="AR5" i="7"/>
  <c r="AR62" i="7"/>
  <c r="AS5" i="7"/>
  <c r="AQ34" i="7"/>
  <c r="AS34" i="7"/>
  <c r="AR34" i="7"/>
  <c r="AJ5" i="7"/>
  <c r="AJ34" i="7"/>
  <c r="AG5" i="7"/>
  <c r="AI5" i="7"/>
  <c r="AH5" i="7"/>
  <c r="AG34" i="7"/>
  <c r="AI34" i="7"/>
  <c r="AH34" i="7"/>
  <c r="Z5" i="7"/>
  <c r="Z34" i="7"/>
  <c r="W5" i="7"/>
  <c r="X5" i="7"/>
  <c r="W34" i="7"/>
  <c r="X34" i="7"/>
  <c r="P34" i="7"/>
  <c r="P62" i="7"/>
  <c r="M34" i="7"/>
  <c r="O34" i="7"/>
  <c r="O62" i="7"/>
  <c r="N34" i="7"/>
  <c r="N62" i="7"/>
  <c r="F62" i="7"/>
  <c r="H62" i="7"/>
  <c r="G62" i="7"/>
  <c r="BX4" i="7"/>
  <c r="BX33" i="7"/>
  <c r="BU4" i="7"/>
  <c r="BW4" i="7"/>
  <c r="BV4" i="7"/>
  <c r="BU33" i="7"/>
  <c r="BW33" i="7"/>
  <c r="BV33" i="7"/>
  <c r="BV61" i="7"/>
  <c r="BN4" i="7"/>
  <c r="BN33" i="7"/>
  <c r="BK4" i="7"/>
  <c r="BL4" i="7"/>
  <c r="BK33" i="7"/>
  <c r="BM33" i="7"/>
  <c r="BL33" i="7"/>
  <c r="BD4" i="7"/>
  <c r="BD33" i="7"/>
  <c r="BA4" i="7"/>
  <c r="BC4" i="7"/>
  <c r="BB4" i="7"/>
  <c r="BA33" i="7"/>
  <c r="BA61" i="7"/>
  <c r="BB33" i="7"/>
  <c r="AT4" i="7"/>
  <c r="AT33" i="7"/>
  <c r="AQ4" i="7"/>
  <c r="AS4" i="7"/>
  <c r="AR4" i="7"/>
  <c r="AQ33" i="7"/>
  <c r="AR33" i="7"/>
  <c r="AS33" i="7"/>
  <c r="AJ4" i="7"/>
  <c r="AJ33" i="7"/>
  <c r="AG4" i="7"/>
  <c r="AI4" i="7"/>
  <c r="AH4" i="7"/>
  <c r="AG33" i="7"/>
  <c r="AH33" i="7"/>
  <c r="Z4" i="7"/>
  <c r="Z33" i="7"/>
  <c r="W4" i="7"/>
  <c r="X4" i="7"/>
  <c r="W33" i="7"/>
  <c r="X33" i="7"/>
  <c r="P4" i="7"/>
  <c r="P33" i="7"/>
  <c r="M4" i="7"/>
  <c r="N4" i="7"/>
  <c r="M33" i="7"/>
  <c r="O33" i="7"/>
  <c r="N33" i="7"/>
  <c r="F61" i="7"/>
  <c r="H61" i="7"/>
  <c r="G61" i="7"/>
  <c r="BX3" i="7"/>
  <c r="BX32" i="7"/>
  <c r="BX60" i="7"/>
  <c r="BU3" i="7"/>
  <c r="BV3" i="7"/>
  <c r="BU32" i="7"/>
  <c r="BV32" i="7"/>
  <c r="BN3" i="7"/>
  <c r="BN32" i="7"/>
  <c r="BK3" i="7"/>
  <c r="BM3" i="7"/>
  <c r="BL3" i="7"/>
  <c r="BK32" i="7"/>
  <c r="BM32" i="7"/>
  <c r="BL32" i="7"/>
  <c r="BD3" i="7"/>
  <c r="BD32" i="7"/>
  <c r="BA3" i="7"/>
  <c r="BB3" i="7"/>
  <c r="BC3" i="7"/>
  <c r="BA32" i="7"/>
  <c r="BC32" i="7"/>
  <c r="BB32" i="7"/>
  <c r="AT3" i="7"/>
  <c r="AT32" i="7"/>
  <c r="AT60" i="7"/>
  <c r="AQ3" i="7"/>
  <c r="AS3" i="7"/>
  <c r="AR3" i="7"/>
  <c r="AQ32" i="7"/>
  <c r="AR32" i="7"/>
  <c r="AS32" i="7"/>
  <c r="AJ3" i="7"/>
  <c r="AJ32" i="7"/>
  <c r="AG3" i="7"/>
  <c r="AH3" i="7"/>
  <c r="AG32" i="7"/>
  <c r="AH32" i="7"/>
  <c r="Z3" i="7"/>
  <c r="Z32" i="7"/>
  <c r="W3" i="7"/>
  <c r="X3" i="7"/>
  <c r="W32" i="7"/>
  <c r="X32" i="7"/>
  <c r="P3" i="7"/>
  <c r="P32" i="7"/>
  <c r="M3" i="7"/>
  <c r="N3" i="7"/>
  <c r="M32" i="7"/>
  <c r="N32" i="7"/>
  <c r="F60" i="7"/>
  <c r="H60" i="7"/>
  <c r="G60" i="7"/>
  <c r="BT55" i="7"/>
  <c r="BJ55" i="7"/>
  <c r="AZ55" i="7"/>
  <c r="AP55" i="7"/>
  <c r="AF55" i="7"/>
  <c r="V55" i="7"/>
  <c r="L55" i="7"/>
  <c r="F55" i="7"/>
  <c r="H55" i="7"/>
  <c r="G55" i="7"/>
  <c r="BT54" i="7"/>
  <c r="BJ54" i="7"/>
  <c r="AZ54" i="7"/>
  <c r="AP54" i="7"/>
  <c r="AF54" i="7"/>
  <c r="V54" i="7"/>
  <c r="L54" i="7"/>
  <c r="F54" i="7"/>
  <c r="H54" i="7"/>
  <c r="G54" i="7"/>
  <c r="BT53" i="7"/>
  <c r="BJ53" i="7"/>
  <c r="AZ53" i="7"/>
  <c r="AP53" i="7"/>
  <c r="AF53" i="7"/>
  <c r="V53" i="7"/>
  <c r="L53" i="7"/>
  <c r="F53" i="7"/>
  <c r="H53" i="7"/>
  <c r="G53" i="7"/>
  <c r="BT52" i="7"/>
  <c r="BJ52" i="7"/>
  <c r="AZ52" i="7"/>
  <c r="AP52" i="7"/>
  <c r="AF52" i="7"/>
  <c r="V52" i="7"/>
  <c r="L52" i="7"/>
  <c r="F52" i="7"/>
  <c r="H52" i="7"/>
  <c r="G52" i="7"/>
  <c r="BT51" i="7"/>
  <c r="BJ51" i="7"/>
  <c r="AZ51" i="7"/>
  <c r="AP51" i="7"/>
  <c r="AF51" i="7"/>
  <c r="V51" i="7"/>
  <c r="L51" i="7"/>
  <c r="F51" i="7"/>
  <c r="H51" i="7"/>
  <c r="G51" i="7"/>
  <c r="BT50" i="7"/>
  <c r="BJ50" i="7"/>
  <c r="AZ50" i="7"/>
  <c r="AP50" i="7"/>
  <c r="AF50" i="7"/>
  <c r="V50" i="7"/>
  <c r="L50" i="7"/>
  <c r="F50" i="7"/>
  <c r="H50" i="7"/>
  <c r="G50" i="7"/>
  <c r="BT49" i="7"/>
  <c r="BJ49" i="7"/>
  <c r="AZ49" i="7"/>
  <c r="AP49" i="7"/>
  <c r="AF49" i="7"/>
  <c r="V49" i="7"/>
  <c r="L49" i="7"/>
  <c r="F49" i="7"/>
  <c r="H49" i="7"/>
  <c r="G49" i="7"/>
  <c r="BT48" i="7"/>
  <c r="BJ48" i="7"/>
  <c r="AZ48" i="7"/>
  <c r="AP48" i="7"/>
  <c r="AF48" i="7"/>
  <c r="V48" i="7"/>
  <c r="L48" i="7"/>
  <c r="F48" i="7"/>
  <c r="H48" i="7"/>
  <c r="G48" i="7"/>
  <c r="BT47" i="7"/>
  <c r="BJ47" i="7"/>
  <c r="AZ47" i="7"/>
  <c r="AP47" i="7"/>
  <c r="AF47" i="7"/>
  <c r="V47" i="7"/>
  <c r="L47" i="7"/>
  <c r="F47" i="7"/>
  <c r="H47" i="7"/>
  <c r="G47" i="7"/>
  <c r="BT46" i="7"/>
  <c r="BJ46" i="7"/>
  <c r="AZ46" i="7"/>
  <c r="AP46" i="7"/>
  <c r="AF46" i="7"/>
  <c r="V46" i="7"/>
  <c r="L46" i="7"/>
  <c r="F46" i="7"/>
  <c r="H46" i="7"/>
  <c r="G46" i="7"/>
  <c r="BT45" i="7"/>
  <c r="BJ45" i="7"/>
  <c r="AZ45" i="7"/>
  <c r="AP45" i="7"/>
  <c r="AF45" i="7"/>
  <c r="V45" i="7"/>
  <c r="L45" i="7"/>
  <c r="F45" i="7"/>
  <c r="H45" i="7"/>
  <c r="G45" i="7"/>
  <c r="BT44" i="7"/>
  <c r="BJ44" i="7"/>
  <c r="AZ44" i="7"/>
  <c r="AP44" i="7"/>
  <c r="AF44" i="7"/>
  <c r="V44" i="7"/>
  <c r="L44" i="7"/>
  <c r="F44" i="7"/>
  <c r="H44" i="7"/>
  <c r="G44" i="7"/>
  <c r="C41" i="7"/>
  <c r="C42" i="7"/>
  <c r="C44" i="7"/>
  <c r="BT43" i="7"/>
  <c r="BJ43" i="7"/>
  <c r="AZ43" i="7"/>
  <c r="AP43" i="7"/>
  <c r="AF43" i="7"/>
  <c r="V43" i="7"/>
  <c r="L43" i="7"/>
  <c r="F43" i="7"/>
  <c r="H43" i="7"/>
  <c r="G43" i="7"/>
  <c r="BT42" i="7"/>
  <c r="BJ42" i="7"/>
  <c r="AZ42" i="7"/>
  <c r="AP42" i="7"/>
  <c r="AF42" i="7"/>
  <c r="V42" i="7"/>
  <c r="L42" i="7"/>
  <c r="F42" i="7"/>
  <c r="H42" i="7"/>
  <c r="G42" i="7"/>
  <c r="BT41" i="7"/>
  <c r="BJ41" i="7"/>
  <c r="AZ41" i="7"/>
  <c r="AP41" i="7"/>
  <c r="AF41" i="7"/>
  <c r="V41" i="7"/>
  <c r="L41" i="7"/>
  <c r="F41" i="7"/>
  <c r="H41" i="7"/>
  <c r="G41" i="7"/>
  <c r="BT40" i="7"/>
  <c r="BJ40" i="7"/>
  <c r="AZ40" i="7"/>
  <c r="AP40" i="7"/>
  <c r="AF40" i="7"/>
  <c r="V40" i="7"/>
  <c r="L40" i="7"/>
  <c r="F40" i="7"/>
  <c r="H40" i="7"/>
  <c r="G40" i="7"/>
  <c r="BT39" i="7"/>
  <c r="BJ39" i="7"/>
  <c r="AZ39" i="7"/>
  <c r="AP39" i="7"/>
  <c r="AF39" i="7"/>
  <c r="V39" i="7"/>
  <c r="L39" i="7"/>
  <c r="F39" i="7"/>
  <c r="H39" i="7"/>
  <c r="G39" i="7"/>
  <c r="BT38" i="7"/>
  <c r="BJ38" i="7"/>
  <c r="AZ38" i="7"/>
  <c r="AP38" i="7"/>
  <c r="AF38" i="7"/>
  <c r="V38" i="7"/>
  <c r="L38" i="7"/>
  <c r="F38" i="7"/>
  <c r="H38" i="7"/>
  <c r="G38" i="7"/>
  <c r="C38" i="7"/>
  <c r="BT37" i="7"/>
  <c r="BJ37" i="7"/>
  <c r="AZ37" i="7"/>
  <c r="AP37" i="7"/>
  <c r="AF37" i="7"/>
  <c r="V37" i="7"/>
  <c r="L37" i="7"/>
  <c r="F37" i="7"/>
  <c r="H37" i="7"/>
  <c r="G37" i="7"/>
  <c r="C37" i="7"/>
  <c r="BT36" i="7"/>
  <c r="BJ36" i="7"/>
  <c r="AZ36" i="7"/>
  <c r="AP36" i="7"/>
  <c r="AF36" i="7"/>
  <c r="V36" i="7"/>
  <c r="L36" i="7"/>
  <c r="F36" i="7"/>
  <c r="H36" i="7"/>
  <c r="G36" i="7"/>
  <c r="BT35" i="7"/>
  <c r="BJ35" i="7"/>
  <c r="AZ35" i="7"/>
  <c r="AP35" i="7"/>
  <c r="AF35" i="7"/>
  <c r="V35" i="7"/>
  <c r="L35" i="7"/>
  <c r="F35" i="7"/>
  <c r="H35" i="7"/>
  <c r="G35" i="7"/>
  <c r="C35" i="7"/>
  <c r="BT34" i="7"/>
  <c r="BJ34" i="7"/>
  <c r="AZ34" i="7"/>
  <c r="AP34" i="7"/>
  <c r="AF34" i="7"/>
  <c r="V34" i="7"/>
  <c r="L34" i="7"/>
  <c r="F34" i="7"/>
  <c r="H34" i="7"/>
  <c r="G34" i="7"/>
  <c r="C34" i="7"/>
  <c r="BT33" i="7"/>
  <c r="BJ33" i="7"/>
  <c r="AZ33" i="7"/>
  <c r="AP33" i="7"/>
  <c r="AF33" i="7"/>
  <c r="V33" i="7"/>
  <c r="L33" i="7"/>
  <c r="F33" i="7"/>
  <c r="H33" i="7"/>
  <c r="G33" i="7"/>
  <c r="BT32" i="7"/>
  <c r="BJ32" i="7"/>
  <c r="AZ32" i="7"/>
  <c r="AP32" i="7"/>
  <c r="AF32" i="7"/>
  <c r="V32" i="7"/>
  <c r="L32" i="7"/>
  <c r="F32" i="7"/>
  <c r="H32" i="7"/>
  <c r="G32" i="7"/>
  <c r="BT26" i="7"/>
  <c r="BJ26" i="7"/>
  <c r="AZ26" i="7"/>
  <c r="AP26" i="7"/>
  <c r="AF26" i="7"/>
  <c r="V26" i="7"/>
  <c r="F26" i="7"/>
  <c r="H26" i="7"/>
  <c r="G26" i="7"/>
  <c r="BT25" i="7"/>
  <c r="BJ25" i="7"/>
  <c r="AZ25" i="7"/>
  <c r="AP25" i="7"/>
  <c r="AF25" i="7"/>
  <c r="V25" i="7"/>
  <c r="F25" i="7"/>
  <c r="H25" i="7"/>
  <c r="G25" i="7"/>
  <c r="BT24" i="7"/>
  <c r="BJ24" i="7"/>
  <c r="AZ24" i="7"/>
  <c r="AP24" i="7"/>
  <c r="AF24" i="7"/>
  <c r="V24" i="7"/>
  <c r="F24" i="7"/>
  <c r="H24" i="7"/>
  <c r="G24" i="7"/>
  <c r="BT23" i="7"/>
  <c r="BJ23" i="7"/>
  <c r="AZ23" i="7"/>
  <c r="AP23" i="7"/>
  <c r="AF23" i="7"/>
  <c r="V23" i="7"/>
  <c r="F23" i="7"/>
  <c r="H23" i="7"/>
  <c r="G23" i="7"/>
  <c r="BT22" i="7"/>
  <c r="BJ22" i="7"/>
  <c r="AZ22" i="7"/>
  <c r="AP22" i="7"/>
  <c r="AF22" i="7"/>
  <c r="V22" i="7"/>
  <c r="F22" i="7"/>
  <c r="H22" i="7"/>
  <c r="G22" i="7"/>
  <c r="BT21" i="7"/>
  <c r="BJ21" i="7"/>
  <c r="AZ21" i="7"/>
  <c r="AP21" i="7"/>
  <c r="AF21" i="7"/>
  <c r="V21" i="7"/>
  <c r="F21" i="7"/>
  <c r="H21" i="7"/>
  <c r="G21" i="7"/>
  <c r="BT20" i="7"/>
  <c r="BJ20" i="7"/>
  <c r="AZ20" i="7"/>
  <c r="AP20" i="7"/>
  <c r="AF20" i="7"/>
  <c r="V20" i="7"/>
  <c r="F20" i="7"/>
  <c r="H20" i="7"/>
  <c r="G20" i="7"/>
  <c r="BT19" i="7"/>
  <c r="BJ19" i="7"/>
  <c r="AZ19" i="7"/>
  <c r="AP19" i="7"/>
  <c r="AF19" i="7"/>
  <c r="V19" i="7"/>
  <c r="F19" i="7"/>
  <c r="H19" i="7"/>
  <c r="G19" i="7"/>
  <c r="BT18" i="7"/>
  <c r="BJ18" i="7"/>
  <c r="AZ18" i="7"/>
  <c r="AP18" i="7"/>
  <c r="AF18" i="7"/>
  <c r="V18" i="7"/>
  <c r="F18" i="7"/>
  <c r="H18" i="7"/>
  <c r="G18" i="7"/>
  <c r="BT17" i="7"/>
  <c r="BJ17" i="7"/>
  <c r="AZ17" i="7"/>
  <c r="AP17" i="7"/>
  <c r="AF17" i="7"/>
  <c r="V17" i="7"/>
  <c r="F17" i="7"/>
  <c r="H17" i="7"/>
  <c r="G17" i="7"/>
  <c r="BT16" i="7"/>
  <c r="BJ16" i="7"/>
  <c r="AZ16" i="7"/>
  <c r="AP16" i="7"/>
  <c r="AF16" i="7"/>
  <c r="V16" i="7"/>
  <c r="F16" i="7"/>
  <c r="H16" i="7"/>
  <c r="G16" i="7"/>
  <c r="BT15" i="7"/>
  <c r="BJ15" i="7"/>
  <c r="AZ15" i="7"/>
  <c r="AP15" i="7"/>
  <c r="AF15" i="7"/>
  <c r="V15" i="7"/>
  <c r="F15" i="7"/>
  <c r="H15" i="7"/>
  <c r="G15" i="7"/>
  <c r="BT14" i="7"/>
  <c r="BJ14" i="7"/>
  <c r="AZ14" i="7"/>
  <c r="AP14" i="7"/>
  <c r="AF14" i="7"/>
  <c r="V14" i="7"/>
  <c r="F14" i="7"/>
  <c r="H14" i="7"/>
  <c r="G14" i="7"/>
  <c r="BT13" i="7"/>
  <c r="BJ13" i="7"/>
  <c r="AZ13" i="7"/>
  <c r="AP13" i="7"/>
  <c r="AF13" i="7"/>
  <c r="V13" i="7"/>
  <c r="F13" i="7"/>
  <c r="H13" i="7"/>
  <c r="G13" i="7"/>
  <c r="BT12" i="7"/>
  <c r="BJ12" i="7"/>
  <c r="AZ12" i="7"/>
  <c r="AP12" i="7"/>
  <c r="AF12" i="7"/>
  <c r="V12" i="7"/>
  <c r="F12" i="7"/>
  <c r="H12" i="7"/>
  <c r="G12" i="7"/>
  <c r="BT11" i="7"/>
  <c r="BJ11" i="7"/>
  <c r="AZ11" i="7"/>
  <c r="AP11" i="7"/>
  <c r="AF11" i="7"/>
  <c r="V11" i="7"/>
  <c r="F11" i="7"/>
  <c r="H11" i="7"/>
  <c r="G11" i="7"/>
  <c r="BT10" i="7"/>
  <c r="BJ10" i="7"/>
  <c r="AZ10" i="7"/>
  <c r="AP10" i="7"/>
  <c r="AF10" i="7"/>
  <c r="V10" i="7"/>
  <c r="F10" i="7"/>
  <c r="H10" i="7"/>
  <c r="G10" i="7"/>
  <c r="BT9" i="7"/>
  <c r="BJ9" i="7"/>
  <c r="AZ9" i="7"/>
  <c r="AP9" i="7"/>
  <c r="AF9" i="7"/>
  <c r="V9" i="7"/>
  <c r="F9" i="7"/>
  <c r="H9" i="7"/>
  <c r="G9" i="7"/>
  <c r="BT8" i="7"/>
  <c r="BJ8" i="7"/>
  <c r="AZ8" i="7"/>
  <c r="AP8" i="7"/>
  <c r="AF8" i="7"/>
  <c r="V8" i="7"/>
  <c r="F8" i="7"/>
  <c r="H8" i="7"/>
  <c r="G8" i="7"/>
  <c r="C8" i="7"/>
  <c r="BT7" i="7"/>
  <c r="BJ7" i="7"/>
  <c r="AZ7" i="7"/>
  <c r="AP7" i="7"/>
  <c r="AF7" i="7"/>
  <c r="V7" i="7"/>
  <c r="F7" i="7"/>
  <c r="H7" i="7"/>
  <c r="G7" i="7"/>
  <c r="BT6" i="7"/>
  <c r="BJ6" i="7"/>
  <c r="AZ6" i="7"/>
  <c r="AP6" i="7"/>
  <c r="AF6" i="7"/>
  <c r="V6" i="7"/>
  <c r="F6" i="7"/>
  <c r="H6" i="7"/>
  <c r="G6" i="7"/>
  <c r="BT5" i="7"/>
  <c r="BJ5" i="7"/>
  <c r="AZ5" i="7"/>
  <c r="AP5" i="7"/>
  <c r="AF5" i="7"/>
  <c r="V5" i="7"/>
  <c r="F5" i="7"/>
  <c r="H5" i="7"/>
  <c r="G5" i="7"/>
  <c r="BT4" i="7"/>
  <c r="BJ4" i="7"/>
  <c r="AZ4" i="7"/>
  <c r="AP4" i="7"/>
  <c r="AF4" i="7"/>
  <c r="V4" i="7"/>
  <c r="L4" i="7"/>
  <c r="F4" i="7"/>
  <c r="H4" i="7"/>
  <c r="G4" i="7"/>
  <c r="C4" i="7"/>
  <c r="BT3" i="7"/>
  <c r="BJ3" i="7"/>
  <c r="AZ3" i="7"/>
  <c r="AP3" i="7"/>
  <c r="AF3" i="7"/>
  <c r="V3" i="7"/>
  <c r="L3" i="7"/>
  <c r="F3" i="7"/>
  <c r="H3" i="7"/>
  <c r="G3" i="7"/>
  <c r="BA26" i="6"/>
  <c r="BA83" i="6"/>
  <c r="BA55" i="6"/>
  <c r="BC55" i="6"/>
  <c r="BB26" i="6"/>
  <c r="BB55" i="6"/>
  <c r="BD26" i="6"/>
  <c r="BD55" i="6"/>
  <c r="BD83" i="6"/>
  <c r="C11" i="6"/>
  <c r="C7" i="6"/>
  <c r="BX26" i="6"/>
  <c r="BX55" i="6"/>
  <c r="BU26" i="6"/>
  <c r="BW26" i="6"/>
  <c r="BV26" i="6"/>
  <c r="BU55" i="6"/>
  <c r="BV55" i="6"/>
  <c r="BN26" i="6"/>
  <c r="BN55" i="6"/>
  <c r="BK26" i="6"/>
  <c r="BL26" i="6"/>
  <c r="BK55" i="6"/>
  <c r="BM55" i="6"/>
  <c r="BL55" i="6"/>
  <c r="AT26" i="6"/>
  <c r="AT55" i="6"/>
  <c r="AT83" i="6"/>
  <c r="AQ26" i="6"/>
  <c r="AS26" i="6"/>
  <c r="AR26" i="6"/>
  <c r="AQ55" i="6"/>
  <c r="AS55" i="6"/>
  <c r="AR55" i="6"/>
  <c r="AJ26" i="6"/>
  <c r="AJ55" i="6"/>
  <c r="AG26" i="6"/>
  <c r="AH26" i="6"/>
  <c r="AG55" i="6"/>
  <c r="AH55" i="6"/>
  <c r="AI55" i="6"/>
  <c r="Z26" i="6"/>
  <c r="Z55" i="6"/>
  <c r="W26" i="6"/>
  <c r="Y26" i="6"/>
  <c r="X26" i="6"/>
  <c r="W55" i="6"/>
  <c r="X55" i="6"/>
  <c r="P26" i="6"/>
  <c r="P55" i="6"/>
  <c r="M26" i="6"/>
  <c r="N26" i="6"/>
  <c r="M55" i="6"/>
  <c r="O55" i="6"/>
  <c r="N55" i="6"/>
  <c r="F83" i="6"/>
  <c r="C5" i="6"/>
  <c r="H83" i="6"/>
  <c r="C12" i="6"/>
  <c r="C14" i="6"/>
  <c r="G83" i="6"/>
  <c r="BX25" i="6"/>
  <c r="BX54" i="6"/>
  <c r="BX82" i="6"/>
  <c r="BU25" i="6"/>
  <c r="BW25" i="6"/>
  <c r="BV25" i="6"/>
  <c r="BU54" i="6"/>
  <c r="BW54" i="6"/>
  <c r="BV54" i="6"/>
  <c r="BN25" i="6"/>
  <c r="BN54" i="6"/>
  <c r="BN82" i="6"/>
  <c r="BK25" i="6"/>
  <c r="BL25" i="6"/>
  <c r="BM25" i="6"/>
  <c r="BK54" i="6"/>
  <c r="BM54" i="6"/>
  <c r="BL54" i="6"/>
  <c r="BD25" i="6"/>
  <c r="BD54" i="6"/>
  <c r="BA25" i="6"/>
  <c r="BB25" i="6"/>
  <c r="BC25" i="6"/>
  <c r="BA54" i="6"/>
  <c r="BC54" i="6"/>
  <c r="BB54" i="6"/>
  <c r="AT25" i="6"/>
  <c r="AT54" i="6"/>
  <c r="AQ25" i="6"/>
  <c r="AR25" i="6"/>
  <c r="AS25" i="6"/>
  <c r="AQ54" i="6"/>
  <c r="AS54" i="6"/>
  <c r="AR54" i="6"/>
  <c r="AJ25" i="6"/>
  <c r="AJ54" i="6"/>
  <c r="AG25" i="6"/>
  <c r="AH25" i="6"/>
  <c r="AI25" i="6"/>
  <c r="AG54" i="6"/>
  <c r="AI54" i="6"/>
  <c r="AH54" i="6"/>
  <c r="Z25" i="6"/>
  <c r="Z54" i="6"/>
  <c r="W25" i="6"/>
  <c r="X25" i="6"/>
  <c r="W54" i="6"/>
  <c r="X54" i="6"/>
  <c r="P25" i="6"/>
  <c r="P54" i="6"/>
  <c r="M25" i="6"/>
  <c r="O25" i="6"/>
  <c r="N25" i="6"/>
  <c r="M54" i="6"/>
  <c r="N54" i="6"/>
  <c r="N82" i="6"/>
  <c r="O54" i="6"/>
  <c r="F82" i="6"/>
  <c r="H82" i="6"/>
  <c r="G82" i="6"/>
  <c r="BX24" i="6"/>
  <c r="BX53" i="6"/>
  <c r="BX81" i="6"/>
  <c r="BU24" i="6"/>
  <c r="BW24" i="6"/>
  <c r="BV24" i="6"/>
  <c r="BU53" i="6"/>
  <c r="BW53" i="6"/>
  <c r="BV53" i="6"/>
  <c r="BN24" i="6"/>
  <c r="BN53" i="6"/>
  <c r="BK24" i="6"/>
  <c r="BM24" i="6"/>
  <c r="BL24" i="6"/>
  <c r="BK53" i="6"/>
  <c r="BL53" i="6"/>
  <c r="BD24" i="6"/>
  <c r="BD53" i="6"/>
  <c r="BD81" i="6"/>
  <c r="BA24" i="6"/>
  <c r="BC24" i="6"/>
  <c r="BB24" i="6"/>
  <c r="BA53" i="6"/>
  <c r="BC53" i="6"/>
  <c r="BB53" i="6"/>
  <c r="AT24" i="6"/>
  <c r="AT53" i="6"/>
  <c r="AT81" i="6"/>
  <c r="AQ24" i="6"/>
  <c r="AS24" i="6"/>
  <c r="AR24" i="6"/>
  <c r="AQ53" i="6"/>
  <c r="AR53" i="6"/>
  <c r="AJ24" i="6"/>
  <c r="AJ53" i="6"/>
  <c r="AG24" i="6"/>
  <c r="AH24" i="6"/>
  <c r="AG53" i="6"/>
  <c r="AI53" i="6"/>
  <c r="AH53" i="6"/>
  <c r="Z24" i="6"/>
  <c r="Z53" i="6"/>
  <c r="W24" i="6"/>
  <c r="X24" i="6"/>
  <c r="Y24" i="6"/>
  <c r="W53" i="6"/>
  <c r="Y53" i="6"/>
  <c r="X53" i="6"/>
  <c r="P24" i="6"/>
  <c r="P53" i="6"/>
  <c r="P81" i="6"/>
  <c r="M24" i="6"/>
  <c r="N24" i="6"/>
  <c r="M53" i="6"/>
  <c r="O53" i="6"/>
  <c r="N53" i="6"/>
  <c r="F81" i="6"/>
  <c r="H81" i="6"/>
  <c r="G81" i="6"/>
  <c r="BX23" i="6"/>
  <c r="BX52" i="6"/>
  <c r="BX80" i="6"/>
  <c r="BU23" i="6"/>
  <c r="BV23" i="6"/>
  <c r="BV80" i="6"/>
  <c r="BW23" i="6"/>
  <c r="BU52" i="6"/>
  <c r="BW52" i="6"/>
  <c r="BV52" i="6"/>
  <c r="BU80" i="6"/>
  <c r="BN23" i="6"/>
  <c r="BN52" i="6"/>
  <c r="BN80" i="6"/>
  <c r="BK23" i="6"/>
  <c r="BL23" i="6"/>
  <c r="BK52" i="6"/>
  <c r="BL52" i="6"/>
  <c r="BD23" i="6"/>
  <c r="BD52" i="6"/>
  <c r="BA23" i="6"/>
  <c r="BC23" i="6"/>
  <c r="BB23" i="6"/>
  <c r="BA52" i="6"/>
  <c r="BB52" i="6"/>
  <c r="AT23" i="6"/>
  <c r="AT52" i="6"/>
  <c r="AQ23" i="6"/>
  <c r="AR23" i="6"/>
  <c r="AQ52" i="6"/>
  <c r="AR52" i="6"/>
  <c r="AS52" i="6"/>
  <c r="AQ80" i="6"/>
  <c r="AJ23" i="6"/>
  <c r="AJ52" i="6"/>
  <c r="AJ80" i="6"/>
  <c r="AG23" i="6"/>
  <c r="AI23" i="6"/>
  <c r="AH23" i="6"/>
  <c r="AH80" i="6"/>
  <c r="AG52" i="6"/>
  <c r="AH52" i="6"/>
  <c r="AI52" i="6"/>
  <c r="Z23" i="6"/>
  <c r="Z52" i="6"/>
  <c r="Z80" i="6"/>
  <c r="W23" i="6"/>
  <c r="X23" i="6"/>
  <c r="W52" i="6"/>
  <c r="X52" i="6"/>
  <c r="X80" i="6"/>
  <c r="Y52" i="6"/>
  <c r="P23" i="6"/>
  <c r="P80" i="6"/>
  <c r="P52" i="6"/>
  <c r="M23" i="6"/>
  <c r="N23" i="6"/>
  <c r="M52" i="6"/>
  <c r="O52" i="6"/>
  <c r="N52" i="6"/>
  <c r="F80" i="6"/>
  <c r="H80" i="6"/>
  <c r="G80" i="6"/>
  <c r="BX22" i="6"/>
  <c r="BX51" i="6"/>
  <c r="BU22" i="6"/>
  <c r="BV22" i="6"/>
  <c r="BV79" i="6"/>
  <c r="BW22" i="6"/>
  <c r="BU51" i="6"/>
  <c r="BU79" i="6"/>
  <c r="BV51" i="6"/>
  <c r="BW51" i="6"/>
  <c r="BN22" i="6"/>
  <c r="BN51" i="6"/>
  <c r="BN79" i="6"/>
  <c r="BK22" i="6"/>
  <c r="BM22" i="6"/>
  <c r="BL22" i="6"/>
  <c r="BK51" i="6"/>
  <c r="BL51" i="6"/>
  <c r="BD22" i="6"/>
  <c r="BD51" i="6"/>
  <c r="BA22" i="6"/>
  <c r="BB22" i="6"/>
  <c r="BB79" i="6"/>
  <c r="BA51" i="6"/>
  <c r="BC51" i="6"/>
  <c r="BB51" i="6"/>
  <c r="AT22" i="6"/>
  <c r="AT51" i="6"/>
  <c r="AT79" i="6"/>
  <c r="AQ22" i="6"/>
  <c r="AS22" i="6"/>
  <c r="AR22" i="6"/>
  <c r="AQ51" i="6"/>
  <c r="AS51" i="6"/>
  <c r="AR51" i="6"/>
  <c r="AJ22" i="6"/>
  <c r="AJ51" i="6"/>
  <c r="AJ79" i="6"/>
  <c r="AG22" i="6"/>
  <c r="AH22" i="6"/>
  <c r="AG51" i="6"/>
  <c r="AH51" i="6"/>
  <c r="Z22" i="6"/>
  <c r="Z51" i="6"/>
  <c r="W22" i="6"/>
  <c r="X22" i="6"/>
  <c r="X79" i="6"/>
  <c r="W51" i="6"/>
  <c r="X51" i="6"/>
  <c r="P22" i="6"/>
  <c r="P79" i="6"/>
  <c r="P51" i="6"/>
  <c r="M22" i="6"/>
  <c r="O22" i="6"/>
  <c r="N22" i="6"/>
  <c r="M51" i="6"/>
  <c r="N51" i="6"/>
  <c r="O51" i="6"/>
  <c r="F79" i="6"/>
  <c r="H79" i="6"/>
  <c r="G79" i="6"/>
  <c r="BX21" i="6"/>
  <c r="BX50" i="6"/>
  <c r="BU21" i="6"/>
  <c r="BU78" i="6"/>
  <c r="BV21" i="6"/>
  <c r="BW21" i="6"/>
  <c r="BU50" i="6"/>
  <c r="BV50" i="6"/>
  <c r="BN21" i="6"/>
  <c r="BN50" i="6"/>
  <c r="BK21" i="6"/>
  <c r="BK78" i="6"/>
  <c r="BL21" i="6"/>
  <c r="BK50" i="6"/>
  <c r="BM50" i="6"/>
  <c r="BL50" i="6"/>
  <c r="BD21" i="6"/>
  <c r="BD50" i="6"/>
  <c r="BD78" i="6"/>
  <c r="BA21" i="6"/>
  <c r="BB21" i="6"/>
  <c r="BA50" i="6"/>
  <c r="BB50" i="6"/>
  <c r="AT21" i="6"/>
  <c r="AT50" i="6"/>
  <c r="AQ21" i="6"/>
  <c r="AR21" i="6"/>
  <c r="AS21" i="6"/>
  <c r="AQ50" i="6"/>
  <c r="AS50" i="6"/>
  <c r="AR50" i="6"/>
  <c r="AQ78" i="6"/>
  <c r="AJ21" i="6"/>
  <c r="AJ78" i="6"/>
  <c r="AJ50" i="6"/>
  <c r="AG21" i="6"/>
  <c r="AH21" i="6"/>
  <c r="AH78" i="6"/>
  <c r="AG50" i="6"/>
  <c r="AI50" i="6"/>
  <c r="AH50" i="6"/>
  <c r="Z21" i="6"/>
  <c r="Z50" i="6"/>
  <c r="W21" i="6"/>
  <c r="W78" i="6"/>
  <c r="X21" i="6"/>
  <c r="X78" i="6"/>
  <c r="W50" i="6"/>
  <c r="Y50" i="6"/>
  <c r="X50" i="6"/>
  <c r="P21" i="6"/>
  <c r="P50" i="6"/>
  <c r="M21" i="6"/>
  <c r="O21" i="6"/>
  <c r="N21" i="6"/>
  <c r="M50" i="6"/>
  <c r="O50" i="6"/>
  <c r="N50" i="6"/>
  <c r="F78" i="6"/>
  <c r="H78" i="6"/>
  <c r="G78" i="6"/>
  <c r="BX20" i="6"/>
  <c r="BX49" i="6"/>
  <c r="BU20" i="6"/>
  <c r="BV20" i="6"/>
  <c r="BV77" i="6"/>
  <c r="BU49" i="6"/>
  <c r="BV49" i="6"/>
  <c r="BN20" i="6"/>
  <c r="BN77" i="6"/>
  <c r="BN49" i="6"/>
  <c r="BK20" i="6"/>
  <c r="BM20" i="6"/>
  <c r="BL20" i="6"/>
  <c r="BK49" i="6"/>
  <c r="BL49" i="6"/>
  <c r="BD20" i="6"/>
  <c r="BD49" i="6"/>
  <c r="BA20" i="6"/>
  <c r="BC20" i="6"/>
  <c r="BB20" i="6"/>
  <c r="BA49" i="6"/>
  <c r="BB49" i="6"/>
  <c r="AT20" i="6"/>
  <c r="AT49" i="6"/>
  <c r="AQ20" i="6"/>
  <c r="AR20" i="6"/>
  <c r="AS20" i="6"/>
  <c r="AQ49" i="6"/>
  <c r="AR49" i="6"/>
  <c r="AJ20" i="6"/>
  <c r="AJ49" i="6"/>
  <c r="AG20" i="6"/>
  <c r="AH20" i="6"/>
  <c r="AI20" i="6"/>
  <c r="AG49" i="6"/>
  <c r="AH49" i="6"/>
  <c r="Z20" i="6"/>
  <c r="Z49" i="6"/>
  <c r="W20" i="6"/>
  <c r="X20" i="6"/>
  <c r="W49" i="6"/>
  <c r="Y49" i="6"/>
  <c r="X49" i="6"/>
  <c r="P20" i="6"/>
  <c r="P49" i="6"/>
  <c r="M20" i="6"/>
  <c r="N20" i="6"/>
  <c r="M49" i="6"/>
  <c r="N49" i="6"/>
  <c r="F77" i="6"/>
  <c r="H77" i="6"/>
  <c r="G77" i="6"/>
  <c r="BX19" i="6"/>
  <c r="BX48" i="6"/>
  <c r="BU19" i="6"/>
  <c r="BV19" i="6"/>
  <c r="BV76" i="6"/>
  <c r="BU48" i="6"/>
  <c r="BW48" i="6"/>
  <c r="BV48" i="6"/>
  <c r="BN19" i="6"/>
  <c r="BN48" i="6"/>
  <c r="BK19" i="6"/>
  <c r="BM19" i="6"/>
  <c r="BL19" i="6"/>
  <c r="BK48" i="6"/>
  <c r="BL48" i="6"/>
  <c r="BK76" i="6"/>
  <c r="BD19" i="6"/>
  <c r="BD48" i="6"/>
  <c r="BA19" i="6"/>
  <c r="BC19" i="6"/>
  <c r="BB19" i="6"/>
  <c r="BA48" i="6"/>
  <c r="BC48" i="6"/>
  <c r="BB48" i="6"/>
  <c r="AT19" i="6"/>
  <c r="AT48" i="6"/>
  <c r="AT76" i="6"/>
  <c r="AQ19" i="6"/>
  <c r="AS19" i="6"/>
  <c r="AR19" i="6"/>
  <c r="AQ48" i="6"/>
  <c r="AQ76" i="6"/>
  <c r="AR48" i="6"/>
  <c r="AJ19" i="6"/>
  <c r="AJ48" i="6"/>
  <c r="AG19" i="6"/>
  <c r="AH19" i="6"/>
  <c r="AI19" i="6"/>
  <c r="AG48" i="6"/>
  <c r="AH48" i="6"/>
  <c r="Z19" i="6"/>
  <c r="Z48" i="6"/>
  <c r="W19" i="6"/>
  <c r="X19" i="6"/>
  <c r="W48" i="6"/>
  <c r="X48" i="6"/>
  <c r="P19" i="6"/>
  <c r="P48" i="6"/>
  <c r="M19" i="6"/>
  <c r="O19" i="6"/>
  <c r="N19" i="6"/>
  <c r="M48" i="6"/>
  <c r="N48" i="6"/>
  <c r="O48" i="6"/>
  <c r="F76" i="6"/>
  <c r="H76" i="6"/>
  <c r="G76" i="6"/>
  <c r="BX18" i="6"/>
  <c r="BX75" i="6"/>
  <c r="BX47" i="6"/>
  <c r="BU18" i="6"/>
  <c r="BV18" i="6"/>
  <c r="BW18" i="6"/>
  <c r="BU47" i="6"/>
  <c r="BU75" i="6"/>
  <c r="BV47" i="6"/>
  <c r="BN18" i="6"/>
  <c r="BN75" i="6"/>
  <c r="BN47" i="6"/>
  <c r="BK18" i="6"/>
  <c r="BM18" i="6"/>
  <c r="BL18" i="6"/>
  <c r="BL75" i="6"/>
  <c r="BK47" i="6"/>
  <c r="BM47" i="6"/>
  <c r="BL47" i="6"/>
  <c r="BD18" i="6"/>
  <c r="BD47" i="6"/>
  <c r="BA18" i="6"/>
  <c r="BC18" i="6"/>
  <c r="BB18" i="6"/>
  <c r="BA47" i="6"/>
  <c r="BB47" i="6"/>
  <c r="AT18" i="6"/>
  <c r="AT47" i="6"/>
  <c r="AQ18" i="6"/>
  <c r="AR18" i="6"/>
  <c r="AS18" i="6"/>
  <c r="AQ47" i="6"/>
  <c r="AR47" i="6"/>
  <c r="AJ18" i="6"/>
  <c r="AJ47" i="6"/>
  <c r="AJ75" i="6"/>
  <c r="AG18" i="6"/>
  <c r="AH18" i="6"/>
  <c r="AG47" i="6"/>
  <c r="AH47" i="6"/>
  <c r="AH75" i="6"/>
  <c r="Z18" i="6"/>
  <c r="Z47" i="6"/>
  <c r="W18" i="6"/>
  <c r="W75" i="6"/>
  <c r="X18" i="6"/>
  <c r="W47" i="6"/>
  <c r="X47" i="6"/>
  <c r="P18" i="6"/>
  <c r="P47" i="6"/>
  <c r="M18" i="6"/>
  <c r="N18" i="6"/>
  <c r="M47" i="6"/>
  <c r="O47" i="6"/>
  <c r="N47" i="6"/>
  <c r="F75" i="6"/>
  <c r="H75" i="6"/>
  <c r="G75" i="6"/>
  <c r="BX17" i="6"/>
  <c r="BX74" i="6"/>
  <c r="BX46" i="6"/>
  <c r="BU17" i="6"/>
  <c r="BV17" i="6"/>
  <c r="BW17" i="6"/>
  <c r="BU46" i="6"/>
  <c r="BU74" i="6"/>
  <c r="BV46" i="6"/>
  <c r="BW46" i="6"/>
  <c r="BN17" i="6"/>
  <c r="BN46" i="6"/>
  <c r="BN74" i="6"/>
  <c r="BK17" i="6"/>
  <c r="BL17" i="6"/>
  <c r="BK46" i="6"/>
  <c r="BM46" i="6"/>
  <c r="BL46" i="6"/>
  <c r="BL74" i="6"/>
  <c r="BD17" i="6"/>
  <c r="BD46" i="6"/>
  <c r="BA17" i="6"/>
  <c r="BC17" i="6"/>
  <c r="BB17" i="6"/>
  <c r="BA46" i="6"/>
  <c r="BC46" i="6"/>
  <c r="BB46" i="6"/>
  <c r="AT17" i="6"/>
  <c r="AT46" i="6"/>
  <c r="AQ17" i="6"/>
  <c r="AR17" i="6"/>
  <c r="AQ46" i="6"/>
  <c r="AR46" i="6"/>
  <c r="AJ17" i="6"/>
  <c r="AJ46" i="6"/>
  <c r="AJ74" i="6"/>
  <c r="AG17" i="6"/>
  <c r="AI17" i="6"/>
  <c r="AH17" i="6"/>
  <c r="AG46" i="6"/>
  <c r="AH46" i="6"/>
  <c r="Z17" i="6"/>
  <c r="Z46" i="6"/>
  <c r="W17" i="6"/>
  <c r="X17" i="6"/>
  <c r="X74" i="6"/>
  <c r="W46" i="6"/>
  <c r="X46" i="6"/>
  <c r="P17" i="6"/>
  <c r="P46" i="6"/>
  <c r="M17" i="6"/>
  <c r="N17" i="6"/>
  <c r="M46" i="6"/>
  <c r="O46" i="6"/>
  <c r="N46" i="6"/>
  <c r="F74" i="6"/>
  <c r="H74" i="6"/>
  <c r="G74" i="6"/>
  <c r="BX16" i="6"/>
  <c r="BX45" i="6"/>
  <c r="BU16" i="6"/>
  <c r="BV16" i="6"/>
  <c r="BU45" i="6"/>
  <c r="BV45" i="6"/>
  <c r="BN16" i="6"/>
  <c r="BN45" i="6"/>
  <c r="BK16" i="6"/>
  <c r="BM16" i="6"/>
  <c r="BL16" i="6"/>
  <c r="BK45" i="6"/>
  <c r="BL45" i="6"/>
  <c r="BD16" i="6"/>
  <c r="BD73" i="6"/>
  <c r="BD45" i="6"/>
  <c r="BA16" i="6"/>
  <c r="BC16" i="6"/>
  <c r="BB16" i="6"/>
  <c r="BA45" i="6"/>
  <c r="BB45" i="6"/>
  <c r="AT16" i="6"/>
  <c r="AT73" i="6"/>
  <c r="AT45" i="6"/>
  <c r="AQ16" i="6"/>
  <c r="AQ73" i="6"/>
  <c r="AR16" i="6"/>
  <c r="AQ45" i="6"/>
  <c r="AS45" i="6"/>
  <c r="AR45" i="6"/>
  <c r="AJ16" i="6"/>
  <c r="AJ45" i="6"/>
  <c r="AJ73" i="6"/>
  <c r="AG16" i="6"/>
  <c r="AI16" i="6"/>
  <c r="AH16" i="6"/>
  <c r="AG45" i="6"/>
  <c r="AH45" i="6"/>
  <c r="Z16" i="6"/>
  <c r="Z45" i="6"/>
  <c r="W16" i="6"/>
  <c r="Y16" i="6"/>
  <c r="X16" i="6"/>
  <c r="W45" i="6"/>
  <c r="X45" i="6"/>
  <c r="P16" i="6"/>
  <c r="P45" i="6"/>
  <c r="M16" i="6"/>
  <c r="M73" i="6"/>
  <c r="N16" i="6"/>
  <c r="M45" i="6"/>
  <c r="N45" i="6"/>
  <c r="O45" i="6"/>
  <c r="F73" i="6"/>
  <c r="H73" i="6"/>
  <c r="G73" i="6"/>
  <c r="BX15" i="6"/>
  <c r="BX44" i="6"/>
  <c r="BU15" i="6"/>
  <c r="BV15" i="6"/>
  <c r="BV72" i="6"/>
  <c r="BU44" i="6"/>
  <c r="BV44" i="6"/>
  <c r="BN15" i="6"/>
  <c r="BN44" i="6"/>
  <c r="BK15" i="6"/>
  <c r="BL15" i="6"/>
  <c r="BK44" i="6"/>
  <c r="BL44" i="6"/>
  <c r="BD15" i="6"/>
  <c r="BD44" i="6"/>
  <c r="BD72" i="6"/>
  <c r="BA15" i="6"/>
  <c r="BB15" i="6"/>
  <c r="BA44" i="6"/>
  <c r="BC44" i="6"/>
  <c r="BB44" i="6"/>
  <c r="AT15" i="6"/>
  <c r="AT72" i="6"/>
  <c r="AT44" i="6"/>
  <c r="AQ15" i="6"/>
  <c r="AR15" i="6"/>
  <c r="AR72" i="6"/>
  <c r="AS15" i="6"/>
  <c r="AQ44" i="6"/>
  <c r="AR44" i="6"/>
  <c r="AJ15" i="6"/>
  <c r="AJ44" i="6"/>
  <c r="AJ72" i="6"/>
  <c r="AG15" i="6"/>
  <c r="AH15" i="6"/>
  <c r="AI15" i="6"/>
  <c r="AG44" i="6"/>
  <c r="AI44" i="6"/>
  <c r="AH44" i="6"/>
  <c r="Z15" i="6"/>
  <c r="Z44" i="6"/>
  <c r="W15" i="6"/>
  <c r="X15" i="6"/>
  <c r="W44" i="6"/>
  <c r="X44" i="6"/>
  <c r="P15" i="6"/>
  <c r="P44" i="6"/>
  <c r="M15" i="6"/>
  <c r="N15" i="6"/>
  <c r="N72" i="6"/>
  <c r="M44" i="6"/>
  <c r="O44" i="6"/>
  <c r="N44" i="6"/>
  <c r="F72" i="6"/>
  <c r="H72" i="6"/>
  <c r="G72" i="6"/>
  <c r="BX14" i="6"/>
  <c r="BX43" i="6"/>
  <c r="BU14" i="6"/>
  <c r="BV14" i="6"/>
  <c r="BV71" i="6"/>
  <c r="BW14" i="6"/>
  <c r="BU43" i="6"/>
  <c r="BV43" i="6"/>
  <c r="BN14" i="6"/>
  <c r="BN43" i="6"/>
  <c r="BK14" i="6"/>
  <c r="BM14" i="6"/>
  <c r="BL14" i="6"/>
  <c r="BK43" i="6"/>
  <c r="BL43" i="6"/>
  <c r="BM43" i="6"/>
  <c r="BD14" i="6"/>
  <c r="BD43" i="6"/>
  <c r="BA14" i="6"/>
  <c r="BC14" i="6"/>
  <c r="BB14" i="6"/>
  <c r="BA43" i="6"/>
  <c r="BC43" i="6"/>
  <c r="BB43" i="6"/>
  <c r="BB71" i="6"/>
  <c r="AT14" i="6"/>
  <c r="AT71" i="6"/>
  <c r="AT43" i="6"/>
  <c r="AQ14" i="6"/>
  <c r="AQ71" i="6"/>
  <c r="AR14" i="6"/>
  <c r="AQ43" i="6"/>
  <c r="AS43" i="6"/>
  <c r="AR43" i="6"/>
  <c r="AR71" i="6"/>
  <c r="AJ14" i="6"/>
  <c r="AJ43" i="6"/>
  <c r="AG14" i="6"/>
  <c r="AG71" i="6"/>
  <c r="AH14" i="6"/>
  <c r="AG43" i="6"/>
  <c r="AH43" i="6"/>
  <c r="Z14" i="6"/>
  <c r="Z43" i="6"/>
  <c r="W14" i="6"/>
  <c r="X14" i="6"/>
  <c r="W43" i="6"/>
  <c r="X43" i="6"/>
  <c r="P14" i="6"/>
  <c r="P43" i="6"/>
  <c r="M14" i="6"/>
  <c r="N14" i="6"/>
  <c r="M43" i="6"/>
  <c r="N43" i="6"/>
  <c r="F71" i="6"/>
  <c r="H71" i="6"/>
  <c r="G71" i="6"/>
  <c r="BX13" i="6"/>
  <c r="BX70" i="6"/>
  <c r="BX42" i="6"/>
  <c r="BU13" i="6"/>
  <c r="BV13" i="6"/>
  <c r="BU42" i="6"/>
  <c r="BV42" i="6"/>
  <c r="BV70" i="6"/>
  <c r="BN13" i="6"/>
  <c r="BN42" i="6"/>
  <c r="BK13" i="6"/>
  <c r="BK70" i="6"/>
  <c r="BL13" i="6"/>
  <c r="BK42" i="6"/>
  <c r="BM42" i="6"/>
  <c r="BL42" i="6"/>
  <c r="BD13" i="6"/>
  <c r="BD42" i="6"/>
  <c r="BA13" i="6"/>
  <c r="BB13" i="6"/>
  <c r="BC13" i="6"/>
  <c r="BA42" i="6"/>
  <c r="BB42" i="6"/>
  <c r="BB70" i="6"/>
  <c r="BC42" i="6"/>
  <c r="AT13" i="6"/>
  <c r="AT42" i="6"/>
  <c r="AQ13" i="6"/>
  <c r="AQ70" i="6"/>
  <c r="AR13" i="6"/>
  <c r="AS13" i="6"/>
  <c r="AQ42" i="6"/>
  <c r="AS42" i="6"/>
  <c r="AR42" i="6"/>
  <c r="AJ13" i="6"/>
  <c r="AJ70" i="6"/>
  <c r="AJ42" i="6"/>
  <c r="AG13" i="6"/>
  <c r="AI13" i="6"/>
  <c r="AH13" i="6"/>
  <c r="AG42" i="6"/>
  <c r="AG70" i="6"/>
  <c r="AH42" i="6"/>
  <c r="Z13" i="6"/>
  <c r="Z70" i="6"/>
  <c r="Z42" i="6"/>
  <c r="W13" i="6"/>
  <c r="X13" i="6"/>
  <c r="Y13" i="6"/>
  <c r="W42" i="6"/>
  <c r="X42" i="6"/>
  <c r="X70" i="6"/>
  <c r="P13" i="6"/>
  <c r="P42" i="6"/>
  <c r="M13" i="6"/>
  <c r="N13" i="6"/>
  <c r="M42" i="6"/>
  <c r="N42" i="6"/>
  <c r="N70" i="6"/>
  <c r="F70" i="6"/>
  <c r="H70" i="6"/>
  <c r="G70" i="6"/>
  <c r="BX12" i="6"/>
  <c r="BX41" i="6"/>
  <c r="BX69" i="6"/>
  <c r="BU12" i="6"/>
  <c r="BV12" i="6"/>
  <c r="BU41" i="6"/>
  <c r="BV41" i="6"/>
  <c r="BN12" i="6"/>
  <c r="BN41" i="6"/>
  <c r="BK12" i="6"/>
  <c r="BM12" i="6"/>
  <c r="BL12" i="6"/>
  <c r="BK41" i="6"/>
  <c r="BK69" i="6"/>
  <c r="BL41" i="6"/>
  <c r="BD12" i="6"/>
  <c r="BD41" i="6"/>
  <c r="BD69" i="6"/>
  <c r="BA12" i="6"/>
  <c r="BB12" i="6"/>
  <c r="BA41" i="6"/>
  <c r="BC41" i="6"/>
  <c r="BB41" i="6"/>
  <c r="AT12" i="6"/>
  <c r="AT41" i="6"/>
  <c r="AQ12" i="6"/>
  <c r="AR12" i="6"/>
  <c r="AS12" i="6"/>
  <c r="AQ41" i="6"/>
  <c r="AQ69" i="6"/>
  <c r="AR41" i="6"/>
  <c r="AJ12" i="6"/>
  <c r="AJ41" i="6"/>
  <c r="AG12" i="6"/>
  <c r="AI12" i="6"/>
  <c r="AH12" i="6"/>
  <c r="AG41" i="6"/>
  <c r="AH41" i="6"/>
  <c r="Z12" i="6"/>
  <c r="Z41" i="6"/>
  <c r="W12" i="6"/>
  <c r="X12" i="6"/>
  <c r="W41" i="6"/>
  <c r="X41" i="6"/>
  <c r="P12" i="6"/>
  <c r="P41" i="6"/>
  <c r="M12" i="6"/>
  <c r="O12" i="6"/>
  <c r="O69" i="6"/>
  <c r="M41" i="6"/>
  <c r="M69" i="6"/>
  <c r="N41" i="6"/>
  <c r="N69" i="6"/>
  <c r="O41" i="6"/>
  <c r="F69" i="6"/>
  <c r="H69" i="6"/>
  <c r="G69" i="6"/>
  <c r="BX11" i="6"/>
  <c r="BX40" i="6"/>
  <c r="BU11" i="6"/>
  <c r="BU68" i="6"/>
  <c r="BV11" i="6"/>
  <c r="BV68" i="6"/>
  <c r="BU40" i="6"/>
  <c r="BW40" i="6"/>
  <c r="BV40" i="6"/>
  <c r="BN11" i="6"/>
  <c r="BN40" i="6"/>
  <c r="BK11" i="6"/>
  <c r="BM11" i="6"/>
  <c r="BL11" i="6"/>
  <c r="BK40" i="6"/>
  <c r="BK68" i="6"/>
  <c r="BL40" i="6"/>
  <c r="BM40" i="6"/>
  <c r="BD11" i="6"/>
  <c r="BD40" i="6"/>
  <c r="BD68" i="6"/>
  <c r="BA11" i="6"/>
  <c r="BA68" i="6"/>
  <c r="BB11" i="6"/>
  <c r="BB68" i="6"/>
  <c r="BA40" i="6"/>
  <c r="BB40" i="6"/>
  <c r="AT11" i="6"/>
  <c r="AT40" i="6"/>
  <c r="AT68" i="6"/>
  <c r="AQ11" i="6"/>
  <c r="AR11" i="6"/>
  <c r="AQ40" i="6"/>
  <c r="AS40" i="6"/>
  <c r="AR40" i="6"/>
  <c r="AJ11" i="6"/>
  <c r="AJ40" i="6"/>
  <c r="AG11" i="6"/>
  <c r="AI11" i="6"/>
  <c r="AH11" i="6"/>
  <c r="AH68" i="6"/>
  <c r="AG40" i="6"/>
  <c r="AI40" i="6"/>
  <c r="AH40" i="6"/>
  <c r="Z11" i="6"/>
  <c r="Z40" i="6"/>
  <c r="W11" i="6"/>
  <c r="W68" i="6"/>
  <c r="X11" i="6"/>
  <c r="Y11" i="6"/>
  <c r="W40" i="6"/>
  <c r="X40" i="6"/>
  <c r="X68" i="6"/>
  <c r="P11" i="6"/>
  <c r="P40" i="6"/>
  <c r="M11" i="6"/>
  <c r="N11" i="6"/>
  <c r="M40" i="6"/>
  <c r="O40" i="6"/>
  <c r="N40" i="6"/>
  <c r="F68" i="6"/>
  <c r="H68" i="6"/>
  <c r="G68" i="6"/>
  <c r="BX10" i="6"/>
  <c r="BX39" i="6"/>
  <c r="BU10" i="6"/>
  <c r="BV10" i="6"/>
  <c r="BV67" i="6"/>
  <c r="BU39" i="6"/>
  <c r="BU67" i="6"/>
  <c r="BV39" i="6"/>
  <c r="BW39" i="6"/>
  <c r="BN10" i="6"/>
  <c r="BN39" i="6"/>
  <c r="BN67" i="6"/>
  <c r="BK10" i="6"/>
  <c r="BM10" i="6"/>
  <c r="BL10" i="6"/>
  <c r="BK39" i="6"/>
  <c r="BL39" i="6"/>
  <c r="BD10" i="6"/>
  <c r="BD39" i="6"/>
  <c r="BA10" i="6"/>
  <c r="BC10" i="6"/>
  <c r="BB10" i="6"/>
  <c r="BA39" i="6"/>
  <c r="BC39" i="6"/>
  <c r="BB39" i="6"/>
  <c r="AT10" i="6"/>
  <c r="AT39" i="6"/>
  <c r="AT67" i="6"/>
  <c r="AQ10" i="6"/>
  <c r="AS10" i="6"/>
  <c r="AR10" i="6"/>
  <c r="AQ39" i="6"/>
  <c r="AR39" i="6"/>
  <c r="AJ10" i="6"/>
  <c r="AJ39" i="6"/>
  <c r="AJ67" i="6"/>
  <c r="AG10" i="6"/>
  <c r="AI10" i="6"/>
  <c r="AH10" i="6"/>
  <c r="AH67" i="6"/>
  <c r="AG39" i="6"/>
  <c r="AH39" i="6"/>
  <c r="AI39" i="6"/>
  <c r="Z10" i="6"/>
  <c r="Z39" i="6"/>
  <c r="W10" i="6"/>
  <c r="X10" i="6"/>
  <c r="Y10" i="6"/>
  <c r="W39" i="6"/>
  <c r="Y39" i="6"/>
  <c r="X39" i="6"/>
  <c r="X67" i="6"/>
  <c r="P10" i="6"/>
  <c r="P39" i="6"/>
  <c r="M10" i="6"/>
  <c r="N10" i="6"/>
  <c r="M39" i="6"/>
  <c r="N39" i="6"/>
  <c r="O39" i="6"/>
  <c r="M67" i="6"/>
  <c r="F67" i="6"/>
  <c r="H67" i="6"/>
  <c r="G67" i="6"/>
  <c r="BX9" i="6"/>
  <c r="BX38" i="6"/>
  <c r="BU9" i="6"/>
  <c r="BU66" i="6"/>
  <c r="BV9" i="6"/>
  <c r="BU38" i="6"/>
  <c r="BV38" i="6"/>
  <c r="BV66" i="6"/>
  <c r="BN9" i="6"/>
  <c r="BN66" i="6"/>
  <c r="BN38" i="6"/>
  <c r="BK9" i="6"/>
  <c r="BL9" i="6"/>
  <c r="BK38" i="6"/>
  <c r="BL38" i="6"/>
  <c r="BD9" i="6"/>
  <c r="BD38" i="6"/>
  <c r="BA9" i="6"/>
  <c r="BB9" i="6"/>
  <c r="BA38" i="6"/>
  <c r="BC38" i="6"/>
  <c r="BB38" i="6"/>
  <c r="AT9" i="6"/>
  <c r="AT38" i="6"/>
  <c r="AT66" i="6"/>
  <c r="AQ9" i="6"/>
  <c r="AR9" i="6"/>
  <c r="AQ38" i="6"/>
  <c r="AR38" i="6"/>
  <c r="AJ9" i="6"/>
  <c r="AJ38" i="6"/>
  <c r="AG9" i="6"/>
  <c r="AI9" i="6"/>
  <c r="AH9" i="6"/>
  <c r="AG38" i="6"/>
  <c r="AG66" i="6"/>
  <c r="AH38" i="6"/>
  <c r="AH66" i="6"/>
  <c r="Z9" i="6"/>
  <c r="Z38" i="6"/>
  <c r="W9" i="6"/>
  <c r="X9" i="6"/>
  <c r="X66" i="6"/>
  <c r="W38" i="6"/>
  <c r="Y38" i="6"/>
  <c r="X38" i="6"/>
  <c r="P9" i="6"/>
  <c r="P38" i="6"/>
  <c r="M9" i="6"/>
  <c r="N9" i="6"/>
  <c r="M38" i="6"/>
  <c r="O38" i="6"/>
  <c r="N38" i="6"/>
  <c r="F66" i="6"/>
  <c r="H66" i="6"/>
  <c r="G66" i="6"/>
  <c r="BX8" i="6"/>
  <c r="BX37" i="6"/>
  <c r="BU8" i="6"/>
  <c r="BV8" i="6"/>
  <c r="BU37" i="6"/>
  <c r="BU65" i="6"/>
  <c r="BV37" i="6"/>
  <c r="BN8" i="6"/>
  <c r="BN37" i="6"/>
  <c r="BN65" i="6"/>
  <c r="BK8" i="6"/>
  <c r="BM8" i="6"/>
  <c r="BL8" i="6"/>
  <c r="BK37" i="6"/>
  <c r="BL37" i="6"/>
  <c r="BM37" i="6"/>
  <c r="BD8" i="6"/>
  <c r="BD37" i="6"/>
  <c r="BA8" i="6"/>
  <c r="BC8" i="6"/>
  <c r="BB8" i="6"/>
  <c r="BA37" i="6"/>
  <c r="BA65" i="6"/>
  <c r="BB37" i="6"/>
  <c r="AT8" i="6"/>
  <c r="AT37" i="6"/>
  <c r="AT65" i="6"/>
  <c r="AQ8" i="6"/>
  <c r="AR8" i="6"/>
  <c r="AS8" i="6"/>
  <c r="AQ37" i="6"/>
  <c r="AS37" i="6"/>
  <c r="AR37" i="6"/>
  <c r="AJ8" i="6"/>
  <c r="AJ37" i="6"/>
  <c r="AJ65" i="6"/>
  <c r="AG8" i="6"/>
  <c r="AH8" i="6"/>
  <c r="AG37" i="6"/>
  <c r="AH37" i="6"/>
  <c r="AI37" i="6"/>
  <c r="Z8" i="6"/>
  <c r="Z65" i="6"/>
  <c r="Z37" i="6"/>
  <c r="W8" i="6"/>
  <c r="W65" i="6"/>
  <c r="X8" i="6"/>
  <c r="W37" i="6"/>
  <c r="Y37" i="6"/>
  <c r="X37" i="6"/>
  <c r="P8" i="6"/>
  <c r="P37" i="6"/>
  <c r="M8" i="6"/>
  <c r="O8" i="6"/>
  <c r="N8" i="6"/>
  <c r="M37" i="6"/>
  <c r="N37" i="6"/>
  <c r="N65" i="6"/>
  <c r="F65" i="6"/>
  <c r="H65" i="6"/>
  <c r="G65" i="6"/>
  <c r="BX7" i="6"/>
  <c r="BX36" i="6"/>
  <c r="BU7" i="6"/>
  <c r="BV7" i="6"/>
  <c r="BW7" i="6"/>
  <c r="BU36" i="6"/>
  <c r="BV36" i="6"/>
  <c r="BU64" i="6"/>
  <c r="BN7" i="6"/>
  <c r="BN36" i="6"/>
  <c r="BK7" i="6"/>
  <c r="BK64" i="6"/>
  <c r="BL7" i="6"/>
  <c r="BK36" i="6"/>
  <c r="BM36" i="6"/>
  <c r="BL36" i="6"/>
  <c r="BL64" i="6"/>
  <c r="BD7" i="6"/>
  <c r="BD36" i="6"/>
  <c r="BA7" i="6"/>
  <c r="BC7" i="6"/>
  <c r="BB7" i="6"/>
  <c r="BA36" i="6"/>
  <c r="BC36" i="6"/>
  <c r="BB36" i="6"/>
  <c r="AT7" i="6"/>
  <c r="AT36" i="6"/>
  <c r="AQ7" i="6"/>
  <c r="AR7" i="6"/>
  <c r="AR64" i="6"/>
  <c r="AQ36" i="6"/>
  <c r="AR36" i="6"/>
  <c r="AJ7" i="6"/>
  <c r="AJ36" i="6"/>
  <c r="AG7" i="6"/>
  <c r="AG64" i="6"/>
  <c r="AH7" i="6"/>
  <c r="AG36" i="6"/>
  <c r="AH36" i="6"/>
  <c r="Z7" i="6"/>
  <c r="Z36" i="6"/>
  <c r="W7" i="6"/>
  <c r="Y7" i="6"/>
  <c r="X7" i="6"/>
  <c r="W36" i="6"/>
  <c r="X36" i="6"/>
  <c r="P7" i="6"/>
  <c r="P36" i="6"/>
  <c r="M7" i="6"/>
  <c r="N7" i="6"/>
  <c r="M36" i="6"/>
  <c r="N36" i="6"/>
  <c r="F64" i="6"/>
  <c r="H64" i="6"/>
  <c r="G64" i="6"/>
  <c r="BX6" i="6"/>
  <c r="BX35" i="6"/>
  <c r="BX63" i="6"/>
  <c r="BU6" i="6"/>
  <c r="BV6" i="6"/>
  <c r="BU35" i="6"/>
  <c r="BU63" i="6"/>
  <c r="BV35" i="6"/>
  <c r="BN6" i="6"/>
  <c r="BN35" i="6"/>
  <c r="BK6" i="6"/>
  <c r="BM6" i="6"/>
  <c r="BL6" i="6"/>
  <c r="BL63" i="6"/>
  <c r="BK35" i="6"/>
  <c r="BM35" i="6"/>
  <c r="BL35" i="6"/>
  <c r="BD6" i="6"/>
  <c r="BD35" i="6"/>
  <c r="BA6" i="6"/>
  <c r="BB6" i="6"/>
  <c r="BA35" i="6"/>
  <c r="BB35" i="6"/>
  <c r="BC35" i="6"/>
  <c r="AT6" i="6"/>
  <c r="AT63" i="6"/>
  <c r="AT35" i="6"/>
  <c r="AQ6" i="6"/>
  <c r="AS6" i="6"/>
  <c r="AS63" i="6"/>
  <c r="AR6" i="6"/>
  <c r="AQ35" i="6"/>
  <c r="AR35" i="6"/>
  <c r="AS35" i="6"/>
  <c r="AJ6" i="6"/>
  <c r="AJ35" i="6"/>
  <c r="AG6" i="6"/>
  <c r="AI6" i="6"/>
  <c r="AH6" i="6"/>
  <c r="AG35" i="6"/>
  <c r="AI35" i="6"/>
  <c r="AH35" i="6"/>
  <c r="Z6" i="6"/>
  <c r="Z35" i="6"/>
  <c r="W6" i="6"/>
  <c r="X6" i="6"/>
  <c r="W35" i="6"/>
  <c r="W63" i="6"/>
  <c r="X35" i="6"/>
  <c r="P6" i="6"/>
  <c r="P35" i="6"/>
  <c r="M6" i="6"/>
  <c r="N6" i="6"/>
  <c r="M35" i="6"/>
  <c r="N35" i="6"/>
  <c r="M63" i="6"/>
  <c r="F63" i="6"/>
  <c r="H63" i="6"/>
  <c r="G63" i="6"/>
  <c r="BX5" i="6"/>
  <c r="BX34" i="6"/>
  <c r="BX62" i="6"/>
  <c r="BU5" i="6"/>
  <c r="BV5" i="6"/>
  <c r="BU34" i="6"/>
  <c r="BV34" i="6"/>
  <c r="BW34" i="6"/>
  <c r="BN5" i="6"/>
  <c r="BN34" i="6"/>
  <c r="BK5" i="6"/>
  <c r="BL5" i="6"/>
  <c r="BM5" i="6"/>
  <c r="BK34" i="6"/>
  <c r="BL34" i="6"/>
  <c r="BD5" i="6"/>
  <c r="BD34" i="6"/>
  <c r="BA5" i="6"/>
  <c r="BB5" i="6"/>
  <c r="BC5" i="6"/>
  <c r="BA34" i="6"/>
  <c r="BA62" i="6"/>
  <c r="BB34" i="6"/>
  <c r="AT5" i="6"/>
  <c r="AT34" i="6"/>
  <c r="AQ5" i="6"/>
  <c r="AS5" i="6"/>
  <c r="AR5" i="6"/>
  <c r="AQ34" i="6"/>
  <c r="AS34" i="6"/>
  <c r="AR34" i="6"/>
  <c r="AJ34" i="6"/>
  <c r="AJ62" i="6"/>
  <c r="AG34" i="6"/>
  <c r="AG62" i="6"/>
  <c r="AH34" i="6"/>
  <c r="AH62" i="6"/>
  <c r="Z34" i="6"/>
  <c r="Z62" i="6"/>
  <c r="W34" i="6"/>
  <c r="W62" i="6"/>
  <c r="X34" i="6"/>
  <c r="X62" i="6"/>
  <c r="P34" i="6"/>
  <c r="P62" i="6"/>
  <c r="M34" i="6"/>
  <c r="N34" i="6"/>
  <c r="N62" i="6"/>
  <c r="F62" i="6"/>
  <c r="H62" i="6"/>
  <c r="G62" i="6"/>
  <c r="BX4" i="6"/>
  <c r="BX33" i="6"/>
  <c r="BU4" i="6"/>
  <c r="BW4" i="6"/>
  <c r="BV4" i="6"/>
  <c r="BU33" i="6"/>
  <c r="BV33" i="6"/>
  <c r="BN4" i="6"/>
  <c r="BN33" i="6"/>
  <c r="BN61" i="6"/>
  <c r="BK4" i="6"/>
  <c r="BL4" i="6"/>
  <c r="BK33" i="6"/>
  <c r="BM33" i="6"/>
  <c r="BL33" i="6"/>
  <c r="BD4" i="6"/>
  <c r="BD33" i="6"/>
  <c r="BA4" i="6"/>
  <c r="BB4" i="6"/>
  <c r="BC4" i="6"/>
  <c r="BA33" i="6"/>
  <c r="BC33" i="6"/>
  <c r="BB33" i="6"/>
  <c r="AT4" i="6"/>
  <c r="AT33" i="6"/>
  <c r="AQ4" i="6"/>
  <c r="AR4" i="6"/>
  <c r="AS4" i="6"/>
  <c r="AQ33" i="6"/>
  <c r="AS33" i="6"/>
  <c r="AR33" i="6"/>
  <c r="AJ33" i="6"/>
  <c r="AJ61" i="6"/>
  <c r="AG33" i="6"/>
  <c r="AG61" i="6"/>
  <c r="AH33" i="6"/>
  <c r="AH61" i="6"/>
  <c r="Z33" i="6"/>
  <c r="Z61" i="6"/>
  <c r="W33" i="6"/>
  <c r="Y33" i="6"/>
  <c r="Y61" i="6"/>
  <c r="X33" i="6"/>
  <c r="X61" i="6"/>
  <c r="P33" i="6"/>
  <c r="P61" i="6"/>
  <c r="M33" i="6"/>
  <c r="M61" i="6"/>
  <c r="N33" i="6"/>
  <c r="N61" i="6"/>
  <c r="F61" i="6"/>
  <c r="H61" i="6"/>
  <c r="G61" i="6"/>
  <c r="BX3" i="6"/>
  <c r="BX60" i="6"/>
  <c r="BX32" i="6"/>
  <c r="BU3" i="6"/>
  <c r="BV3" i="6"/>
  <c r="BU32" i="6"/>
  <c r="BV32" i="6"/>
  <c r="BN3" i="6"/>
  <c r="BN32" i="6"/>
  <c r="BK3" i="6"/>
  <c r="BM3" i="6"/>
  <c r="BL3" i="6"/>
  <c r="BK32" i="6"/>
  <c r="BL32" i="6"/>
  <c r="BD3" i="6"/>
  <c r="BD32" i="6"/>
  <c r="BA3" i="6"/>
  <c r="BC3" i="6"/>
  <c r="BB3" i="6"/>
  <c r="BA32" i="6"/>
  <c r="BB32" i="6"/>
  <c r="AT3" i="6"/>
  <c r="AT32" i="6"/>
  <c r="AQ3" i="6"/>
  <c r="AR3" i="6"/>
  <c r="AQ32" i="6"/>
  <c r="AR32" i="6"/>
  <c r="AJ32" i="6"/>
  <c r="AJ60" i="6"/>
  <c r="AG32" i="6"/>
  <c r="AG60" i="6"/>
  <c r="AH32" i="6"/>
  <c r="AH60" i="6"/>
  <c r="Z32" i="6"/>
  <c r="Z60" i="6"/>
  <c r="W32" i="6"/>
  <c r="Y32" i="6"/>
  <c r="Y60" i="6"/>
  <c r="X32" i="6"/>
  <c r="X60" i="6"/>
  <c r="P32" i="6"/>
  <c r="P60" i="6"/>
  <c r="M32" i="6"/>
  <c r="M60" i="6"/>
  <c r="N32" i="6"/>
  <c r="N60" i="6"/>
  <c r="O32" i="6"/>
  <c r="O60" i="6"/>
  <c r="F60" i="6"/>
  <c r="H60" i="6"/>
  <c r="G60" i="6"/>
  <c r="BT55" i="6"/>
  <c r="BJ55" i="6"/>
  <c r="AZ55" i="6"/>
  <c r="AP55" i="6"/>
  <c r="AF55" i="6"/>
  <c r="V55" i="6"/>
  <c r="L55" i="6"/>
  <c r="F55" i="6"/>
  <c r="H55" i="6"/>
  <c r="G55" i="6"/>
  <c r="BT54" i="6"/>
  <c r="BJ54" i="6"/>
  <c r="AZ54" i="6"/>
  <c r="AP54" i="6"/>
  <c r="AF54" i="6"/>
  <c r="V54" i="6"/>
  <c r="L54" i="6"/>
  <c r="F54" i="6"/>
  <c r="H54" i="6"/>
  <c r="G54" i="6"/>
  <c r="BT53" i="6"/>
  <c r="BJ53" i="6"/>
  <c r="AZ53" i="6"/>
  <c r="AP53" i="6"/>
  <c r="AF53" i="6"/>
  <c r="V53" i="6"/>
  <c r="L53" i="6"/>
  <c r="F53" i="6"/>
  <c r="H53" i="6"/>
  <c r="G53" i="6"/>
  <c r="BT52" i="6"/>
  <c r="BJ52" i="6"/>
  <c r="AZ52" i="6"/>
  <c r="AP52" i="6"/>
  <c r="AF52" i="6"/>
  <c r="V52" i="6"/>
  <c r="L52" i="6"/>
  <c r="F52" i="6"/>
  <c r="H52" i="6"/>
  <c r="G52" i="6"/>
  <c r="BT51" i="6"/>
  <c r="BJ51" i="6"/>
  <c r="AZ51" i="6"/>
  <c r="AP51" i="6"/>
  <c r="AF51" i="6"/>
  <c r="V51" i="6"/>
  <c r="L51" i="6"/>
  <c r="F51" i="6"/>
  <c r="H51" i="6"/>
  <c r="G51" i="6"/>
  <c r="BT50" i="6"/>
  <c r="BJ50" i="6"/>
  <c r="AZ50" i="6"/>
  <c r="AP50" i="6"/>
  <c r="AF50" i="6"/>
  <c r="V50" i="6"/>
  <c r="L50" i="6"/>
  <c r="F50" i="6"/>
  <c r="H50" i="6"/>
  <c r="G50" i="6"/>
  <c r="BT49" i="6"/>
  <c r="BJ49" i="6"/>
  <c r="AZ49" i="6"/>
  <c r="AP49" i="6"/>
  <c r="AF49" i="6"/>
  <c r="V49" i="6"/>
  <c r="L49" i="6"/>
  <c r="F49" i="6"/>
  <c r="H49" i="6"/>
  <c r="G49" i="6"/>
  <c r="BT48" i="6"/>
  <c r="BJ48" i="6"/>
  <c r="AZ48" i="6"/>
  <c r="AP48" i="6"/>
  <c r="AF48" i="6"/>
  <c r="V48" i="6"/>
  <c r="L48" i="6"/>
  <c r="F48" i="6"/>
  <c r="H48" i="6"/>
  <c r="G48" i="6"/>
  <c r="BT47" i="6"/>
  <c r="BJ47" i="6"/>
  <c r="AZ47" i="6"/>
  <c r="AP47" i="6"/>
  <c r="AF47" i="6"/>
  <c r="V47" i="6"/>
  <c r="L47" i="6"/>
  <c r="F47" i="6"/>
  <c r="H47" i="6"/>
  <c r="G47" i="6"/>
  <c r="BT46" i="6"/>
  <c r="BJ46" i="6"/>
  <c r="AZ46" i="6"/>
  <c r="AP46" i="6"/>
  <c r="AF46" i="6"/>
  <c r="V46" i="6"/>
  <c r="L46" i="6"/>
  <c r="F46" i="6"/>
  <c r="H46" i="6"/>
  <c r="G46" i="6"/>
  <c r="BT45" i="6"/>
  <c r="BJ45" i="6"/>
  <c r="AZ45" i="6"/>
  <c r="AP45" i="6"/>
  <c r="AF45" i="6"/>
  <c r="V45" i="6"/>
  <c r="L45" i="6"/>
  <c r="F45" i="6"/>
  <c r="H45" i="6"/>
  <c r="G45" i="6"/>
  <c r="BT44" i="6"/>
  <c r="BJ44" i="6"/>
  <c r="AZ44" i="6"/>
  <c r="AP44" i="6"/>
  <c r="AF44" i="6"/>
  <c r="V44" i="6"/>
  <c r="L44" i="6"/>
  <c r="F44" i="6"/>
  <c r="H44" i="6"/>
  <c r="G44" i="6"/>
  <c r="BT43" i="6"/>
  <c r="BJ43" i="6"/>
  <c r="AZ43" i="6"/>
  <c r="AP43" i="6"/>
  <c r="AF43" i="6"/>
  <c r="V43" i="6"/>
  <c r="L43" i="6"/>
  <c r="F43" i="6"/>
  <c r="H43" i="6"/>
  <c r="G43" i="6"/>
  <c r="BT42" i="6"/>
  <c r="BJ42" i="6"/>
  <c r="AZ42" i="6"/>
  <c r="AP42" i="6"/>
  <c r="AF42" i="6"/>
  <c r="V42" i="6"/>
  <c r="L42" i="6"/>
  <c r="F42" i="6"/>
  <c r="H42" i="6"/>
  <c r="G42" i="6"/>
  <c r="C41" i="6"/>
  <c r="C42" i="6"/>
  <c r="C44" i="6"/>
  <c r="BT41" i="6"/>
  <c r="BJ41" i="6"/>
  <c r="AZ41" i="6"/>
  <c r="AP41" i="6"/>
  <c r="AF41" i="6"/>
  <c r="V41" i="6"/>
  <c r="L41" i="6"/>
  <c r="F41" i="6"/>
  <c r="H41" i="6"/>
  <c r="G41" i="6"/>
  <c r="BT40" i="6"/>
  <c r="BJ40" i="6"/>
  <c r="AZ40" i="6"/>
  <c r="AP40" i="6"/>
  <c r="AF40" i="6"/>
  <c r="V40" i="6"/>
  <c r="L40" i="6"/>
  <c r="F40" i="6"/>
  <c r="H40" i="6"/>
  <c r="G40" i="6"/>
  <c r="BT39" i="6"/>
  <c r="BJ39" i="6"/>
  <c r="AZ39" i="6"/>
  <c r="AP39" i="6"/>
  <c r="AF39" i="6"/>
  <c r="V39" i="6"/>
  <c r="L39" i="6"/>
  <c r="F39" i="6"/>
  <c r="H39" i="6"/>
  <c r="G39" i="6"/>
  <c r="BT38" i="6"/>
  <c r="BJ38" i="6"/>
  <c r="AZ38" i="6"/>
  <c r="AP38" i="6"/>
  <c r="AF38" i="6"/>
  <c r="V38" i="6"/>
  <c r="L38" i="6"/>
  <c r="F38" i="6"/>
  <c r="H38" i="6"/>
  <c r="G38" i="6"/>
  <c r="BT37" i="6"/>
  <c r="BJ37" i="6"/>
  <c r="AZ37" i="6"/>
  <c r="AP37" i="6"/>
  <c r="AF37" i="6"/>
  <c r="V37" i="6"/>
  <c r="L37" i="6"/>
  <c r="F37" i="6"/>
  <c r="H37" i="6"/>
  <c r="G37" i="6"/>
  <c r="BT36" i="6"/>
  <c r="BJ36" i="6"/>
  <c r="AZ36" i="6"/>
  <c r="AP36" i="6"/>
  <c r="AF36" i="6"/>
  <c r="V36" i="6"/>
  <c r="L36" i="6"/>
  <c r="F36" i="6"/>
  <c r="H36" i="6"/>
  <c r="G36" i="6"/>
  <c r="C38" i="6"/>
  <c r="BT35" i="6"/>
  <c r="BJ35" i="6"/>
  <c r="AZ35" i="6"/>
  <c r="AP35" i="6"/>
  <c r="AF35" i="6"/>
  <c r="V35" i="6"/>
  <c r="L35" i="6"/>
  <c r="F35" i="6"/>
  <c r="H35" i="6"/>
  <c r="G35" i="6"/>
  <c r="C37" i="6"/>
  <c r="BT34" i="6"/>
  <c r="BJ34" i="6"/>
  <c r="AZ34" i="6"/>
  <c r="AP34" i="6"/>
  <c r="AF34" i="6"/>
  <c r="V34" i="6"/>
  <c r="L34" i="6"/>
  <c r="F34" i="6"/>
  <c r="H34" i="6"/>
  <c r="G34" i="6"/>
  <c r="BT33" i="6"/>
  <c r="BJ33" i="6"/>
  <c r="AZ33" i="6"/>
  <c r="AP33" i="6"/>
  <c r="AF33" i="6"/>
  <c r="V33" i="6"/>
  <c r="L33" i="6"/>
  <c r="F33" i="6"/>
  <c r="H33" i="6"/>
  <c r="G33" i="6"/>
  <c r="C35" i="6"/>
  <c r="BT32" i="6"/>
  <c r="BJ32" i="6"/>
  <c r="AZ32" i="6"/>
  <c r="AP32" i="6"/>
  <c r="AF32" i="6"/>
  <c r="V32" i="6"/>
  <c r="L32" i="6"/>
  <c r="F32" i="6"/>
  <c r="H32" i="6"/>
  <c r="G32" i="6"/>
  <c r="C34" i="6"/>
  <c r="BT26" i="6"/>
  <c r="BJ26" i="6"/>
  <c r="AZ26" i="6"/>
  <c r="AP26" i="6"/>
  <c r="AF26" i="6"/>
  <c r="V26" i="6"/>
  <c r="L26" i="6"/>
  <c r="F26" i="6"/>
  <c r="H26" i="6"/>
  <c r="G26" i="6"/>
  <c r="BT25" i="6"/>
  <c r="BJ25" i="6"/>
  <c r="AZ25" i="6"/>
  <c r="AP25" i="6"/>
  <c r="AF25" i="6"/>
  <c r="V25" i="6"/>
  <c r="L25" i="6"/>
  <c r="F25" i="6"/>
  <c r="H25" i="6"/>
  <c r="G25" i="6"/>
  <c r="BT24" i="6"/>
  <c r="BJ24" i="6"/>
  <c r="AZ24" i="6"/>
  <c r="AP24" i="6"/>
  <c r="AF24" i="6"/>
  <c r="V24" i="6"/>
  <c r="L24" i="6"/>
  <c r="F24" i="6"/>
  <c r="H24" i="6"/>
  <c r="G24" i="6"/>
  <c r="BT23" i="6"/>
  <c r="BJ23" i="6"/>
  <c r="AZ23" i="6"/>
  <c r="AP23" i="6"/>
  <c r="AF23" i="6"/>
  <c r="V23" i="6"/>
  <c r="L23" i="6"/>
  <c r="F23" i="6"/>
  <c r="H23" i="6"/>
  <c r="G23" i="6"/>
  <c r="BT22" i="6"/>
  <c r="BJ22" i="6"/>
  <c r="AZ22" i="6"/>
  <c r="AP22" i="6"/>
  <c r="AF22" i="6"/>
  <c r="V22" i="6"/>
  <c r="L22" i="6"/>
  <c r="F22" i="6"/>
  <c r="H22" i="6"/>
  <c r="G22" i="6"/>
  <c r="BT21" i="6"/>
  <c r="BJ21" i="6"/>
  <c r="AZ21" i="6"/>
  <c r="AP21" i="6"/>
  <c r="AF21" i="6"/>
  <c r="V21" i="6"/>
  <c r="L21" i="6"/>
  <c r="F21" i="6"/>
  <c r="H21" i="6"/>
  <c r="G21" i="6"/>
  <c r="BT20" i="6"/>
  <c r="BJ20" i="6"/>
  <c r="AZ20" i="6"/>
  <c r="AP20" i="6"/>
  <c r="AF20" i="6"/>
  <c r="V20" i="6"/>
  <c r="L20" i="6"/>
  <c r="F20" i="6"/>
  <c r="H20" i="6"/>
  <c r="G20" i="6"/>
  <c r="BT19" i="6"/>
  <c r="BJ19" i="6"/>
  <c r="AZ19" i="6"/>
  <c r="AP19" i="6"/>
  <c r="AF19" i="6"/>
  <c r="V19" i="6"/>
  <c r="L19" i="6"/>
  <c r="F19" i="6"/>
  <c r="H19" i="6"/>
  <c r="G19" i="6"/>
  <c r="BT18" i="6"/>
  <c r="BJ18" i="6"/>
  <c r="AZ18" i="6"/>
  <c r="AP18" i="6"/>
  <c r="AF18" i="6"/>
  <c r="V18" i="6"/>
  <c r="L18" i="6"/>
  <c r="F18" i="6"/>
  <c r="H18" i="6"/>
  <c r="G18" i="6"/>
  <c r="BT17" i="6"/>
  <c r="BJ17" i="6"/>
  <c r="AZ17" i="6"/>
  <c r="AP17" i="6"/>
  <c r="AF17" i="6"/>
  <c r="V17" i="6"/>
  <c r="L17" i="6"/>
  <c r="F17" i="6"/>
  <c r="H17" i="6"/>
  <c r="G17" i="6"/>
  <c r="BT16" i="6"/>
  <c r="BJ16" i="6"/>
  <c r="AZ16" i="6"/>
  <c r="AP16" i="6"/>
  <c r="AF16" i="6"/>
  <c r="V16" i="6"/>
  <c r="L16" i="6"/>
  <c r="F16" i="6"/>
  <c r="H16" i="6"/>
  <c r="G16" i="6"/>
  <c r="BT15" i="6"/>
  <c r="BJ15" i="6"/>
  <c r="AZ15" i="6"/>
  <c r="AP15" i="6"/>
  <c r="AF15" i="6"/>
  <c r="V15" i="6"/>
  <c r="L15" i="6"/>
  <c r="F15" i="6"/>
  <c r="H15" i="6"/>
  <c r="G15" i="6"/>
  <c r="BT14" i="6"/>
  <c r="BJ14" i="6"/>
  <c r="AZ14" i="6"/>
  <c r="AP14" i="6"/>
  <c r="AF14" i="6"/>
  <c r="V14" i="6"/>
  <c r="L14" i="6"/>
  <c r="F14" i="6"/>
  <c r="H14" i="6"/>
  <c r="G14" i="6"/>
  <c r="BT13" i="6"/>
  <c r="BJ13" i="6"/>
  <c r="AZ13" i="6"/>
  <c r="AP13" i="6"/>
  <c r="AF13" i="6"/>
  <c r="V13" i="6"/>
  <c r="L13" i="6"/>
  <c r="F13" i="6"/>
  <c r="H13" i="6"/>
  <c r="G13" i="6"/>
  <c r="BT12" i="6"/>
  <c r="BJ12" i="6"/>
  <c r="AZ12" i="6"/>
  <c r="AP12" i="6"/>
  <c r="AF12" i="6"/>
  <c r="V12" i="6"/>
  <c r="L12" i="6"/>
  <c r="F12" i="6"/>
  <c r="H12" i="6"/>
  <c r="G12" i="6"/>
  <c r="BT11" i="6"/>
  <c r="BJ11" i="6"/>
  <c r="AZ11" i="6"/>
  <c r="AP11" i="6"/>
  <c r="AF11" i="6"/>
  <c r="V11" i="6"/>
  <c r="L11" i="6"/>
  <c r="F11" i="6"/>
  <c r="H11" i="6"/>
  <c r="G11" i="6"/>
  <c r="BT10" i="6"/>
  <c r="BJ10" i="6"/>
  <c r="AZ10" i="6"/>
  <c r="AP10" i="6"/>
  <c r="AF10" i="6"/>
  <c r="V10" i="6"/>
  <c r="L10" i="6"/>
  <c r="F10" i="6"/>
  <c r="H10" i="6"/>
  <c r="G10" i="6"/>
  <c r="BT9" i="6"/>
  <c r="BJ9" i="6"/>
  <c r="AZ9" i="6"/>
  <c r="AP9" i="6"/>
  <c r="AF9" i="6"/>
  <c r="V9" i="6"/>
  <c r="L9" i="6"/>
  <c r="F9" i="6"/>
  <c r="H9" i="6"/>
  <c r="G9" i="6"/>
  <c r="BT8" i="6"/>
  <c r="BJ8" i="6"/>
  <c r="AZ8" i="6"/>
  <c r="AP8" i="6"/>
  <c r="AF8" i="6"/>
  <c r="V8" i="6"/>
  <c r="L8" i="6"/>
  <c r="F8" i="6"/>
  <c r="H8" i="6"/>
  <c r="G8" i="6"/>
  <c r="BT7" i="6"/>
  <c r="BJ7" i="6"/>
  <c r="AZ7" i="6"/>
  <c r="AP7" i="6"/>
  <c r="AF7" i="6"/>
  <c r="V7" i="6"/>
  <c r="L7" i="6"/>
  <c r="F7" i="6"/>
  <c r="H7" i="6"/>
  <c r="G7" i="6"/>
  <c r="C8" i="6"/>
  <c r="BT6" i="6"/>
  <c r="BJ6" i="6"/>
  <c r="AZ6" i="6"/>
  <c r="AP6" i="6"/>
  <c r="AF6" i="6"/>
  <c r="V6" i="6"/>
  <c r="L6" i="6"/>
  <c r="F6" i="6"/>
  <c r="H6" i="6"/>
  <c r="G6" i="6"/>
  <c r="BT5" i="6"/>
  <c r="BJ5" i="6"/>
  <c r="AZ5" i="6"/>
  <c r="AP5" i="6"/>
  <c r="F5" i="6"/>
  <c r="H5" i="6"/>
  <c r="G5" i="6"/>
  <c r="BT4" i="6"/>
  <c r="BJ4" i="6"/>
  <c r="AZ4" i="6"/>
  <c r="AP4" i="6"/>
  <c r="F4" i="6"/>
  <c r="H4" i="6"/>
  <c r="G4" i="6"/>
  <c r="BT3" i="6"/>
  <c r="BJ3" i="6"/>
  <c r="AZ3" i="6"/>
  <c r="AP3" i="6"/>
  <c r="F3" i="6"/>
  <c r="H3" i="6"/>
  <c r="G3" i="6"/>
  <c r="C4" i="6"/>
  <c r="AJ27" i="2"/>
  <c r="AJ57" i="2"/>
  <c r="AJ86" i="2"/>
  <c r="AG27" i="2"/>
  <c r="AH27" i="2"/>
  <c r="AI27" i="2"/>
  <c r="AH57" i="2"/>
  <c r="AH86" i="2"/>
  <c r="J26" i="9"/>
  <c r="AG57" i="2"/>
  <c r="AI57" i="2"/>
  <c r="AJ26" i="2"/>
  <c r="AJ56" i="2"/>
  <c r="AG26" i="2"/>
  <c r="AG56" i="2"/>
  <c r="AG85" i="2"/>
  <c r="AH26" i="2"/>
  <c r="AH56" i="2"/>
  <c r="AH85" i="2"/>
  <c r="J25" i="9"/>
  <c r="AI26" i="2"/>
  <c r="AI56" i="2"/>
  <c r="AJ25" i="2"/>
  <c r="AJ55" i="2"/>
  <c r="AJ84" i="2"/>
  <c r="AG25" i="2"/>
  <c r="AH25" i="2"/>
  <c r="AG55" i="2"/>
  <c r="AH55" i="2"/>
  <c r="AJ24" i="2"/>
  <c r="AJ54" i="2"/>
  <c r="AJ83" i="2"/>
  <c r="AG24" i="2"/>
  <c r="AH24" i="2"/>
  <c r="AG54" i="2"/>
  <c r="AH54" i="2"/>
  <c r="AJ23" i="2"/>
  <c r="AJ53" i="2"/>
  <c r="AJ82" i="2"/>
  <c r="AG23" i="2"/>
  <c r="AH23" i="2"/>
  <c r="AI23" i="2"/>
  <c r="AG53" i="2"/>
  <c r="AH53" i="2"/>
  <c r="AI53" i="2"/>
  <c r="AJ22" i="2"/>
  <c r="AJ52" i="2"/>
  <c r="AG22" i="2"/>
  <c r="AH22" i="2"/>
  <c r="AI22" i="2"/>
  <c r="AG52" i="2"/>
  <c r="AH52" i="2"/>
  <c r="AJ21" i="2"/>
  <c r="AJ51" i="2"/>
  <c r="AG21" i="2"/>
  <c r="AH21" i="2"/>
  <c r="AI21" i="2"/>
  <c r="AG51" i="2"/>
  <c r="AH51" i="2"/>
  <c r="AG80" i="2"/>
  <c r="AJ20" i="2"/>
  <c r="AJ50" i="2"/>
  <c r="AG20" i="2"/>
  <c r="AH20" i="2"/>
  <c r="AI20" i="2"/>
  <c r="AG50" i="2"/>
  <c r="AH50" i="2"/>
  <c r="AJ19" i="2"/>
  <c r="AJ49" i="2"/>
  <c r="AG19" i="2"/>
  <c r="AH19" i="2"/>
  <c r="AI19" i="2"/>
  <c r="AG49" i="2"/>
  <c r="AH49" i="2"/>
  <c r="AI49" i="2"/>
  <c r="AJ18" i="2"/>
  <c r="AJ48" i="2"/>
  <c r="AJ77" i="2"/>
  <c r="AG18" i="2"/>
  <c r="AH18" i="2"/>
  <c r="AH48" i="2"/>
  <c r="AH77" i="2"/>
  <c r="J17" i="9"/>
  <c r="AI18" i="2"/>
  <c r="AG48" i="2"/>
  <c r="AG77" i="2"/>
  <c r="AJ17" i="2"/>
  <c r="AJ47" i="2"/>
  <c r="AG17" i="2"/>
  <c r="AH17" i="2"/>
  <c r="AG47" i="2"/>
  <c r="AH47" i="2"/>
  <c r="AJ16" i="2"/>
  <c r="AJ46" i="2"/>
  <c r="AJ75" i="2"/>
  <c r="AG16" i="2"/>
  <c r="AH16" i="2"/>
  <c r="AI16" i="2"/>
  <c r="AG46" i="2"/>
  <c r="AH46" i="2"/>
  <c r="AI46" i="2"/>
  <c r="AH75" i="2"/>
  <c r="J15" i="9"/>
  <c r="AJ15" i="2"/>
  <c r="AJ45" i="2"/>
  <c r="AJ74" i="2"/>
  <c r="AG15" i="2"/>
  <c r="AH15" i="2"/>
  <c r="AI15" i="2"/>
  <c r="AG45" i="2"/>
  <c r="AH45" i="2"/>
  <c r="AH74" i="2"/>
  <c r="J14" i="9"/>
  <c r="AJ14" i="2"/>
  <c r="AJ44" i="2"/>
  <c r="AG14" i="2"/>
  <c r="AH14" i="2"/>
  <c r="AI14" i="2"/>
  <c r="AG44" i="2"/>
  <c r="AH44" i="2"/>
  <c r="AJ13" i="2"/>
  <c r="AJ43" i="2"/>
  <c r="AG13" i="2"/>
  <c r="AH13" i="2"/>
  <c r="AH43" i="2"/>
  <c r="AH72" i="2"/>
  <c r="J12" i="9"/>
  <c r="AG43" i="2"/>
  <c r="AI43" i="2"/>
  <c r="AJ12" i="2"/>
  <c r="AJ42" i="2"/>
  <c r="AJ71" i="2"/>
  <c r="AG12" i="2"/>
  <c r="AH12" i="2"/>
  <c r="AG42" i="2"/>
  <c r="AH42" i="2"/>
  <c r="AJ11" i="2"/>
  <c r="AJ41" i="2"/>
  <c r="AG11" i="2"/>
  <c r="AH11" i="2"/>
  <c r="AG41" i="2"/>
  <c r="AH41" i="2"/>
  <c r="AH70" i="2"/>
  <c r="J10" i="9"/>
  <c r="AJ10" i="2"/>
  <c r="AJ40" i="2"/>
  <c r="AG10" i="2"/>
  <c r="AH10" i="2"/>
  <c r="AI10" i="2"/>
  <c r="AH40" i="2"/>
  <c r="AH69" i="2"/>
  <c r="J9" i="9"/>
  <c r="AG40" i="2"/>
  <c r="AI40" i="2"/>
  <c r="AG69" i="2"/>
  <c r="AJ9" i="2"/>
  <c r="AJ39" i="2"/>
  <c r="AG9" i="2"/>
  <c r="AH9" i="2"/>
  <c r="AI9" i="2"/>
  <c r="AG39" i="2"/>
  <c r="AH39" i="2"/>
  <c r="AJ8" i="2"/>
  <c r="AJ38" i="2"/>
  <c r="AG8" i="2"/>
  <c r="AH8" i="2"/>
  <c r="AG38" i="2"/>
  <c r="AH38" i="2"/>
  <c r="AJ7" i="2"/>
  <c r="AJ37" i="2"/>
  <c r="AG7" i="2"/>
  <c r="AH7" i="2"/>
  <c r="AI7" i="2"/>
  <c r="AG37" i="2"/>
  <c r="AH37" i="2"/>
  <c r="AJ6" i="2"/>
  <c r="AJ36" i="2"/>
  <c r="AG6" i="2"/>
  <c r="AH6" i="2"/>
  <c r="AI6" i="2"/>
  <c r="AG36" i="2"/>
  <c r="AH36" i="2"/>
  <c r="AI36" i="2"/>
  <c r="AJ5" i="2"/>
  <c r="AJ35" i="2"/>
  <c r="AJ64" i="2"/>
  <c r="AG5" i="2"/>
  <c r="AH5" i="2"/>
  <c r="AI5" i="2"/>
  <c r="AG35" i="2"/>
  <c r="AH35" i="2"/>
  <c r="AI35" i="2"/>
  <c r="AJ4" i="2"/>
  <c r="AJ34" i="2"/>
  <c r="AG4" i="2"/>
  <c r="AH4" i="2"/>
  <c r="AI4" i="2"/>
  <c r="AG34" i="2"/>
  <c r="AH34" i="2"/>
  <c r="AI34" i="2"/>
  <c r="AJ33" i="2"/>
  <c r="AG33" i="2"/>
  <c r="AH33" i="2"/>
  <c r="AI33" i="2"/>
  <c r="BA27" i="2"/>
  <c r="BA57" i="2"/>
  <c r="BA86" i="2"/>
  <c r="BB27" i="2"/>
  <c r="BB57" i="2"/>
  <c r="BD27" i="2"/>
  <c r="BD57" i="2"/>
  <c r="C11" i="5"/>
  <c r="C7" i="5"/>
  <c r="AH19" i="5"/>
  <c r="F83" i="5"/>
  <c r="C5" i="5"/>
  <c r="H83" i="5"/>
  <c r="C12" i="5"/>
  <c r="F82" i="5"/>
  <c r="H82" i="5"/>
  <c r="F81" i="5"/>
  <c r="H81" i="5"/>
  <c r="F80" i="5"/>
  <c r="H80" i="5"/>
  <c r="BA51" i="5"/>
  <c r="AT22" i="5"/>
  <c r="F79" i="5"/>
  <c r="H79" i="5"/>
  <c r="F78" i="5"/>
  <c r="H78" i="5"/>
  <c r="BV20" i="5"/>
  <c r="F77" i="5"/>
  <c r="H77" i="5"/>
  <c r="AT48" i="5"/>
  <c r="AR19" i="5"/>
  <c r="W19" i="5"/>
  <c r="F76" i="5"/>
  <c r="H76" i="5"/>
  <c r="F75" i="5"/>
  <c r="H75" i="5"/>
  <c r="F74" i="5"/>
  <c r="H74" i="5"/>
  <c r="BD45" i="5"/>
  <c r="BA16" i="5"/>
  <c r="BA45" i="5"/>
  <c r="F73" i="5"/>
  <c r="H73" i="5"/>
  <c r="Z44" i="5"/>
  <c r="M15" i="5"/>
  <c r="N44" i="5"/>
  <c r="F72" i="5"/>
  <c r="H72" i="5"/>
  <c r="AT43" i="5"/>
  <c r="P43" i="5"/>
  <c r="F71" i="5"/>
  <c r="H71" i="5"/>
  <c r="X42" i="5"/>
  <c r="F70" i="5"/>
  <c r="H70" i="5"/>
  <c r="Z12" i="5"/>
  <c r="X41" i="5"/>
  <c r="F69" i="5"/>
  <c r="H69" i="5"/>
  <c r="P40" i="5"/>
  <c r="F68" i="5"/>
  <c r="H68" i="5"/>
  <c r="P39" i="5"/>
  <c r="F67" i="5"/>
  <c r="H67" i="5"/>
  <c r="F66" i="5"/>
  <c r="H66" i="5"/>
  <c r="AR8" i="5"/>
  <c r="Z37" i="5"/>
  <c r="W8" i="5"/>
  <c r="F65" i="5"/>
  <c r="H65" i="5"/>
  <c r="BX36" i="5"/>
  <c r="BL7" i="5"/>
  <c r="W7" i="5"/>
  <c r="P36" i="5"/>
  <c r="F64" i="5"/>
  <c r="H64" i="5"/>
  <c r="BU35" i="5"/>
  <c r="BK6" i="5"/>
  <c r="AQ35" i="5"/>
  <c r="Z6" i="5"/>
  <c r="Z35" i="5"/>
  <c r="F63" i="5"/>
  <c r="H63" i="5"/>
  <c r="BX5" i="5"/>
  <c r="BU5" i="5"/>
  <c r="BA34" i="5"/>
  <c r="AR5" i="5"/>
  <c r="Z34" i="5"/>
  <c r="N34" i="5"/>
  <c r="F62" i="5"/>
  <c r="H62" i="5"/>
  <c r="BL33" i="5"/>
  <c r="BD4" i="5"/>
  <c r="W33" i="5"/>
  <c r="X33" i="5"/>
  <c r="F61" i="5"/>
  <c r="H61" i="5"/>
  <c r="BV3" i="5"/>
  <c r="BU32" i="5"/>
  <c r="AT3" i="5"/>
  <c r="AQ3" i="5"/>
  <c r="AS3" i="5"/>
  <c r="AR3" i="5"/>
  <c r="M32" i="5"/>
  <c r="F60" i="5"/>
  <c r="H60" i="5"/>
  <c r="F55" i="5"/>
  <c r="H55" i="5"/>
  <c r="F54" i="5"/>
  <c r="H54" i="5"/>
  <c r="F53" i="5"/>
  <c r="H53" i="5"/>
  <c r="F52" i="5"/>
  <c r="H52" i="5"/>
  <c r="F51" i="5"/>
  <c r="H51" i="5"/>
  <c r="F50" i="5"/>
  <c r="H50" i="5"/>
  <c r="F49" i="5"/>
  <c r="H49" i="5"/>
  <c r="F48" i="5"/>
  <c r="H48" i="5"/>
  <c r="F47" i="5"/>
  <c r="H47" i="5"/>
  <c r="F46" i="5"/>
  <c r="H46" i="5"/>
  <c r="F45" i="5"/>
  <c r="H45" i="5"/>
  <c r="F44" i="5"/>
  <c r="H44" i="5"/>
  <c r="F43" i="5"/>
  <c r="H43" i="5"/>
  <c r="F42" i="5"/>
  <c r="H42" i="5"/>
  <c r="C41" i="5"/>
  <c r="C44" i="5"/>
  <c r="C42" i="5"/>
  <c r="F41" i="5"/>
  <c r="H41" i="5"/>
  <c r="F40" i="5"/>
  <c r="H40" i="5"/>
  <c r="F39" i="5"/>
  <c r="H39" i="5"/>
  <c r="F38" i="5"/>
  <c r="H38" i="5"/>
  <c r="F37" i="5"/>
  <c r="H37" i="5"/>
  <c r="F36" i="5"/>
  <c r="H36" i="5"/>
  <c r="C38" i="5"/>
  <c r="F35" i="5"/>
  <c r="H35" i="5"/>
  <c r="C37" i="5"/>
  <c r="F34" i="5"/>
  <c r="H34" i="5"/>
  <c r="F33" i="5"/>
  <c r="H33" i="5"/>
  <c r="C35" i="5"/>
  <c r="F32" i="5"/>
  <c r="H32" i="5"/>
  <c r="C34" i="5"/>
  <c r="BA26" i="5"/>
  <c r="BB26" i="5"/>
  <c r="F26" i="5"/>
  <c r="H26" i="5"/>
  <c r="F25" i="5"/>
  <c r="H25" i="5"/>
  <c r="F24" i="5"/>
  <c r="H24" i="5"/>
  <c r="F23" i="5"/>
  <c r="H23" i="5"/>
  <c r="F22" i="5"/>
  <c r="H22" i="5"/>
  <c r="F21" i="5"/>
  <c r="H21" i="5"/>
  <c r="F20" i="5"/>
  <c r="H20" i="5"/>
  <c r="F19" i="5"/>
  <c r="H19" i="5"/>
  <c r="F18" i="5"/>
  <c r="H18" i="5"/>
  <c r="F17" i="5"/>
  <c r="H17" i="5"/>
  <c r="F16" i="5"/>
  <c r="H16" i="5"/>
  <c r="F15" i="5"/>
  <c r="H15" i="5"/>
  <c r="F14" i="5"/>
  <c r="H14" i="5"/>
  <c r="F13" i="5"/>
  <c r="H13" i="5"/>
  <c r="F12" i="5"/>
  <c r="H12" i="5"/>
  <c r="F11" i="5"/>
  <c r="H11" i="5"/>
  <c r="F10" i="5"/>
  <c r="H10" i="5"/>
  <c r="F9" i="5"/>
  <c r="H9" i="5"/>
  <c r="F8" i="5"/>
  <c r="H8" i="5"/>
  <c r="F7" i="5"/>
  <c r="H7" i="5"/>
  <c r="C8" i="5"/>
  <c r="F6" i="5"/>
  <c r="H6" i="5"/>
  <c r="F5" i="5"/>
  <c r="H5" i="5"/>
  <c r="F4" i="5"/>
  <c r="H4" i="5"/>
  <c r="F3" i="5"/>
  <c r="H3" i="5"/>
  <c r="C4" i="5"/>
  <c r="BU24" i="2"/>
  <c r="BU54" i="2"/>
  <c r="BV54" i="2"/>
  <c r="BW54" i="2"/>
  <c r="BV24" i="2"/>
  <c r="BW24" i="2"/>
  <c r="BW83" i="2"/>
  <c r="S23" i="9"/>
  <c r="BU25" i="2"/>
  <c r="BU55" i="2"/>
  <c r="BU84" i="2"/>
  <c r="BU26" i="2"/>
  <c r="BU56" i="2"/>
  <c r="BU85" i="2"/>
  <c r="BU27" i="2"/>
  <c r="BU57" i="2"/>
  <c r="BK24" i="2"/>
  <c r="BK54" i="2"/>
  <c r="BK25" i="2"/>
  <c r="BK55" i="2"/>
  <c r="BL55" i="2"/>
  <c r="BM55" i="2"/>
  <c r="BL25" i="2"/>
  <c r="BM25" i="2"/>
  <c r="BM84" i="2"/>
  <c r="Q24" i="9"/>
  <c r="BK84" i="2"/>
  <c r="BK26" i="2"/>
  <c r="BL26" i="2"/>
  <c r="BM26" i="2"/>
  <c r="BK56" i="2"/>
  <c r="BK27" i="2"/>
  <c r="BK57" i="2"/>
  <c r="BK86" i="2"/>
  <c r="BA24" i="2"/>
  <c r="BB24" i="2"/>
  <c r="BC24" i="2"/>
  <c r="BA54" i="2"/>
  <c r="BB54" i="2"/>
  <c r="BC54" i="2"/>
  <c r="BB83" i="2"/>
  <c r="N23" i="9"/>
  <c r="BD24" i="2"/>
  <c r="BD54" i="2"/>
  <c r="BA25" i="2"/>
  <c r="BA55" i="2"/>
  <c r="BB25" i="2"/>
  <c r="BB55" i="2"/>
  <c r="BB84" i="2"/>
  <c r="N24" i="9"/>
  <c r="BD25" i="2"/>
  <c r="BD55" i="2"/>
  <c r="BD84" i="2"/>
  <c r="BA26" i="2"/>
  <c r="BA56" i="2"/>
  <c r="BB26" i="2"/>
  <c r="BB56" i="2"/>
  <c r="BD26" i="2"/>
  <c r="BD56" i="2"/>
  <c r="AR24" i="2"/>
  <c r="AS24" i="2"/>
  <c r="AT24" i="2"/>
  <c r="AQ25" i="2"/>
  <c r="AR25" i="2"/>
  <c r="AT25" i="2"/>
  <c r="AT84" i="2"/>
  <c r="AQ26" i="2"/>
  <c r="AS26" i="2"/>
  <c r="AT26" i="2"/>
  <c r="AQ27" i="2"/>
  <c r="AT27" i="2"/>
  <c r="W24" i="2"/>
  <c r="X24" i="2"/>
  <c r="Y24" i="2"/>
  <c r="W54" i="2"/>
  <c r="X54" i="2"/>
  <c r="X83" i="2"/>
  <c r="H23" i="9"/>
  <c r="Z24" i="2"/>
  <c r="Z54" i="2"/>
  <c r="Z83" i="2"/>
  <c r="W25" i="2"/>
  <c r="X25" i="2"/>
  <c r="Y25" i="2"/>
  <c r="W55" i="2"/>
  <c r="X55" i="2"/>
  <c r="Y55" i="2"/>
  <c r="Z25" i="2"/>
  <c r="Z55" i="2"/>
  <c r="Z84" i="2"/>
  <c r="W26" i="2"/>
  <c r="W56" i="2"/>
  <c r="X26" i="2"/>
  <c r="X56" i="2"/>
  <c r="X85" i="2"/>
  <c r="H25" i="9"/>
  <c r="Z26" i="2"/>
  <c r="Z56" i="2"/>
  <c r="W27" i="2"/>
  <c r="W57" i="2"/>
  <c r="X57" i="2"/>
  <c r="Y57" i="2"/>
  <c r="X27" i="2"/>
  <c r="Z27" i="2"/>
  <c r="Z57" i="2"/>
  <c r="Z86" i="2"/>
  <c r="N24" i="2"/>
  <c r="N54" i="2"/>
  <c r="M24" i="2"/>
  <c r="M54" i="2"/>
  <c r="O54" i="2"/>
  <c r="P24" i="2"/>
  <c r="P54" i="2"/>
  <c r="N25" i="2"/>
  <c r="N55" i="2"/>
  <c r="M25" i="2"/>
  <c r="M55" i="2"/>
  <c r="O55" i="2"/>
  <c r="P25" i="2"/>
  <c r="P55" i="2"/>
  <c r="N26" i="2"/>
  <c r="N56" i="2"/>
  <c r="N85" i="2"/>
  <c r="M26" i="2"/>
  <c r="M56" i="2"/>
  <c r="P26" i="2"/>
  <c r="P56" i="2"/>
  <c r="P85" i="2"/>
  <c r="N27" i="2"/>
  <c r="N57" i="2"/>
  <c r="M27" i="2"/>
  <c r="M57" i="2"/>
  <c r="O57" i="2"/>
  <c r="P27" i="2"/>
  <c r="P57" i="2"/>
  <c r="P86" i="2"/>
  <c r="P23" i="2"/>
  <c r="P53" i="2"/>
  <c r="M23" i="2"/>
  <c r="N23" i="2"/>
  <c r="M53" i="2"/>
  <c r="N53" i="2"/>
  <c r="O53" i="2"/>
  <c r="P22" i="2"/>
  <c r="P52" i="2"/>
  <c r="M22" i="2"/>
  <c r="N22" i="2"/>
  <c r="O22" i="2"/>
  <c r="M52" i="2"/>
  <c r="N52" i="2"/>
  <c r="P21" i="2"/>
  <c r="P51" i="2"/>
  <c r="M21" i="2"/>
  <c r="N21" i="2"/>
  <c r="O21" i="2"/>
  <c r="M51" i="2"/>
  <c r="N51" i="2"/>
  <c r="P20" i="2"/>
  <c r="P50" i="2"/>
  <c r="M20" i="2"/>
  <c r="M50" i="2"/>
  <c r="M79" i="2"/>
  <c r="N20" i="2"/>
  <c r="N50" i="2"/>
  <c r="O50" i="2"/>
  <c r="P19" i="2"/>
  <c r="P49" i="2"/>
  <c r="M19" i="2"/>
  <c r="N19" i="2"/>
  <c r="M49" i="2"/>
  <c r="N49" i="2"/>
  <c r="O49" i="2"/>
  <c r="P18" i="2"/>
  <c r="P48" i="2"/>
  <c r="M18" i="2"/>
  <c r="N18" i="2"/>
  <c r="M48" i="2"/>
  <c r="N48" i="2"/>
  <c r="O48" i="2"/>
  <c r="P17" i="2"/>
  <c r="P47" i="2"/>
  <c r="M17" i="2"/>
  <c r="N17" i="2"/>
  <c r="M47" i="2"/>
  <c r="N47" i="2"/>
  <c r="N76" i="2"/>
  <c r="P16" i="2"/>
  <c r="P46" i="2"/>
  <c r="M16" i="2"/>
  <c r="N16" i="2"/>
  <c r="M46" i="2"/>
  <c r="N46" i="2"/>
  <c r="P15" i="2"/>
  <c r="P45" i="2"/>
  <c r="M15" i="2"/>
  <c r="N15" i="2"/>
  <c r="M45" i="2"/>
  <c r="N45" i="2"/>
  <c r="N74" i="2"/>
  <c r="P14" i="2"/>
  <c r="P44" i="2"/>
  <c r="M14" i="2"/>
  <c r="N14" i="2"/>
  <c r="M44" i="2"/>
  <c r="N44" i="2"/>
  <c r="O44" i="2"/>
  <c r="P13" i="2"/>
  <c r="P43" i="2"/>
  <c r="M13" i="2"/>
  <c r="N13" i="2"/>
  <c r="O13" i="2"/>
  <c r="M43" i="2"/>
  <c r="N43" i="2"/>
  <c r="N72" i="2"/>
  <c r="P12" i="2"/>
  <c r="P42" i="2"/>
  <c r="M12" i="2"/>
  <c r="N12" i="2"/>
  <c r="O12" i="2"/>
  <c r="M42" i="2"/>
  <c r="N42" i="2"/>
  <c r="N71" i="2"/>
  <c r="O42" i="2"/>
  <c r="P11" i="2"/>
  <c r="P41" i="2"/>
  <c r="P70" i="2"/>
  <c r="M11" i="2"/>
  <c r="M41" i="2"/>
  <c r="M70" i="2"/>
  <c r="N11" i="2"/>
  <c r="N41" i="2"/>
  <c r="O41" i="2"/>
  <c r="P10" i="2"/>
  <c r="P40" i="2"/>
  <c r="M10" i="2"/>
  <c r="N10" i="2"/>
  <c r="M40" i="2"/>
  <c r="N40" i="2"/>
  <c r="P9" i="2"/>
  <c r="P39" i="2"/>
  <c r="M9" i="2"/>
  <c r="M39" i="2"/>
  <c r="M68" i="2"/>
  <c r="N9" i="2"/>
  <c r="N39" i="2"/>
  <c r="O39" i="2"/>
  <c r="P8" i="2"/>
  <c r="P38" i="2"/>
  <c r="M8" i="2"/>
  <c r="N8" i="2"/>
  <c r="M38" i="2"/>
  <c r="N38" i="2"/>
  <c r="O38" i="2"/>
  <c r="P7" i="2"/>
  <c r="P37" i="2"/>
  <c r="P66" i="2"/>
  <c r="M7" i="2"/>
  <c r="N7" i="2"/>
  <c r="O7" i="2"/>
  <c r="M37" i="2"/>
  <c r="N37" i="2"/>
  <c r="O37" i="2"/>
  <c r="P6" i="2"/>
  <c r="P36" i="2"/>
  <c r="M6" i="2"/>
  <c r="M36" i="2"/>
  <c r="M65" i="2"/>
  <c r="N6" i="2"/>
  <c r="N36" i="2"/>
  <c r="N65" i="2"/>
  <c r="O36" i="2"/>
  <c r="P5" i="2"/>
  <c r="P35" i="2"/>
  <c r="P64" i="2"/>
  <c r="M5" i="2"/>
  <c r="N5" i="2"/>
  <c r="M35" i="2"/>
  <c r="N35" i="2"/>
  <c r="P4" i="2"/>
  <c r="P34" i="2"/>
  <c r="M4" i="2"/>
  <c r="N4" i="2"/>
  <c r="N34" i="2"/>
  <c r="N63" i="2"/>
  <c r="M34" i="2"/>
  <c r="P3" i="2"/>
  <c r="P33" i="2"/>
  <c r="M3" i="2"/>
  <c r="N3" i="2"/>
  <c r="M33" i="2"/>
  <c r="N33" i="2"/>
  <c r="Z23" i="2"/>
  <c r="Z53" i="2"/>
  <c r="W23" i="2"/>
  <c r="X23" i="2"/>
  <c r="Y23" i="2"/>
  <c r="W53" i="2"/>
  <c r="X53" i="2"/>
  <c r="Y53" i="2"/>
  <c r="Z22" i="2"/>
  <c r="Z52" i="2"/>
  <c r="W22" i="2"/>
  <c r="X22" i="2"/>
  <c r="Y22" i="2"/>
  <c r="W52" i="2"/>
  <c r="W81" i="2"/>
  <c r="X52" i="2"/>
  <c r="Z21" i="2"/>
  <c r="Z51" i="2"/>
  <c r="Z80" i="2"/>
  <c r="W21" i="2"/>
  <c r="X21" i="2"/>
  <c r="Y21" i="2"/>
  <c r="W51" i="2"/>
  <c r="X51" i="2"/>
  <c r="X80" i="2"/>
  <c r="H20" i="9"/>
  <c r="Z20" i="2"/>
  <c r="Z50" i="2"/>
  <c r="W20" i="2"/>
  <c r="X20" i="2"/>
  <c r="W50" i="2"/>
  <c r="X50" i="2"/>
  <c r="Y50" i="2"/>
  <c r="X79" i="2"/>
  <c r="H19" i="9"/>
  <c r="Z19" i="2"/>
  <c r="Z49" i="2"/>
  <c r="Z78" i="2"/>
  <c r="W19" i="2"/>
  <c r="X19" i="2"/>
  <c r="Y19" i="2"/>
  <c r="W49" i="2"/>
  <c r="X49" i="2"/>
  <c r="Z18" i="2"/>
  <c r="Z48" i="2"/>
  <c r="W18" i="2"/>
  <c r="X18" i="2"/>
  <c r="Y18" i="2"/>
  <c r="W48" i="2"/>
  <c r="X48" i="2"/>
  <c r="W77" i="2"/>
  <c r="Z17" i="2"/>
  <c r="Z47" i="2"/>
  <c r="W17" i="2"/>
  <c r="X17" i="2"/>
  <c r="Y17" i="2"/>
  <c r="W47" i="2"/>
  <c r="X47" i="2"/>
  <c r="X76" i="2"/>
  <c r="H16" i="9"/>
  <c r="Z16" i="2"/>
  <c r="Z46" i="2"/>
  <c r="W16" i="2"/>
  <c r="X16" i="2"/>
  <c r="W46" i="2"/>
  <c r="X46" i="2"/>
  <c r="Y46" i="2"/>
  <c r="Z15" i="2"/>
  <c r="Z45" i="2"/>
  <c r="W15" i="2"/>
  <c r="X15" i="2"/>
  <c r="Y15" i="2"/>
  <c r="X45" i="2"/>
  <c r="X74" i="2"/>
  <c r="H14" i="9"/>
  <c r="W45" i="2"/>
  <c r="Y45" i="2"/>
  <c r="Z14" i="2"/>
  <c r="Z44" i="2"/>
  <c r="W14" i="2"/>
  <c r="X14" i="2"/>
  <c r="X44" i="2"/>
  <c r="X73" i="2"/>
  <c r="H13" i="9"/>
  <c r="W44" i="2"/>
  <c r="Z13" i="2"/>
  <c r="Z43" i="2"/>
  <c r="W13" i="2"/>
  <c r="X13" i="2"/>
  <c r="W43" i="2"/>
  <c r="X43" i="2"/>
  <c r="Z12" i="2"/>
  <c r="Z42" i="2"/>
  <c r="W12" i="2"/>
  <c r="X12" i="2"/>
  <c r="W42" i="2"/>
  <c r="X42" i="2"/>
  <c r="Y42" i="2"/>
  <c r="Z11" i="2"/>
  <c r="Z41" i="2"/>
  <c r="W11" i="2"/>
  <c r="X11" i="2"/>
  <c r="Y11" i="2"/>
  <c r="W41" i="2"/>
  <c r="X41" i="2"/>
  <c r="Z10" i="2"/>
  <c r="Z40" i="2"/>
  <c r="Z69" i="2"/>
  <c r="W10" i="2"/>
  <c r="X10" i="2"/>
  <c r="Y10" i="2"/>
  <c r="W40" i="2"/>
  <c r="X40" i="2"/>
  <c r="Z9" i="2"/>
  <c r="Z39" i="2"/>
  <c r="W9" i="2"/>
  <c r="X9" i="2"/>
  <c r="W39" i="2"/>
  <c r="W68" i="2"/>
  <c r="X39" i="2"/>
  <c r="Z8" i="2"/>
  <c r="Z38" i="2"/>
  <c r="W8" i="2"/>
  <c r="X8" i="2"/>
  <c r="Y8" i="2"/>
  <c r="W38" i="2"/>
  <c r="X38" i="2"/>
  <c r="Y38" i="2"/>
  <c r="Z7" i="2"/>
  <c r="Z37" i="2"/>
  <c r="W7" i="2"/>
  <c r="X7" i="2"/>
  <c r="X37" i="2"/>
  <c r="X66" i="2"/>
  <c r="H6" i="9"/>
  <c r="W37" i="2"/>
  <c r="Y37" i="2"/>
  <c r="Z6" i="2"/>
  <c r="Z36" i="2"/>
  <c r="Z65" i="2"/>
  <c r="W6" i="2"/>
  <c r="X6" i="2"/>
  <c r="Y6" i="2"/>
  <c r="W36" i="2"/>
  <c r="X36" i="2"/>
  <c r="Z5" i="2"/>
  <c r="Z35" i="2"/>
  <c r="Z64" i="2"/>
  <c r="W5" i="2"/>
  <c r="X5" i="2"/>
  <c r="W35" i="2"/>
  <c r="X35" i="2"/>
  <c r="Z4" i="2"/>
  <c r="Z34" i="2"/>
  <c r="W4" i="2"/>
  <c r="W34" i="2"/>
  <c r="W63" i="2"/>
  <c r="X4" i="2"/>
  <c r="X34" i="2"/>
  <c r="Y34" i="2"/>
  <c r="Z3" i="2"/>
  <c r="Z33" i="2"/>
  <c r="W3" i="2"/>
  <c r="X3" i="2"/>
  <c r="W33" i="2"/>
  <c r="X33" i="2"/>
  <c r="AT23" i="2"/>
  <c r="AQ23" i="2"/>
  <c r="AR23" i="2"/>
  <c r="AT22" i="2"/>
  <c r="AQ22" i="2"/>
  <c r="AR22" i="2"/>
  <c r="AS22" i="2"/>
  <c r="AT21" i="2"/>
  <c r="AT80" i="2"/>
  <c r="AQ21" i="2"/>
  <c r="AR21" i="2"/>
  <c r="AT20" i="2"/>
  <c r="AQ20" i="2"/>
  <c r="AR20" i="2"/>
  <c r="AS20" i="2"/>
  <c r="AT19" i="2"/>
  <c r="AQ19" i="2"/>
  <c r="AR19" i="2"/>
  <c r="AS19" i="2"/>
  <c r="AT18" i="2"/>
  <c r="AQ18" i="2"/>
  <c r="AQ77" i="2"/>
  <c r="AR18" i="2"/>
  <c r="AT17" i="2"/>
  <c r="AR17" i="2"/>
  <c r="AT16" i="2"/>
  <c r="AT75" i="2"/>
  <c r="AQ16" i="2"/>
  <c r="AR16" i="2"/>
  <c r="AT15" i="2"/>
  <c r="AQ15" i="2"/>
  <c r="AR15" i="2"/>
  <c r="AR74" i="2"/>
  <c r="L14" i="9"/>
  <c r="AT14" i="2"/>
  <c r="AQ14" i="2"/>
  <c r="AR14" i="2"/>
  <c r="AS14" i="2"/>
  <c r="AQ13" i="2"/>
  <c r="AS13" i="2"/>
  <c r="AQ12" i="2"/>
  <c r="AR12" i="2"/>
  <c r="AT11" i="2"/>
  <c r="AQ11" i="2"/>
  <c r="AR11" i="2"/>
  <c r="AS11" i="2"/>
  <c r="AT10" i="2"/>
  <c r="AQ10" i="2"/>
  <c r="AR10" i="2"/>
  <c r="AT9" i="2"/>
  <c r="AQ9" i="2"/>
  <c r="AR9" i="2"/>
  <c r="AR68" i="2"/>
  <c r="L8" i="9"/>
  <c r="AT8" i="2"/>
  <c r="AQ8" i="2"/>
  <c r="AR8" i="2"/>
  <c r="AT7" i="2"/>
  <c r="AQ7" i="2"/>
  <c r="AR7" i="2"/>
  <c r="AT6" i="2"/>
  <c r="AT65" i="2"/>
  <c r="AQ6" i="2"/>
  <c r="AR6" i="2"/>
  <c r="AT5" i="2"/>
  <c r="AQ5" i="2"/>
  <c r="AR5" i="2"/>
  <c r="AT4" i="2"/>
  <c r="AT34" i="2"/>
  <c r="AT63" i="2"/>
  <c r="AQ4" i="2"/>
  <c r="AR4" i="2"/>
  <c r="AS4" i="2"/>
  <c r="AQ34" i="2"/>
  <c r="AR34" i="2"/>
  <c r="AT33" i="2"/>
  <c r="AT62" i="2"/>
  <c r="AQ33" i="2"/>
  <c r="AS33" i="2"/>
  <c r="BD23" i="2"/>
  <c r="BD53" i="2"/>
  <c r="BA23" i="2"/>
  <c r="BB23" i="2"/>
  <c r="BA53" i="2"/>
  <c r="BB53" i="2"/>
  <c r="BC53" i="2"/>
  <c r="BD22" i="2"/>
  <c r="BD52" i="2"/>
  <c r="BA22" i="2"/>
  <c r="BB22" i="2"/>
  <c r="BA52" i="2"/>
  <c r="BB52" i="2"/>
  <c r="BC52" i="2"/>
  <c r="BD21" i="2"/>
  <c r="BD51" i="2"/>
  <c r="BA21" i="2"/>
  <c r="BB21" i="2"/>
  <c r="BA51" i="2"/>
  <c r="BB51" i="2"/>
  <c r="BC51" i="2"/>
  <c r="BD20" i="2"/>
  <c r="BD50" i="2"/>
  <c r="BD79" i="2"/>
  <c r="BA20" i="2"/>
  <c r="BB20" i="2"/>
  <c r="BA50" i="2"/>
  <c r="BA79" i="2"/>
  <c r="BB50" i="2"/>
  <c r="BB79" i="2"/>
  <c r="N19" i="9"/>
  <c r="BD19" i="2"/>
  <c r="BD49" i="2"/>
  <c r="BA19" i="2"/>
  <c r="BB19" i="2"/>
  <c r="BA49" i="2"/>
  <c r="BB49" i="2"/>
  <c r="BD18" i="2"/>
  <c r="BD48" i="2"/>
  <c r="BA18" i="2"/>
  <c r="BB18" i="2"/>
  <c r="BC18" i="2"/>
  <c r="BA48" i="2"/>
  <c r="BB48" i="2"/>
  <c r="BC48" i="2"/>
  <c r="BD17" i="2"/>
  <c r="BD47" i="2"/>
  <c r="BA17" i="2"/>
  <c r="BB17" i="2"/>
  <c r="BA47" i="2"/>
  <c r="BB47" i="2"/>
  <c r="BD16" i="2"/>
  <c r="BD46" i="2"/>
  <c r="BA16" i="2"/>
  <c r="BB16" i="2"/>
  <c r="BA46" i="2"/>
  <c r="BB46" i="2"/>
  <c r="BD15" i="2"/>
  <c r="BD45" i="2"/>
  <c r="BD74" i="2"/>
  <c r="BA15" i="2"/>
  <c r="BB15" i="2"/>
  <c r="BC15" i="2"/>
  <c r="BA45" i="2"/>
  <c r="BB45" i="2"/>
  <c r="BC45" i="2"/>
  <c r="BC74" i="2"/>
  <c r="O14" i="9"/>
  <c r="BD14" i="2"/>
  <c r="BD44" i="2"/>
  <c r="BD73" i="2"/>
  <c r="BA14" i="2"/>
  <c r="BB14" i="2"/>
  <c r="BA44" i="2"/>
  <c r="BB44" i="2"/>
  <c r="BC44" i="2"/>
  <c r="BD13" i="2"/>
  <c r="BD43" i="2"/>
  <c r="BA13" i="2"/>
  <c r="BB13" i="2"/>
  <c r="BA43" i="2"/>
  <c r="BB43" i="2"/>
  <c r="BD12" i="2"/>
  <c r="BD42" i="2"/>
  <c r="BA12" i="2"/>
  <c r="BA42" i="2"/>
  <c r="BA71" i="2"/>
  <c r="BB12" i="2"/>
  <c r="BB42" i="2"/>
  <c r="BB71" i="2"/>
  <c r="N11" i="9"/>
  <c r="BD11" i="2"/>
  <c r="BD41" i="2"/>
  <c r="BA11" i="2"/>
  <c r="BB11" i="2"/>
  <c r="BB41" i="2"/>
  <c r="BB70" i="2"/>
  <c r="N10" i="9"/>
  <c r="BA41" i="2"/>
  <c r="BC41" i="2"/>
  <c r="BD10" i="2"/>
  <c r="BD40" i="2"/>
  <c r="BA10" i="2"/>
  <c r="BB10" i="2"/>
  <c r="BC10" i="2"/>
  <c r="BA40" i="2"/>
  <c r="BB40" i="2"/>
  <c r="BB69" i="2"/>
  <c r="N9" i="9"/>
  <c r="BD9" i="2"/>
  <c r="BD39" i="2"/>
  <c r="BA9" i="2"/>
  <c r="BB9" i="2"/>
  <c r="BA39" i="2"/>
  <c r="BB39" i="2"/>
  <c r="BC39" i="2"/>
  <c r="BD8" i="2"/>
  <c r="BD38" i="2"/>
  <c r="BD67" i="2"/>
  <c r="BA8" i="2"/>
  <c r="BB8" i="2"/>
  <c r="BA38" i="2"/>
  <c r="BB38" i="2"/>
  <c r="BD7" i="2"/>
  <c r="BD37" i="2"/>
  <c r="BA7" i="2"/>
  <c r="BB7" i="2"/>
  <c r="BC7" i="2"/>
  <c r="BA37" i="2"/>
  <c r="BB37" i="2"/>
  <c r="BC37" i="2"/>
  <c r="BC66" i="2"/>
  <c r="O6" i="9"/>
  <c r="BB66" i="2"/>
  <c r="N6" i="9"/>
  <c r="BD6" i="2"/>
  <c r="BD36" i="2"/>
  <c r="BA6" i="2"/>
  <c r="BB6" i="2"/>
  <c r="BA36" i="2"/>
  <c r="BB36" i="2"/>
  <c r="BC36" i="2"/>
  <c r="BD5" i="2"/>
  <c r="BD35" i="2"/>
  <c r="BA5" i="2"/>
  <c r="BB5" i="2"/>
  <c r="BC5" i="2"/>
  <c r="BA35" i="2"/>
  <c r="BB35" i="2"/>
  <c r="BC35" i="2"/>
  <c r="BD4" i="2"/>
  <c r="BD34" i="2"/>
  <c r="BD63" i="2"/>
  <c r="BA4" i="2"/>
  <c r="BB4" i="2"/>
  <c r="BC4" i="2"/>
  <c r="BA34" i="2"/>
  <c r="BB34" i="2"/>
  <c r="BA33" i="2"/>
  <c r="BB33" i="2"/>
  <c r="BC33" i="2"/>
  <c r="BU23" i="2"/>
  <c r="BU53" i="2"/>
  <c r="BV53" i="2"/>
  <c r="BW53" i="2"/>
  <c r="BU22" i="2"/>
  <c r="BU52" i="2"/>
  <c r="BV52" i="2"/>
  <c r="BW52" i="2"/>
  <c r="BU21" i="2"/>
  <c r="BU51" i="2"/>
  <c r="BU20" i="2"/>
  <c r="BU50" i="2"/>
  <c r="BU19" i="2"/>
  <c r="BU49" i="2"/>
  <c r="BV49" i="2"/>
  <c r="BW49" i="2"/>
  <c r="BU18" i="2"/>
  <c r="BU48" i="2"/>
  <c r="BV48" i="2"/>
  <c r="BW48" i="2"/>
  <c r="BU17" i="2"/>
  <c r="BU47" i="2"/>
  <c r="BU76" i="2"/>
  <c r="BU16" i="2"/>
  <c r="BU46" i="2"/>
  <c r="BU15" i="2"/>
  <c r="BU45" i="2"/>
  <c r="BU14" i="2"/>
  <c r="BV14" i="2"/>
  <c r="BW14" i="2"/>
  <c r="BU44" i="2"/>
  <c r="BU13" i="2"/>
  <c r="BU43" i="2"/>
  <c r="BU72" i="2"/>
  <c r="BU12" i="2"/>
  <c r="BV12" i="2"/>
  <c r="BW12" i="2"/>
  <c r="BU42" i="2"/>
  <c r="BU11" i="2"/>
  <c r="BU41" i="2"/>
  <c r="BV41" i="2"/>
  <c r="BW41" i="2"/>
  <c r="BU10" i="2"/>
  <c r="BU40" i="2"/>
  <c r="BU69" i="2"/>
  <c r="BU9" i="2"/>
  <c r="BU39" i="2"/>
  <c r="BU8" i="2"/>
  <c r="BU38" i="2"/>
  <c r="BU7" i="2"/>
  <c r="BU37" i="2"/>
  <c r="BU6" i="2"/>
  <c r="BU36" i="2"/>
  <c r="BU5" i="2"/>
  <c r="BU35" i="2"/>
  <c r="BU4" i="2"/>
  <c r="BU34" i="2"/>
  <c r="BV34" i="2"/>
  <c r="BW34" i="2"/>
  <c r="BK4" i="2"/>
  <c r="BK34" i="2"/>
  <c r="BK63" i="2"/>
  <c r="BK5" i="2"/>
  <c r="BK35" i="2"/>
  <c r="BL35" i="2"/>
  <c r="BM35" i="2"/>
  <c r="BK64" i="2"/>
  <c r="BK6" i="2"/>
  <c r="BK36" i="2"/>
  <c r="BK7" i="2"/>
  <c r="BK37" i="2"/>
  <c r="BK8" i="2"/>
  <c r="BK38" i="2"/>
  <c r="BK9" i="2"/>
  <c r="BL9" i="2"/>
  <c r="BM9" i="2"/>
  <c r="BK39" i="2"/>
  <c r="BL39" i="2"/>
  <c r="BM39" i="2"/>
  <c r="BK10" i="2"/>
  <c r="BK40" i="2"/>
  <c r="BK11" i="2"/>
  <c r="BK41" i="2"/>
  <c r="BK12" i="2"/>
  <c r="BK42" i="2"/>
  <c r="BL42" i="2"/>
  <c r="BM42" i="2"/>
  <c r="BK13" i="2"/>
  <c r="BK43" i="2"/>
  <c r="BK14" i="2"/>
  <c r="BK44" i="2"/>
  <c r="BK73" i="2"/>
  <c r="BK15" i="2"/>
  <c r="BK45" i="2"/>
  <c r="BK74" i="2"/>
  <c r="BK16" i="2"/>
  <c r="BK46" i="2"/>
  <c r="BK17" i="2"/>
  <c r="BK47" i="2"/>
  <c r="BK18" i="2"/>
  <c r="BK48" i="2"/>
  <c r="BK19" i="2"/>
  <c r="BK49" i="2"/>
  <c r="BK20" i="2"/>
  <c r="BL20" i="2"/>
  <c r="BM20" i="2"/>
  <c r="BK50" i="2"/>
  <c r="BL50" i="2"/>
  <c r="BM50" i="2"/>
  <c r="BK21" i="2"/>
  <c r="BK51" i="2"/>
  <c r="BK22" i="2"/>
  <c r="BL22" i="2"/>
  <c r="BM22" i="2"/>
  <c r="BK52" i="2"/>
  <c r="BK23" i="2"/>
  <c r="BK53" i="2"/>
  <c r="BK33" i="2"/>
  <c r="BX27" i="2"/>
  <c r="BX57" i="2"/>
  <c r="BV27" i="2"/>
  <c r="BV57" i="2"/>
  <c r="BX26" i="2"/>
  <c r="BX56" i="2"/>
  <c r="BV26" i="2"/>
  <c r="BV56" i="2"/>
  <c r="BW56" i="2"/>
  <c r="BX25" i="2"/>
  <c r="BX55" i="2"/>
  <c r="BV25" i="2"/>
  <c r="BW25" i="2"/>
  <c r="BV55" i="2"/>
  <c r="BW55" i="2"/>
  <c r="BX24" i="2"/>
  <c r="BX54" i="2"/>
  <c r="BX83" i="2"/>
  <c r="BX23" i="2"/>
  <c r="BX53" i="2"/>
  <c r="BX82" i="2"/>
  <c r="BV23" i="2"/>
  <c r="BX22" i="2"/>
  <c r="BX52" i="2"/>
  <c r="BV22" i="2"/>
  <c r="BX21" i="2"/>
  <c r="BX51" i="2"/>
  <c r="BX80" i="2"/>
  <c r="BV21" i="2"/>
  <c r="BV51" i="2"/>
  <c r="BV80" i="2"/>
  <c r="R20" i="9"/>
  <c r="BW51" i="2"/>
  <c r="BX20" i="2"/>
  <c r="BX50" i="2"/>
  <c r="BX79" i="2"/>
  <c r="BV20" i="2"/>
  <c r="BW20" i="2"/>
  <c r="BV50" i="2"/>
  <c r="BX19" i="2"/>
  <c r="BX49" i="2"/>
  <c r="BX78" i="2"/>
  <c r="BV19" i="2"/>
  <c r="BX18" i="2"/>
  <c r="BX48" i="2"/>
  <c r="BX77" i="2"/>
  <c r="BV18" i="2"/>
  <c r="BX17" i="2"/>
  <c r="BX47" i="2"/>
  <c r="BV17" i="2"/>
  <c r="BV47" i="2"/>
  <c r="BV76" i="2"/>
  <c r="R16" i="9"/>
  <c r="BW47" i="2"/>
  <c r="BW17" i="2"/>
  <c r="BW76" i="2"/>
  <c r="S16" i="9"/>
  <c r="BX16" i="2"/>
  <c r="BX46" i="2"/>
  <c r="BX75" i="2"/>
  <c r="BV16" i="2"/>
  <c r="BV46" i="2"/>
  <c r="BX15" i="2"/>
  <c r="BX45" i="2"/>
  <c r="BV15" i="2"/>
  <c r="BV45" i="2"/>
  <c r="BV74" i="2"/>
  <c r="R14" i="9"/>
  <c r="BW45" i="2"/>
  <c r="BX14" i="2"/>
  <c r="BX44" i="2"/>
  <c r="BX73" i="2"/>
  <c r="BV44" i="2"/>
  <c r="BX13" i="2"/>
  <c r="BX43" i="2"/>
  <c r="BV13" i="2"/>
  <c r="BV43" i="2"/>
  <c r="BW43" i="2"/>
  <c r="BX12" i="2"/>
  <c r="BX42" i="2"/>
  <c r="BX71" i="2"/>
  <c r="BV42" i="2"/>
  <c r="BX11" i="2"/>
  <c r="BX41" i="2"/>
  <c r="BV11" i="2"/>
  <c r="BX10" i="2"/>
  <c r="BX40" i="2"/>
  <c r="BX69" i="2"/>
  <c r="BV10" i="2"/>
  <c r="BW10" i="2"/>
  <c r="BV40" i="2"/>
  <c r="BV69" i="2"/>
  <c r="R9" i="9"/>
  <c r="BW40" i="2"/>
  <c r="BX9" i="2"/>
  <c r="BX39" i="2"/>
  <c r="BV9" i="2"/>
  <c r="BV39" i="2"/>
  <c r="BW39" i="2"/>
  <c r="BX8" i="2"/>
  <c r="BX38" i="2"/>
  <c r="BV8" i="2"/>
  <c r="BW8" i="2"/>
  <c r="BV38" i="2"/>
  <c r="BW38" i="2"/>
  <c r="BX7" i="2"/>
  <c r="BX37" i="2"/>
  <c r="BX66" i="2"/>
  <c r="BV7" i="2"/>
  <c r="BV37" i="2"/>
  <c r="BV66" i="2"/>
  <c r="R6" i="9"/>
  <c r="BX6" i="2"/>
  <c r="BX36" i="2"/>
  <c r="BV6" i="2"/>
  <c r="BV36" i="2"/>
  <c r="BV65" i="2"/>
  <c r="R5" i="9"/>
  <c r="BX5" i="2"/>
  <c r="BX35" i="2"/>
  <c r="BX64" i="2"/>
  <c r="BV5" i="2"/>
  <c r="BV35" i="2"/>
  <c r="BV64" i="2"/>
  <c r="R4" i="9"/>
  <c r="BW35" i="2"/>
  <c r="BX4" i="2"/>
  <c r="BX34" i="2"/>
  <c r="BV4" i="2"/>
  <c r="BV63" i="2"/>
  <c r="R3" i="9"/>
  <c r="BX62" i="2"/>
  <c r="BN33" i="2"/>
  <c r="BN4" i="2"/>
  <c r="BN34" i="2"/>
  <c r="BN63" i="2"/>
  <c r="BN5" i="2"/>
  <c r="BN35" i="2"/>
  <c r="BN6" i="2"/>
  <c r="BN36" i="2"/>
  <c r="BN7" i="2"/>
  <c r="BN37" i="2"/>
  <c r="BN8" i="2"/>
  <c r="BN38" i="2"/>
  <c r="BN67" i="2"/>
  <c r="BN9" i="2"/>
  <c r="BN39" i="2"/>
  <c r="BN10" i="2"/>
  <c r="BN40" i="2"/>
  <c r="BN11" i="2"/>
  <c r="BN41" i="2"/>
  <c r="BN70" i="2"/>
  <c r="BN12" i="2"/>
  <c r="BN42" i="2"/>
  <c r="BN13" i="2"/>
  <c r="BN43" i="2"/>
  <c r="BN14" i="2"/>
  <c r="BN44" i="2"/>
  <c r="BN15" i="2"/>
  <c r="BN45" i="2"/>
  <c r="BN74" i="2"/>
  <c r="BN16" i="2"/>
  <c r="BN46" i="2"/>
  <c r="BN17" i="2"/>
  <c r="BN47" i="2"/>
  <c r="BN18" i="2"/>
  <c r="BN48" i="2"/>
  <c r="BN19" i="2"/>
  <c r="BN49" i="2"/>
  <c r="BN20" i="2"/>
  <c r="BN50" i="2"/>
  <c r="BN21" i="2"/>
  <c r="BN51" i="2"/>
  <c r="BN80" i="2"/>
  <c r="BN22" i="2"/>
  <c r="BN52" i="2"/>
  <c r="BN81" i="2"/>
  <c r="BN23" i="2"/>
  <c r="BN53" i="2"/>
  <c r="BN24" i="2"/>
  <c r="BN54" i="2"/>
  <c r="BN25" i="2"/>
  <c r="BN55" i="2"/>
  <c r="BN84" i="2"/>
  <c r="BN26" i="2"/>
  <c r="BN56" i="2"/>
  <c r="BN27" i="2"/>
  <c r="BN57" i="2"/>
  <c r="BL4" i="2"/>
  <c r="BM4" i="2"/>
  <c r="BL34" i="2"/>
  <c r="BM34" i="2"/>
  <c r="BL5" i="2"/>
  <c r="BM5" i="2"/>
  <c r="BL6" i="2"/>
  <c r="BL36" i="2"/>
  <c r="BL65" i="2"/>
  <c r="P5" i="9"/>
  <c r="BL7" i="2"/>
  <c r="BL37" i="2"/>
  <c r="BL8" i="2"/>
  <c r="BL38" i="2"/>
  <c r="BL67" i="2"/>
  <c r="P7" i="9"/>
  <c r="BM8" i="2"/>
  <c r="BL10" i="2"/>
  <c r="BM10" i="2"/>
  <c r="BL40" i="2"/>
  <c r="BL11" i="2"/>
  <c r="BM11" i="2"/>
  <c r="BL41" i="2"/>
  <c r="BM41" i="2"/>
  <c r="BL12" i="2"/>
  <c r="BM12" i="2"/>
  <c r="BL13" i="2"/>
  <c r="BL43" i="2"/>
  <c r="BL14" i="2"/>
  <c r="BM14" i="2"/>
  <c r="BL44" i="2"/>
  <c r="BM44" i="2"/>
  <c r="BL15" i="2"/>
  <c r="BL45" i="2"/>
  <c r="BM45" i="2"/>
  <c r="BL16" i="2"/>
  <c r="BL46" i="2"/>
  <c r="BL75" i="2"/>
  <c r="P15" i="9"/>
  <c r="BM46" i="2"/>
  <c r="BL17" i="2"/>
  <c r="BM17" i="2"/>
  <c r="BL47" i="2"/>
  <c r="BM47" i="2"/>
  <c r="BL18" i="2"/>
  <c r="BL48" i="2"/>
  <c r="BM48" i="2"/>
  <c r="BL77" i="2"/>
  <c r="P17" i="9"/>
  <c r="BL19" i="2"/>
  <c r="BL49" i="2"/>
  <c r="BL78" i="2"/>
  <c r="P18" i="9"/>
  <c r="BL21" i="2"/>
  <c r="BL51" i="2"/>
  <c r="BL52" i="2"/>
  <c r="BM52" i="2"/>
  <c r="BL81" i="2"/>
  <c r="P21" i="9"/>
  <c r="BL23" i="2"/>
  <c r="BL53" i="2"/>
  <c r="BL24" i="2"/>
  <c r="BL54" i="2"/>
  <c r="BM54" i="2"/>
  <c r="BL56" i="2"/>
  <c r="BL27" i="2"/>
  <c r="BL57" i="2"/>
  <c r="BL86" i="2"/>
  <c r="P26" i="9"/>
  <c r="BM57" i="2"/>
  <c r="BL33" i="2"/>
  <c r="BL62" i="2"/>
  <c r="F86" i="2"/>
  <c r="C5" i="2"/>
  <c r="H86" i="2"/>
  <c r="F85" i="2"/>
  <c r="H85" i="2"/>
  <c r="F84" i="2"/>
  <c r="H84" i="2"/>
  <c r="F83" i="2"/>
  <c r="H83" i="2"/>
  <c r="F82" i="2"/>
  <c r="H82" i="2"/>
  <c r="F81" i="2"/>
  <c r="H81" i="2"/>
  <c r="F80" i="2"/>
  <c r="H80" i="2"/>
  <c r="F79" i="2"/>
  <c r="H79" i="2"/>
  <c r="F78" i="2"/>
  <c r="H78" i="2"/>
  <c r="F77" i="2"/>
  <c r="H77" i="2"/>
  <c r="F76" i="2"/>
  <c r="H76" i="2"/>
  <c r="F75" i="2"/>
  <c r="H75" i="2"/>
  <c r="F74" i="2"/>
  <c r="H74" i="2"/>
  <c r="F73" i="2"/>
  <c r="H73" i="2"/>
  <c r="F72" i="2"/>
  <c r="H72" i="2"/>
  <c r="F71" i="2"/>
  <c r="H71" i="2"/>
  <c r="F70" i="2"/>
  <c r="H70" i="2"/>
  <c r="F69" i="2"/>
  <c r="H69" i="2"/>
  <c r="F68" i="2"/>
  <c r="H68" i="2"/>
  <c r="F67" i="2"/>
  <c r="H67" i="2"/>
  <c r="F66" i="2"/>
  <c r="H66" i="2"/>
  <c r="F65" i="2"/>
  <c r="H65" i="2"/>
  <c r="F64" i="2"/>
  <c r="H64" i="2"/>
  <c r="F63" i="2"/>
  <c r="H63" i="2"/>
  <c r="F62" i="2"/>
  <c r="H62" i="2"/>
  <c r="F57" i="2"/>
  <c r="H57" i="2"/>
  <c r="F33" i="2"/>
  <c r="H33" i="2"/>
  <c r="F34" i="2"/>
  <c r="H34" i="2"/>
  <c r="F35" i="2"/>
  <c r="H35" i="2"/>
  <c r="F36" i="2"/>
  <c r="H36" i="2"/>
  <c r="F37" i="2"/>
  <c r="H37" i="2"/>
  <c r="F38" i="2"/>
  <c r="H38" i="2"/>
  <c r="F39" i="2"/>
  <c r="H39" i="2"/>
  <c r="F40" i="2"/>
  <c r="H40" i="2"/>
  <c r="F41" i="2"/>
  <c r="H41" i="2"/>
  <c r="F42" i="2"/>
  <c r="H42" i="2"/>
  <c r="F43" i="2"/>
  <c r="H43" i="2"/>
  <c r="F44" i="2"/>
  <c r="H44" i="2"/>
  <c r="F45" i="2"/>
  <c r="H45" i="2"/>
  <c r="F46" i="2"/>
  <c r="H46" i="2"/>
  <c r="F47" i="2"/>
  <c r="H47" i="2"/>
  <c r="F48" i="2"/>
  <c r="H48" i="2"/>
  <c r="F49" i="2"/>
  <c r="H49" i="2"/>
  <c r="F50" i="2"/>
  <c r="H50" i="2"/>
  <c r="F51" i="2"/>
  <c r="H51" i="2"/>
  <c r="F52" i="2"/>
  <c r="H52" i="2"/>
  <c r="F53" i="2"/>
  <c r="H53" i="2"/>
  <c r="F54" i="2"/>
  <c r="H54" i="2"/>
  <c r="F55" i="2"/>
  <c r="H55" i="2"/>
  <c r="F56" i="2"/>
  <c r="H56" i="2"/>
  <c r="F27" i="2"/>
  <c r="H27" i="2"/>
  <c r="C34" i="2"/>
  <c r="C35" i="2"/>
  <c r="C37" i="2"/>
  <c r="C38" i="2"/>
  <c r="C41" i="2"/>
  <c r="C42" i="2"/>
  <c r="C44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C8" i="2"/>
  <c r="H26" i="2"/>
  <c r="C4" i="2"/>
  <c r="H3" i="2"/>
  <c r="H5" i="2"/>
  <c r="H7" i="2"/>
  <c r="H9" i="2"/>
  <c r="H11" i="2"/>
  <c r="H13" i="2"/>
  <c r="H15" i="2"/>
  <c r="H17" i="2"/>
  <c r="H19" i="2"/>
  <c r="H21" i="2"/>
  <c r="H23" i="2"/>
  <c r="H25" i="2"/>
  <c r="H4" i="2"/>
  <c r="H6" i="2"/>
  <c r="H8" i="2"/>
  <c r="H10" i="2"/>
  <c r="H12" i="2"/>
  <c r="H14" i="2"/>
  <c r="H16" i="2"/>
  <c r="H18" i="2"/>
  <c r="H20" i="2"/>
  <c r="H22" i="2"/>
  <c r="H24" i="2"/>
  <c r="BD61" i="7"/>
  <c r="BB62" i="7"/>
  <c r="BC33" i="7"/>
  <c r="BD60" i="7"/>
  <c r="AI33" i="7"/>
  <c r="O32" i="7"/>
  <c r="M60" i="7"/>
  <c r="BW32" i="7"/>
  <c r="BX63" i="8"/>
  <c r="BX66" i="8"/>
  <c r="BX69" i="8"/>
  <c r="BX72" i="8"/>
  <c r="BU59" i="8"/>
  <c r="BX71" i="8"/>
  <c r="BX75" i="8"/>
  <c r="BX60" i="8"/>
  <c r="BU64" i="8"/>
  <c r="BU63" i="8"/>
  <c r="BU70" i="8"/>
  <c r="BU74" i="8"/>
  <c r="BU80" i="8"/>
  <c r="BU68" i="8"/>
  <c r="BX73" i="8"/>
  <c r="BU61" i="8"/>
  <c r="BU66" i="8"/>
  <c r="BX70" i="8"/>
  <c r="BX67" i="8"/>
  <c r="BX76" i="8"/>
  <c r="BN60" i="8"/>
  <c r="BN69" i="8"/>
  <c r="BN79" i="8"/>
  <c r="BK78" i="8"/>
  <c r="BK67" i="8"/>
  <c r="BK74" i="8"/>
  <c r="BN76" i="8"/>
  <c r="BA60" i="8"/>
  <c r="BA59" i="8"/>
  <c r="O32" i="8"/>
  <c r="BK69" i="8"/>
  <c r="BK58" i="8"/>
  <c r="BA74" i="8"/>
  <c r="BD59" i="8"/>
  <c r="BD70" i="8"/>
  <c r="BA63" i="8"/>
  <c r="BA72" i="8"/>
  <c r="BA77" i="8"/>
  <c r="BA80" i="8"/>
  <c r="BD71" i="8"/>
  <c r="BA70" i="8"/>
  <c r="BD60" i="8"/>
  <c r="BA61" i="8"/>
  <c r="BD62" i="8"/>
  <c r="BA79" i="8"/>
  <c r="AT71" i="8"/>
  <c r="AQ64" i="8"/>
  <c r="AT65" i="8"/>
  <c r="AT74" i="8"/>
  <c r="AQ76" i="8"/>
  <c r="AT61" i="8"/>
  <c r="AQ63" i="8"/>
  <c r="AT73" i="8"/>
  <c r="AQ74" i="8"/>
  <c r="AT76" i="8"/>
  <c r="AT63" i="8"/>
  <c r="AQ71" i="8"/>
  <c r="AT77" i="8"/>
  <c r="AT59" i="8"/>
  <c r="AQ60" i="8"/>
  <c r="AQ68" i="8"/>
  <c r="AT62" i="8"/>
  <c r="AT69" i="8"/>
  <c r="AQ79" i="8"/>
  <c r="AJ64" i="8"/>
  <c r="AJ58" i="8"/>
  <c r="AJ62" i="8"/>
  <c r="AJ65" i="8"/>
  <c r="AJ77" i="8"/>
  <c r="AJ63" i="8"/>
  <c r="AG69" i="8"/>
  <c r="AG70" i="8"/>
  <c r="AG74" i="8"/>
  <c r="AG66" i="8"/>
  <c r="AG64" i="8"/>
  <c r="AJ66" i="8"/>
  <c r="AG68" i="8"/>
  <c r="AJ74" i="8"/>
  <c r="AG59" i="8"/>
  <c r="AJ78" i="8"/>
  <c r="AG73" i="8"/>
  <c r="AJ69" i="8"/>
  <c r="AG72" i="8"/>
  <c r="W64" i="8"/>
  <c r="W79" i="8"/>
  <c r="Z67" i="8"/>
  <c r="Z71" i="8"/>
  <c r="Z78" i="8"/>
  <c r="Z59" i="8"/>
  <c r="Z72" i="8"/>
  <c r="W60" i="8"/>
  <c r="Z64" i="8"/>
  <c r="W66" i="8"/>
  <c r="W67" i="8"/>
  <c r="W70" i="8"/>
  <c r="W74" i="8"/>
  <c r="Z60" i="8"/>
  <c r="W68" i="8"/>
  <c r="O31" i="8"/>
  <c r="O3" i="8"/>
  <c r="O58" i="8"/>
  <c r="M60" i="8"/>
  <c r="M64" i="8"/>
  <c r="M79" i="8"/>
  <c r="N58" i="8"/>
  <c r="O35" i="8"/>
  <c r="O62" i="8"/>
  <c r="N65" i="8"/>
  <c r="P66" i="8"/>
  <c r="N67" i="8"/>
  <c r="O41" i="8"/>
  <c r="O53" i="8"/>
  <c r="M65" i="8"/>
  <c r="O39" i="8"/>
  <c r="O66" i="8"/>
  <c r="M72" i="8"/>
  <c r="M73" i="8"/>
  <c r="N75" i="8"/>
  <c r="N69" i="8"/>
  <c r="M58" i="8"/>
  <c r="N66" i="8"/>
  <c r="O77" i="8"/>
  <c r="P59" i="8"/>
  <c r="O4" i="8"/>
  <c r="M69" i="8"/>
  <c r="M67" i="8"/>
  <c r="P68" i="8"/>
  <c r="M75" i="8"/>
  <c r="O23" i="8"/>
  <c r="O78" i="8"/>
  <c r="M59" i="8"/>
  <c r="O73" i="8"/>
  <c r="O24" i="8"/>
  <c r="O19" i="8"/>
  <c r="O9" i="8"/>
  <c r="N63" i="8"/>
  <c r="O17" i="8"/>
  <c r="O72" i="8"/>
  <c r="BV62" i="7"/>
  <c r="BX72" i="7"/>
  <c r="BW55" i="7"/>
  <c r="BW46" i="7"/>
  <c r="BW74" i="7"/>
  <c r="BX76" i="7"/>
  <c r="BX78" i="7"/>
  <c r="BW51" i="7"/>
  <c r="BU60" i="7"/>
  <c r="BV68" i="7"/>
  <c r="BX62" i="7"/>
  <c r="BW36" i="7"/>
  <c r="BW43" i="7"/>
  <c r="BW44" i="7"/>
  <c r="BX75" i="7"/>
  <c r="BW53" i="7"/>
  <c r="BV81" i="7"/>
  <c r="BW50" i="7"/>
  <c r="BW78" i="7"/>
  <c r="BW52" i="7"/>
  <c r="BX82" i="7"/>
  <c r="BV60" i="7"/>
  <c r="BW34" i="7"/>
  <c r="BW39" i="7"/>
  <c r="BW67" i="7"/>
  <c r="BW41" i="7"/>
  <c r="BX73" i="7"/>
  <c r="BW47" i="7"/>
  <c r="BW75" i="7"/>
  <c r="BV76" i="7"/>
  <c r="BW49" i="7"/>
  <c r="BV64" i="7"/>
  <c r="BW9" i="7"/>
  <c r="BW15" i="7"/>
  <c r="BW72" i="7"/>
  <c r="BW8" i="7"/>
  <c r="BW65" i="7"/>
  <c r="BU68" i="7"/>
  <c r="BW13" i="7"/>
  <c r="BU76" i="7"/>
  <c r="BW22" i="7"/>
  <c r="BW79" i="7"/>
  <c r="BX61" i="7"/>
  <c r="BW7" i="7"/>
  <c r="BX65" i="7"/>
  <c r="BW11" i="7"/>
  <c r="BW68" i="7"/>
  <c r="BV71" i="7"/>
  <c r="BU74" i="7"/>
  <c r="BU75" i="7"/>
  <c r="BW25" i="7"/>
  <c r="BW82" i="7"/>
  <c r="BU61" i="7"/>
  <c r="BW18" i="7"/>
  <c r="BU72" i="7"/>
  <c r="BU73" i="7"/>
  <c r="BW3" i="7"/>
  <c r="BX63" i="7"/>
  <c r="BU66" i="7"/>
  <c r="BU67" i="7"/>
  <c r="BW14" i="7"/>
  <c r="BX81" i="7"/>
  <c r="BN78" i="7"/>
  <c r="BM36" i="7"/>
  <c r="BM37" i="7"/>
  <c r="BM65" i="7"/>
  <c r="BM38" i="7"/>
  <c r="BM39" i="7"/>
  <c r="BM41" i="7"/>
  <c r="BM48" i="7"/>
  <c r="BM49" i="7"/>
  <c r="BM77" i="7"/>
  <c r="BM55" i="7"/>
  <c r="BM70" i="7"/>
  <c r="BN63" i="7"/>
  <c r="BN71" i="7"/>
  <c r="BM51" i="7"/>
  <c r="BL68" i="7"/>
  <c r="BM47" i="7"/>
  <c r="BM75" i="7"/>
  <c r="BM53" i="7"/>
  <c r="BM81" i="7"/>
  <c r="BM64" i="7"/>
  <c r="BM34" i="7"/>
  <c r="BM46" i="7"/>
  <c r="BM74" i="7"/>
  <c r="BL62" i="7"/>
  <c r="BM4" i="7"/>
  <c r="BM61" i="7"/>
  <c r="BK61" i="7"/>
  <c r="BL66" i="7"/>
  <c r="BL60" i="7"/>
  <c r="BL61" i="7"/>
  <c r="BM62" i="7"/>
  <c r="BK67" i="7"/>
  <c r="BK70" i="7"/>
  <c r="BN70" i="7"/>
  <c r="BK74" i="7"/>
  <c r="BM76" i="7"/>
  <c r="BK78" i="7"/>
  <c r="BK80" i="7"/>
  <c r="BL81" i="7"/>
  <c r="BK82" i="7"/>
  <c r="BM83" i="7"/>
  <c r="BM60" i="7"/>
  <c r="BM66" i="7"/>
  <c r="BM78" i="7"/>
  <c r="BL79" i="7"/>
  <c r="BM67" i="7"/>
  <c r="BM68" i="7"/>
  <c r="BL70" i="7"/>
  <c r="BK71" i="7"/>
  <c r="BM72" i="7"/>
  <c r="BM79" i="7"/>
  <c r="BM80" i="7"/>
  <c r="BN62" i="7"/>
  <c r="BN65" i="7"/>
  <c r="BN76" i="7"/>
  <c r="BN77" i="7"/>
  <c r="BN82" i="7"/>
  <c r="BN83" i="7"/>
  <c r="BN60" i="7"/>
  <c r="BN61" i="7"/>
  <c r="BN66" i="7"/>
  <c r="BM69" i="7"/>
  <c r="BM73" i="7"/>
  <c r="BN81" i="7"/>
  <c r="BA77" i="7"/>
  <c r="BC36" i="7"/>
  <c r="BC47" i="7"/>
  <c r="BD78" i="7"/>
  <c r="BD63" i="7"/>
  <c r="BC37" i="7"/>
  <c r="BC38" i="7"/>
  <c r="BB75" i="7"/>
  <c r="BD79" i="7"/>
  <c r="BC54" i="7"/>
  <c r="BC50" i="7"/>
  <c r="BC52" i="7"/>
  <c r="BB65" i="7"/>
  <c r="BB66" i="7"/>
  <c r="BA66" i="7"/>
  <c r="BC40" i="7"/>
  <c r="BC68" i="7"/>
  <c r="BC70" i="7"/>
  <c r="BC44" i="7"/>
  <c r="BD75" i="7"/>
  <c r="BB78" i="7"/>
  <c r="BC69" i="7"/>
  <c r="BB83" i="7"/>
  <c r="BC35" i="7"/>
  <c r="BC67" i="7"/>
  <c r="BB70" i="7"/>
  <c r="BC48" i="7"/>
  <c r="AS18" i="7"/>
  <c r="AS22" i="7"/>
  <c r="AS25" i="7"/>
  <c r="AS82" i="7"/>
  <c r="AQ60" i="7"/>
  <c r="AQ61" i="7"/>
  <c r="AQ67" i="7"/>
  <c r="AS16" i="7"/>
  <c r="AT62" i="7"/>
  <c r="AQ65" i="7"/>
  <c r="AQ74" i="7"/>
  <c r="AR60" i="7"/>
  <c r="AS8" i="7"/>
  <c r="AS65" i="7"/>
  <c r="AR70" i="7"/>
  <c r="AS21" i="7"/>
  <c r="AQ79" i="7"/>
  <c r="AT65" i="7"/>
  <c r="AT71" i="7"/>
  <c r="AQ76" i="7"/>
  <c r="AR77" i="7"/>
  <c r="AR81" i="7"/>
  <c r="AS19" i="7"/>
  <c r="AS76" i="7"/>
  <c r="AS23" i="7"/>
  <c r="AI43" i="7"/>
  <c r="AI71" i="7"/>
  <c r="AI44" i="7"/>
  <c r="AI55" i="7"/>
  <c r="AJ68" i="7"/>
  <c r="AJ73" i="7"/>
  <c r="AI50" i="7"/>
  <c r="AJ79" i="7"/>
  <c r="AH83" i="7"/>
  <c r="AH65" i="7"/>
  <c r="AI39" i="7"/>
  <c r="AH66" i="7"/>
  <c r="AH69" i="7"/>
  <c r="AI46" i="7"/>
  <c r="AI36" i="7"/>
  <c r="AJ67" i="7"/>
  <c r="AH70" i="7"/>
  <c r="AI45" i="7"/>
  <c r="AI73" i="7"/>
  <c r="AI51" i="7"/>
  <c r="AI52" i="7"/>
  <c r="AJ62" i="7"/>
  <c r="AI37" i="7"/>
  <c r="AI65" i="7"/>
  <c r="AH68" i="7"/>
  <c r="AH73" i="7"/>
  <c r="AI49" i="7"/>
  <c r="AI77" i="7"/>
  <c r="AI53" i="7"/>
  <c r="AI81" i="7"/>
  <c r="AI54" i="7"/>
  <c r="AI3" i="7"/>
  <c r="AJ60" i="7"/>
  <c r="AI19" i="7"/>
  <c r="AH77" i="7"/>
  <c r="AG79" i="7"/>
  <c r="AG62" i="7"/>
  <c r="AG66" i="7"/>
  <c r="AG68" i="7"/>
  <c r="AG61" i="7"/>
  <c r="AI66" i="7"/>
  <c r="AI12" i="7"/>
  <c r="AI18" i="7"/>
  <c r="AI26" i="7"/>
  <c r="AG70" i="7"/>
  <c r="AH60" i="7"/>
  <c r="AI61" i="7"/>
  <c r="AI13" i="7"/>
  <c r="AJ77" i="7"/>
  <c r="AI23" i="7"/>
  <c r="AH64" i="7"/>
  <c r="AI6" i="7"/>
  <c r="AI63" i="7"/>
  <c r="AG69" i="7"/>
  <c r="AJ70" i="7"/>
  <c r="AI17" i="7"/>
  <c r="AG75" i="7"/>
  <c r="X83" i="7"/>
  <c r="Y34" i="7"/>
  <c r="Y35" i="7"/>
  <c r="Y63" i="7"/>
  <c r="X79" i="7"/>
  <c r="W83" i="7"/>
  <c r="X66" i="7"/>
  <c r="Y40" i="7"/>
  <c r="W76" i="7"/>
  <c r="Y49" i="7"/>
  <c r="Y77" i="7"/>
  <c r="Y36" i="7"/>
  <c r="Z61" i="7"/>
  <c r="Y45" i="7"/>
  <c r="X73" i="7"/>
  <c r="W74" i="7"/>
  <c r="Z63" i="7"/>
  <c r="Z65" i="7"/>
  <c r="Y39" i="7"/>
  <c r="Z81" i="7"/>
  <c r="X64" i="7"/>
  <c r="X67" i="7"/>
  <c r="Z71" i="7"/>
  <c r="Z75" i="7"/>
  <c r="Z76" i="7"/>
  <c r="Y51" i="7"/>
  <c r="X61" i="7"/>
  <c r="X62" i="7"/>
  <c r="Z67" i="7"/>
  <c r="Y41" i="7"/>
  <c r="Y69" i="7"/>
  <c r="W73" i="7"/>
  <c r="Y33" i="7"/>
  <c r="Y50" i="7"/>
  <c r="Y32" i="7"/>
  <c r="W62" i="7"/>
  <c r="Y43" i="7"/>
  <c r="Y44" i="7"/>
  <c r="Z74" i="7"/>
  <c r="Y47" i="7"/>
  <c r="X81" i="7"/>
  <c r="Z68" i="7"/>
  <c r="Z77" i="7"/>
  <c r="Y38" i="7"/>
  <c r="Y42" i="7"/>
  <c r="X72" i="7"/>
  <c r="X75" i="7"/>
  <c r="Y21" i="7"/>
  <c r="Y78" i="7"/>
  <c r="Y23" i="7"/>
  <c r="W63" i="7"/>
  <c r="Y8" i="7"/>
  <c r="Y14" i="7"/>
  <c r="Y15" i="7"/>
  <c r="W69" i="7"/>
  <c r="X76" i="7"/>
  <c r="Y11" i="7"/>
  <c r="Y68" i="7"/>
  <c r="Y13" i="7"/>
  <c r="Y70" i="7"/>
  <c r="Y4" i="7"/>
  <c r="W65" i="7"/>
  <c r="Y3" i="7"/>
  <c r="W68" i="7"/>
  <c r="Y7" i="7"/>
  <c r="Y64" i="7"/>
  <c r="Z60" i="7"/>
  <c r="Z62" i="7"/>
  <c r="Z64" i="7"/>
  <c r="Y9" i="7"/>
  <c r="X68" i="7"/>
  <c r="Z72" i="7"/>
  <c r="X74" i="7"/>
  <c r="Y18" i="7"/>
  <c r="Y19" i="7"/>
  <c r="Y76" i="7"/>
  <c r="W80" i="7"/>
  <c r="W81" i="7"/>
  <c r="W64" i="7"/>
  <c r="Y10" i="7"/>
  <c r="X71" i="7"/>
  <c r="X77" i="7"/>
  <c r="W75" i="7"/>
  <c r="Z80" i="7"/>
  <c r="W82" i="7"/>
  <c r="P61" i="7"/>
  <c r="O36" i="7"/>
  <c r="O64" i="7"/>
  <c r="O41" i="7"/>
  <c r="O69" i="7"/>
  <c r="O54" i="7"/>
  <c r="O82" i="7"/>
  <c r="P60" i="7"/>
  <c r="O47" i="7"/>
  <c r="O75" i="7"/>
  <c r="O37" i="7"/>
  <c r="O65" i="7"/>
  <c r="O42" i="7"/>
  <c r="O70" i="7"/>
  <c r="M72" i="7"/>
  <c r="N60" i="7"/>
  <c r="M64" i="7"/>
  <c r="N82" i="7"/>
  <c r="M61" i="7"/>
  <c r="O4" i="7"/>
  <c r="BW3" i="6"/>
  <c r="BV64" i="6"/>
  <c r="BV74" i="6"/>
  <c r="BU61" i="6"/>
  <c r="BV62" i="6"/>
  <c r="BW16" i="6"/>
  <c r="BW73" i="6"/>
  <c r="BW20" i="6"/>
  <c r="BV81" i="6"/>
  <c r="BU62" i="6"/>
  <c r="BW9" i="6"/>
  <c r="BW11" i="6"/>
  <c r="BW13" i="6"/>
  <c r="BW15" i="6"/>
  <c r="BW19" i="6"/>
  <c r="BW76" i="6"/>
  <c r="BX77" i="6"/>
  <c r="BX78" i="6"/>
  <c r="BW12" i="6"/>
  <c r="BW5" i="6"/>
  <c r="BW62" i="6"/>
  <c r="BW6" i="6"/>
  <c r="BW8" i="6"/>
  <c r="BX66" i="6"/>
  <c r="BW10" i="6"/>
  <c r="BW67" i="6"/>
  <c r="BX76" i="6"/>
  <c r="BW80" i="6"/>
  <c r="BW36" i="6"/>
  <c r="BX67" i="6"/>
  <c r="BX72" i="6"/>
  <c r="BX73" i="6"/>
  <c r="BW32" i="6"/>
  <c r="BW38" i="6"/>
  <c r="BW41" i="6"/>
  <c r="BW69" i="6"/>
  <c r="BW55" i="6"/>
  <c r="BW83" i="6"/>
  <c r="BW45" i="6"/>
  <c r="BW47" i="6"/>
  <c r="BW50" i="6"/>
  <c r="BX64" i="6"/>
  <c r="BX83" i="6"/>
  <c r="BW42" i="6"/>
  <c r="BW70" i="6"/>
  <c r="BW43" i="6"/>
  <c r="BW71" i="6"/>
  <c r="BW44" i="6"/>
  <c r="BV73" i="6"/>
  <c r="BW49" i="6"/>
  <c r="BM15" i="6"/>
  <c r="BM75" i="6"/>
  <c r="BM4" i="6"/>
  <c r="BM7" i="6"/>
  <c r="BM64" i="6"/>
  <c r="BN71" i="6"/>
  <c r="BN72" i="6"/>
  <c r="BN83" i="6"/>
  <c r="BN60" i="6"/>
  <c r="BN64" i="6"/>
  <c r="BN69" i="6"/>
  <c r="BL62" i="6"/>
  <c r="BM9" i="6"/>
  <c r="BM13" i="6"/>
  <c r="BK73" i="6"/>
  <c r="BM21" i="6"/>
  <c r="BL61" i="6"/>
  <c r="BK62" i="6"/>
  <c r="BM41" i="6"/>
  <c r="BM69" i="6"/>
  <c r="BM45" i="6"/>
  <c r="BL80" i="6"/>
  <c r="BL67" i="6"/>
  <c r="BM44" i="6"/>
  <c r="BM48" i="6"/>
  <c r="BM76" i="6"/>
  <c r="BM49" i="6"/>
  <c r="BM32" i="6"/>
  <c r="BM38" i="6"/>
  <c r="BL76" i="6"/>
  <c r="BM51" i="6"/>
  <c r="BM53" i="6"/>
  <c r="BM81" i="6"/>
  <c r="BL66" i="6"/>
  <c r="BK74" i="6"/>
  <c r="BL81" i="6"/>
  <c r="BK63" i="6"/>
  <c r="BM39" i="6"/>
  <c r="BN73" i="6"/>
  <c r="BM52" i="6"/>
  <c r="BB73" i="6"/>
  <c r="BB80" i="6"/>
  <c r="BA82" i="6"/>
  <c r="BD60" i="6"/>
  <c r="BD75" i="6"/>
  <c r="BC49" i="6"/>
  <c r="BC50" i="6"/>
  <c r="BB83" i="6"/>
  <c r="BA66" i="6"/>
  <c r="BD64" i="6"/>
  <c r="BD66" i="6"/>
  <c r="BC40" i="6"/>
  <c r="BD71" i="6"/>
  <c r="BB77" i="6"/>
  <c r="BD76" i="6"/>
  <c r="BC32" i="6"/>
  <c r="BC60" i="6"/>
  <c r="BB61" i="6"/>
  <c r="BD74" i="6"/>
  <c r="BD77" i="6"/>
  <c r="BA79" i="6"/>
  <c r="BA61" i="6"/>
  <c r="BB64" i="6"/>
  <c r="BB65" i="6"/>
  <c r="BD67" i="6"/>
  <c r="BD70" i="6"/>
  <c r="BC52" i="6"/>
  <c r="BC82" i="6"/>
  <c r="BA74" i="6"/>
  <c r="BC9" i="6"/>
  <c r="BC66" i="6"/>
  <c r="BA71" i="6"/>
  <c r="BC15" i="6"/>
  <c r="BD79" i="6"/>
  <c r="BA80" i="6"/>
  <c r="BB75" i="6"/>
  <c r="BC26" i="6"/>
  <c r="BC83" i="6"/>
  <c r="BA75" i="6"/>
  <c r="BC12" i="6"/>
  <c r="BC69" i="6"/>
  <c r="BA72" i="6"/>
  <c r="BC21" i="6"/>
  <c r="BA63" i="6"/>
  <c r="BB72" i="6"/>
  <c r="BA73" i="6"/>
  <c r="BC22" i="6"/>
  <c r="BC79" i="6"/>
  <c r="BC6" i="6"/>
  <c r="BC63" i="6"/>
  <c r="BA70" i="6"/>
  <c r="AS3" i="6"/>
  <c r="AS7" i="6"/>
  <c r="AS17" i="6"/>
  <c r="AT61" i="6"/>
  <c r="AT64" i="6"/>
  <c r="AS9" i="6"/>
  <c r="AS66" i="6"/>
  <c r="AS11" i="6"/>
  <c r="AS68" i="6"/>
  <c r="AT74" i="6"/>
  <c r="AT62" i="6"/>
  <c r="AR67" i="6"/>
  <c r="AS23" i="6"/>
  <c r="AQ60" i="6"/>
  <c r="AR61" i="6"/>
  <c r="AQ63" i="6"/>
  <c r="AQ67" i="6"/>
  <c r="AS16" i="6"/>
  <c r="AT77" i="6"/>
  <c r="AS14" i="6"/>
  <c r="AR76" i="6"/>
  <c r="AT82" i="6"/>
  <c r="AS38" i="6"/>
  <c r="AT70" i="6"/>
  <c r="AS47" i="6"/>
  <c r="AS49" i="6"/>
  <c r="AR66" i="6"/>
  <c r="AQ72" i="6"/>
  <c r="AT80" i="6"/>
  <c r="AS41" i="6"/>
  <c r="AS69" i="6"/>
  <c r="AS46" i="6"/>
  <c r="AS48" i="6"/>
  <c r="AS76" i="6"/>
  <c r="AR77" i="6"/>
  <c r="AR82" i="6"/>
  <c r="AQ79" i="6"/>
  <c r="AQ82" i="6"/>
  <c r="AQ77" i="6"/>
  <c r="AS53" i="6"/>
  <c r="AR60" i="6"/>
  <c r="AS36" i="6"/>
  <c r="AS64" i="6"/>
  <c r="AS39" i="6"/>
  <c r="AS44" i="6"/>
  <c r="AS72" i="6"/>
  <c r="AI36" i="6"/>
  <c r="AI46" i="6"/>
  <c r="AG81" i="6"/>
  <c r="AI34" i="6"/>
  <c r="AI62" i="6"/>
  <c r="AH64" i="6"/>
  <c r="AI38" i="6"/>
  <c r="AI66" i="6"/>
  <c r="AI41" i="6"/>
  <c r="AH74" i="6"/>
  <c r="AI48" i="6"/>
  <c r="AI76" i="6"/>
  <c r="AI42" i="6"/>
  <c r="AI70" i="6"/>
  <c r="AI45" i="6"/>
  <c r="AI73" i="6"/>
  <c r="AI47" i="6"/>
  <c r="AI49" i="6"/>
  <c r="AH81" i="6"/>
  <c r="AG82" i="6"/>
  <c r="AI43" i="6"/>
  <c r="AH73" i="6"/>
  <c r="AH76" i="6"/>
  <c r="AI51" i="6"/>
  <c r="AI33" i="6"/>
  <c r="AI61" i="6"/>
  <c r="AH63" i="6"/>
  <c r="AH71" i="6"/>
  <c r="AH77" i="6"/>
  <c r="AG83" i="6"/>
  <c r="AH79" i="6"/>
  <c r="AG80" i="6"/>
  <c r="AI14" i="6"/>
  <c r="AI18" i="6"/>
  <c r="AI22" i="6"/>
  <c r="AI7" i="6"/>
  <c r="AJ66" i="6"/>
  <c r="AI24" i="6"/>
  <c r="AI81" i="6"/>
  <c r="AJ77" i="6"/>
  <c r="AI21" i="6"/>
  <c r="AI78" i="6"/>
  <c r="AG75" i="6"/>
  <c r="AI26" i="6"/>
  <c r="AI83" i="6"/>
  <c r="Y44" i="6"/>
  <c r="Y48" i="6"/>
  <c r="Z81" i="6"/>
  <c r="Y41" i="6"/>
  <c r="Y43" i="6"/>
  <c r="X72" i="6"/>
  <c r="Y47" i="6"/>
  <c r="X82" i="6"/>
  <c r="Z67" i="6"/>
  <c r="Y45" i="6"/>
  <c r="Z74" i="6"/>
  <c r="W76" i="6"/>
  <c r="Z78" i="6"/>
  <c r="Y54" i="6"/>
  <c r="W71" i="6"/>
  <c r="Y51" i="6"/>
  <c r="Y35" i="6"/>
  <c r="Y63" i="6"/>
  <c r="Y40" i="6"/>
  <c r="Y68" i="6"/>
  <c r="Y42" i="6"/>
  <c r="Y55" i="6"/>
  <c r="Y83" i="6"/>
  <c r="X69" i="6"/>
  <c r="Y20" i="6"/>
  <c r="X83" i="6"/>
  <c r="Y6" i="6"/>
  <c r="W64" i="6"/>
  <c r="Z66" i="6"/>
  <c r="W74" i="6"/>
  <c r="O37" i="6"/>
  <c r="M72" i="6"/>
  <c r="O34" i="6"/>
  <c r="O62" i="6"/>
  <c r="O35" i="6"/>
  <c r="O43" i="6"/>
  <c r="O71" i="6"/>
  <c r="O49" i="6"/>
  <c r="P74" i="6"/>
  <c r="O33" i="6"/>
  <c r="O61" i="6"/>
  <c r="N63" i="6"/>
  <c r="P76" i="6"/>
  <c r="N77" i="6"/>
  <c r="O42" i="6"/>
  <c r="N74" i="6"/>
  <c r="P82" i="6"/>
  <c r="P83" i="6"/>
  <c r="M62" i="6"/>
  <c r="O36" i="6"/>
  <c r="M74" i="6"/>
  <c r="M79" i="6"/>
  <c r="O23" i="6"/>
  <c r="N78" i="6"/>
  <c r="O24" i="6"/>
  <c r="O6" i="6"/>
  <c r="O9" i="6"/>
  <c r="O66" i="6"/>
  <c r="O14" i="6"/>
  <c r="O18" i="6"/>
  <c r="BX84" i="2"/>
  <c r="BU68" i="2"/>
  <c r="BV85" i="2"/>
  <c r="R25" i="9"/>
  <c r="BW37" i="2"/>
  <c r="BV72" i="2"/>
  <c r="R12" i="9"/>
  <c r="BX68" i="2"/>
  <c r="BU73" i="2"/>
  <c r="BX67" i="2"/>
  <c r="BU67" i="2"/>
  <c r="BV82" i="2"/>
  <c r="R22" i="9"/>
  <c r="BW27" i="2"/>
  <c r="BN77" i="2"/>
  <c r="BK81" i="2"/>
  <c r="BK71" i="2"/>
  <c r="BL68" i="2"/>
  <c r="P8" i="9"/>
  <c r="BK70" i="2"/>
  <c r="BM53" i="2"/>
  <c r="BN69" i="2"/>
  <c r="BL84" i="2"/>
  <c r="P24" i="9"/>
  <c r="BM19" i="2"/>
  <c r="BD68" i="2"/>
  <c r="BD80" i="2"/>
  <c r="BB82" i="2"/>
  <c r="N22" i="9"/>
  <c r="BB74" i="2"/>
  <c r="N14" i="9"/>
  <c r="BB77" i="2"/>
  <c r="N17" i="9"/>
  <c r="BD72" i="2"/>
  <c r="BD76" i="2"/>
  <c r="BA75" i="2"/>
  <c r="AQ64" i="2"/>
  <c r="AQ70" i="2"/>
  <c r="AQ79" i="2"/>
  <c r="AH63" i="2"/>
  <c r="J3" i="9"/>
  <c r="AJ65" i="2"/>
  <c r="AI39" i="2"/>
  <c r="AI68" i="2"/>
  <c r="K8" i="9"/>
  <c r="AI42" i="2"/>
  <c r="AJ81" i="2"/>
  <c r="AI55" i="2"/>
  <c r="AJ62" i="2"/>
  <c r="AJ85" i="2"/>
  <c r="AJ79" i="2"/>
  <c r="AH71" i="2"/>
  <c r="J11" i="9"/>
  <c r="AJ69" i="2"/>
  <c r="AH64" i="2"/>
  <c r="J4" i="9"/>
  <c r="AH65" i="2"/>
  <c r="J5" i="9"/>
  <c r="AJ67" i="2"/>
  <c r="X67" i="2"/>
  <c r="H7" i="9"/>
  <c r="Z72" i="2"/>
  <c r="Z74" i="2"/>
  <c r="Z76" i="2"/>
  <c r="Z79" i="2"/>
  <c r="X62" i="2"/>
  <c r="W64" i="2"/>
  <c r="Z63" i="2"/>
  <c r="Y3" i="2"/>
  <c r="Y5" i="2"/>
  <c r="Y9" i="2"/>
  <c r="P77" i="2"/>
  <c r="N73" i="2"/>
  <c r="P76" i="2"/>
  <c r="N80" i="2"/>
  <c r="P83" i="2"/>
  <c r="N70" i="2"/>
  <c r="P73" i="2"/>
  <c r="N78" i="2"/>
  <c r="N77" i="2"/>
  <c r="M78" i="2"/>
  <c r="P63" i="2"/>
  <c r="P71" i="2"/>
  <c r="O8" i="2"/>
  <c r="O67" i="2"/>
  <c r="O4" i="2"/>
  <c r="O27" i="2"/>
  <c r="O11" i="2"/>
  <c r="M73" i="2"/>
  <c r="M67" i="2"/>
  <c r="O18" i="2"/>
  <c r="O19" i="2"/>
  <c r="O78" i="2"/>
  <c r="M62" i="2"/>
  <c r="M66" i="2"/>
  <c r="M80" i="2"/>
  <c r="M82" i="2"/>
  <c r="BX80" i="8"/>
  <c r="BU60" i="8"/>
  <c r="BX64" i="8"/>
  <c r="BU73" i="8"/>
  <c r="BU72" i="8"/>
  <c r="BX77" i="8"/>
  <c r="BU67" i="8"/>
  <c r="BX74" i="8"/>
  <c r="BX58" i="8"/>
  <c r="BX78" i="8"/>
  <c r="BX65" i="8"/>
  <c r="BU75" i="8"/>
  <c r="BU65" i="8"/>
  <c r="BU69" i="8"/>
  <c r="BU79" i="8"/>
  <c r="BU62" i="8"/>
  <c r="BN59" i="8"/>
  <c r="BN80" i="8"/>
  <c r="BN70" i="8"/>
  <c r="BN73" i="8"/>
  <c r="BN77" i="8"/>
  <c r="BN63" i="8"/>
  <c r="BN66" i="8"/>
  <c r="BN61" i="8"/>
  <c r="BN67" i="8"/>
  <c r="BN68" i="8"/>
  <c r="BK70" i="8"/>
  <c r="BN75" i="8"/>
  <c r="BN78" i="8"/>
  <c r="BN58" i="8"/>
  <c r="BN62" i="8"/>
  <c r="BN64" i="8"/>
  <c r="BN72" i="8"/>
  <c r="BN74" i="8"/>
  <c r="BK80" i="8"/>
  <c r="BK62" i="8"/>
  <c r="BK59" i="8"/>
  <c r="BK63" i="8"/>
  <c r="BK73" i="8"/>
  <c r="BK79" i="8"/>
  <c r="BK72" i="8"/>
  <c r="BK66" i="8"/>
  <c r="BK71" i="8"/>
  <c r="BK61" i="8"/>
  <c r="BK76" i="8"/>
  <c r="BK77" i="8"/>
  <c r="BK65" i="8"/>
  <c r="BD75" i="8"/>
  <c r="BD80" i="8"/>
  <c r="BA78" i="8"/>
  <c r="BD58" i="8"/>
  <c r="BD61" i="8"/>
  <c r="BD63" i="8"/>
  <c r="BD66" i="8"/>
  <c r="BD74" i="8"/>
  <c r="BD79" i="8"/>
  <c r="BD65" i="8"/>
  <c r="BD69" i="8"/>
  <c r="BA67" i="8"/>
  <c r="BA76" i="8"/>
  <c r="BA62" i="8"/>
  <c r="BA68" i="8"/>
  <c r="AQ61" i="8"/>
  <c r="AQ65" i="8"/>
  <c r="AT70" i="8"/>
  <c r="AT75" i="8"/>
  <c r="AQ80" i="8"/>
  <c r="AT80" i="8"/>
  <c r="AQ59" i="8"/>
  <c r="AT60" i="8"/>
  <c r="AQ69" i="8"/>
  <c r="AQ70" i="8"/>
  <c r="AQ58" i="8"/>
  <c r="AT58" i="8"/>
  <c r="AQ66" i="8"/>
  <c r="AQ67" i="8"/>
  <c r="AT68" i="8"/>
  <c r="AQ77" i="8"/>
  <c r="AQ78" i="8"/>
  <c r="AT78" i="8"/>
  <c r="AQ73" i="8"/>
  <c r="AG58" i="8"/>
  <c r="AG71" i="8"/>
  <c r="AJ59" i="8"/>
  <c r="AG63" i="8"/>
  <c r="AG65" i="8"/>
  <c r="AG79" i="8"/>
  <c r="AJ79" i="8"/>
  <c r="AG60" i="8"/>
  <c r="AG76" i="8"/>
  <c r="AJ76" i="8"/>
  <c r="AJ60" i="8"/>
  <c r="AJ80" i="8"/>
  <c r="AG80" i="8"/>
  <c r="AJ70" i="8"/>
  <c r="AJ72" i="8"/>
  <c r="AG78" i="8"/>
  <c r="AG75" i="8"/>
  <c r="AG67" i="8"/>
  <c r="AG62" i="8"/>
  <c r="W69" i="8"/>
  <c r="W73" i="8"/>
  <c r="W58" i="8"/>
  <c r="Z61" i="8"/>
  <c r="Z69" i="8"/>
  <c r="Z73" i="8"/>
  <c r="Z76" i="8"/>
  <c r="W80" i="8"/>
  <c r="Z80" i="8"/>
  <c r="W61" i="8"/>
  <c r="W75" i="8"/>
  <c r="Z75" i="8"/>
  <c r="W76" i="8"/>
  <c r="W63" i="8"/>
  <c r="W77" i="8"/>
  <c r="Z65" i="8"/>
  <c r="Z79" i="8"/>
  <c r="W59" i="8"/>
  <c r="W71" i="8"/>
  <c r="O60" i="8"/>
  <c r="O64" i="8"/>
  <c r="O68" i="8"/>
  <c r="O76" i="8"/>
  <c r="P61" i="8"/>
  <c r="P69" i="8"/>
  <c r="O70" i="8"/>
  <c r="P73" i="8"/>
  <c r="O80" i="8"/>
  <c r="O34" i="8"/>
  <c r="O61" i="8"/>
  <c r="O42" i="8"/>
  <c r="O69" i="8"/>
  <c r="O74" i="8"/>
  <c r="P78" i="8"/>
  <c r="N80" i="8"/>
  <c r="P65" i="8"/>
  <c r="P58" i="8"/>
  <c r="N59" i="8"/>
  <c r="P62" i="8"/>
  <c r="M68" i="8"/>
  <c r="P70" i="8"/>
  <c r="M76" i="8"/>
  <c r="O59" i="8"/>
  <c r="O63" i="8"/>
  <c r="O71" i="8"/>
  <c r="O79" i="8"/>
  <c r="M66" i="8"/>
  <c r="O67" i="8"/>
  <c r="M74" i="8"/>
  <c r="O75" i="8"/>
  <c r="N77" i="8"/>
  <c r="P80" i="8"/>
  <c r="P67" i="8"/>
  <c r="P75" i="8"/>
  <c r="M63" i="8"/>
  <c r="M62" i="8"/>
  <c r="M70" i="8"/>
  <c r="M77" i="8"/>
  <c r="N78" i="8"/>
  <c r="M80" i="8"/>
  <c r="M71" i="8"/>
  <c r="BV67" i="7"/>
  <c r="BV72" i="7"/>
  <c r="BW45" i="7"/>
  <c r="BW73" i="7"/>
  <c r="BX66" i="7"/>
  <c r="BX70" i="7"/>
  <c r="BU77" i="7"/>
  <c r="BU81" i="7"/>
  <c r="BX83" i="7"/>
  <c r="BW77" i="7"/>
  <c r="BW80" i="7"/>
  <c r="BW64" i="7"/>
  <c r="BU83" i="7"/>
  <c r="BW61" i="7"/>
  <c r="BV63" i="7"/>
  <c r="BV65" i="7"/>
  <c r="BW38" i="7"/>
  <c r="BW66" i="7"/>
  <c r="BX67" i="7"/>
  <c r="BV69" i="7"/>
  <c r="BW42" i="7"/>
  <c r="BW70" i="7"/>
  <c r="BV74" i="7"/>
  <c r="BU78" i="7"/>
  <c r="BV79" i="7"/>
  <c r="BW63" i="7"/>
  <c r="BW83" i="7"/>
  <c r="BW69" i="7"/>
  <c r="BW71" i="7"/>
  <c r="BV82" i="7"/>
  <c r="BU64" i="7"/>
  <c r="BU71" i="7"/>
  <c r="BV73" i="7"/>
  <c r="BW60" i="7"/>
  <c r="BV66" i="7"/>
  <c r="BX69" i="7"/>
  <c r="BV70" i="7"/>
  <c r="BX74" i="7"/>
  <c r="BX79" i="7"/>
  <c r="BW81" i="7"/>
  <c r="BV83" i="7"/>
  <c r="BW5" i="7"/>
  <c r="BU62" i="7"/>
  <c r="BV80" i="7"/>
  <c r="BW19" i="7"/>
  <c r="BW76" i="7"/>
  <c r="BK66" i="7"/>
  <c r="BM54" i="7"/>
  <c r="BM82" i="7"/>
  <c r="BM43" i="7"/>
  <c r="BM71" i="7"/>
  <c r="BK65" i="7"/>
  <c r="BK79" i="7"/>
  <c r="BK60" i="7"/>
  <c r="BK62" i="7"/>
  <c r="BK76" i="7"/>
  <c r="BK81" i="7"/>
  <c r="BK75" i="7"/>
  <c r="BK77" i="7"/>
  <c r="BK83" i="7"/>
  <c r="BC60" i="7"/>
  <c r="BD80" i="7"/>
  <c r="BD81" i="7"/>
  <c r="BB60" i="7"/>
  <c r="BB63" i="7"/>
  <c r="BC64" i="7"/>
  <c r="BB68" i="7"/>
  <c r="BC72" i="7"/>
  <c r="BB79" i="7"/>
  <c r="BA81" i="7"/>
  <c r="BB82" i="7"/>
  <c r="BC73" i="7"/>
  <c r="BA60" i="7"/>
  <c r="BC61" i="7"/>
  <c r="BB72" i="7"/>
  <c r="BB61" i="7"/>
  <c r="BC62" i="7"/>
  <c r="BC71" i="7"/>
  <c r="BC75" i="7"/>
  <c r="BC78" i="7"/>
  <c r="BD83" i="7"/>
  <c r="BA64" i="7"/>
  <c r="BC74" i="7"/>
  <c r="BA63" i="7"/>
  <c r="BA68" i="7"/>
  <c r="BA72" i="7"/>
  <c r="BB74" i="7"/>
  <c r="BB77" i="7"/>
  <c r="BC51" i="7"/>
  <c r="BC79" i="7"/>
  <c r="BB80" i="7"/>
  <c r="BB81" i="7"/>
  <c r="BA82" i="7"/>
  <c r="BC55" i="7"/>
  <c r="BC83" i="7"/>
  <c r="BC77" i="7"/>
  <c r="BC80" i="7"/>
  <c r="BC65" i="7"/>
  <c r="BC66" i="7"/>
  <c r="BB73" i="7"/>
  <c r="BC76" i="7"/>
  <c r="BA69" i="7"/>
  <c r="BC6" i="7"/>
  <c r="BC63" i="7"/>
  <c r="BC24" i="7"/>
  <c r="BC81" i="7"/>
  <c r="BC25" i="7"/>
  <c r="BC82" i="7"/>
  <c r="BA71" i="7"/>
  <c r="BA76" i="7"/>
  <c r="AS67" i="7"/>
  <c r="AS78" i="7"/>
  <c r="AS79" i="7"/>
  <c r="AT61" i="7"/>
  <c r="AS62" i="7"/>
  <c r="AT63" i="7"/>
  <c r="AS37" i="7"/>
  <c r="AT68" i="7"/>
  <c r="AS72" i="7"/>
  <c r="AQ64" i="7"/>
  <c r="AR66" i="7"/>
  <c r="AS75" i="7"/>
  <c r="AS77" i="7"/>
  <c r="AQ78" i="7"/>
  <c r="AT78" i="7"/>
  <c r="AS80" i="7"/>
  <c r="AQ62" i="7"/>
  <c r="AT64" i="7"/>
  <c r="AQ72" i="7"/>
  <c r="AS73" i="7"/>
  <c r="AT75" i="7"/>
  <c r="AQ80" i="7"/>
  <c r="AT80" i="7"/>
  <c r="AS66" i="7"/>
  <c r="AS68" i="7"/>
  <c r="AQ69" i="7"/>
  <c r="AS70" i="7"/>
  <c r="AR71" i="7"/>
  <c r="AR74" i="7"/>
  <c r="AQ75" i="7"/>
  <c r="AQ77" i="7"/>
  <c r="AS81" i="7"/>
  <c r="AS60" i="7"/>
  <c r="AR61" i="7"/>
  <c r="AR63" i="7"/>
  <c r="AQ66" i="7"/>
  <c r="AR68" i="7"/>
  <c r="AT73" i="7"/>
  <c r="AS74" i="7"/>
  <c r="AQ83" i="7"/>
  <c r="AR83" i="7"/>
  <c r="AS61" i="7"/>
  <c r="AQ68" i="7"/>
  <c r="AR79" i="7"/>
  <c r="AS12" i="7"/>
  <c r="AS69" i="7"/>
  <c r="AS14" i="7"/>
  <c r="AS71" i="7"/>
  <c r="AS26" i="7"/>
  <c r="AS83" i="7"/>
  <c r="AS6" i="7"/>
  <c r="AS63" i="7"/>
  <c r="AI32" i="7"/>
  <c r="AJ61" i="7"/>
  <c r="AI67" i="7"/>
  <c r="AJ80" i="7"/>
  <c r="AJ82" i="7"/>
  <c r="AG65" i="7"/>
  <c r="AJ65" i="7"/>
  <c r="AH67" i="7"/>
  <c r="AI72" i="7"/>
  <c r="AJ74" i="7"/>
  <c r="AJ75" i="7"/>
  <c r="AH76" i="7"/>
  <c r="AI78" i="7"/>
  <c r="AG80" i="7"/>
  <c r="AJ81" i="7"/>
  <c r="AG82" i="7"/>
  <c r="AI83" i="7"/>
  <c r="AI74" i="7"/>
  <c r="AH72" i="7"/>
  <c r="AI76" i="7"/>
  <c r="AH78" i="7"/>
  <c r="AG60" i="7"/>
  <c r="AJ66" i="7"/>
  <c r="AI70" i="7"/>
  <c r="AJ83" i="7"/>
  <c r="AI75" i="7"/>
  <c r="AG67" i="7"/>
  <c r="AG83" i="7"/>
  <c r="AH61" i="7"/>
  <c r="AI62" i="7"/>
  <c r="AI64" i="7"/>
  <c r="AI68" i="7"/>
  <c r="AI69" i="7"/>
  <c r="AG72" i="7"/>
  <c r="AJ72" i="7"/>
  <c r="AG76" i="7"/>
  <c r="AG78" i="7"/>
  <c r="AJ78" i="7"/>
  <c r="AH80" i="7"/>
  <c r="AI82" i="7"/>
  <c r="AH62" i="7"/>
  <c r="AG71" i="7"/>
  <c r="AH74" i="7"/>
  <c r="AH75" i="7"/>
  <c r="AI79" i="7"/>
  <c r="AI80" i="7"/>
  <c r="AH82" i="7"/>
  <c r="W60" i="7"/>
  <c r="X60" i="7"/>
  <c r="W78" i="7"/>
  <c r="Y52" i="7"/>
  <c r="Y80" i="7"/>
  <c r="Y81" i="7"/>
  <c r="Y37" i="7"/>
  <c r="Y65" i="7"/>
  <c r="Z69" i="7"/>
  <c r="W79" i="7"/>
  <c r="X70" i="7"/>
  <c r="X63" i="7"/>
  <c r="W72" i="7"/>
  <c r="Z79" i="7"/>
  <c r="W67" i="7"/>
  <c r="Y82" i="7"/>
  <c r="W61" i="7"/>
  <c r="W70" i="7"/>
  <c r="Z70" i="7"/>
  <c r="Y71" i="7"/>
  <c r="Z83" i="7"/>
  <c r="Z66" i="7"/>
  <c r="X69" i="7"/>
  <c r="Z73" i="7"/>
  <c r="Z82" i="7"/>
  <c r="W71" i="7"/>
  <c r="Y5" i="7"/>
  <c r="Y62" i="7"/>
  <c r="Y16" i="7"/>
  <c r="Y73" i="7"/>
  <c r="Y17" i="7"/>
  <c r="Y74" i="7"/>
  <c r="Y22" i="7"/>
  <c r="Y26" i="7"/>
  <c r="Y83" i="7"/>
  <c r="W66" i="7"/>
  <c r="W77" i="7"/>
  <c r="O35" i="7"/>
  <c r="O63" i="7"/>
  <c r="O43" i="7"/>
  <c r="O71" i="7"/>
  <c r="O51" i="7"/>
  <c r="O79" i="7"/>
  <c r="O46" i="7"/>
  <c r="O74" i="7"/>
  <c r="N80" i="7"/>
  <c r="N61" i="7"/>
  <c r="M62" i="7"/>
  <c r="M70" i="7"/>
  <c r="M78" i="7"/>
  <c r="O61" i="7"/>
  <c r="M65" i="7"/>
  <c r="M73" i="7"/>
  <c r="O3" i="7"/>
  <c r="O60" i="7"/>
  <c r="AS81" i="6"/>
  <c r="AT78" i="6"/>
  <c r="AS61" i="6"/>
  <c r="AS75" i="6"/>
  <c r="AS32" i="6"/>
  <c r="AS60" i="6"/>
  <c r="AQ61" i="6"/>
  <c r="AQ62" i="6"/>
  <c r="AR63" i="6"/>
  <c r="AS67" i="6"/>
  <c r="AR70" i="6"/>
  <c r="AR73" i="6"/>
  <c r="AS78" i="6"/>
  <c r="AS79" i="6"/>
  <c r="AR80" i="6"/>
  <c r="AS83" i="6"/>
  <c r="AQ75" i="6"/>
  <c r="AT75" i="6"/>
  <c r="AR78" i="6"/>
  <c r="AS80" i="6"/>
  <c r="AR83" i="6"/>
  <c r="AR68" i="6"/>
  <c r="AS62" i="6"/>
  <c r="AR65" i="6"/>
  <c r="AR75" i="6"/>
  <c r="AT69" i="6"/>
  <c r="AS71" i="6"/>
  <c r="AS77" i="6"/>
  <c r="AR81" i="6"/>
  <c r="AS82" i="6"/>
  <c r="AQ83" i="6"/>
  <c r="AS65" i="6"/>
  <c r="AR74" i="6"/>
  <c r="AS74" i="6"/>
  <c r="AT60" i="6"/>
  <c r="AR62" i="6"/>
  <c r="AQ65" i="6"/>
  <c r="AR69" i="6"/>
  <c r="AS70" i="6"/>
  <c r="AS73" i="6"/>
  <c r="AR79" i="6"/>
  <c r="AI64" i="6"/>
  <c r="AJ83" i="6"/>
  <c r="AI68" i="6"/>
  <c r="AH69" i="6"/>
  <c r="AJ81" i="6"/>
  <c r="AG63" i="6"/>
  <c r="AJ63" i="6"/>
  <c r="AG68" i="6"/>
  <c r="AH70" i="6"/>
  <c r="AG76" i="6"/>
  <c r="AJ76" i="6"/>
  <c r="AI80" i="6"/>
  <c r="AI63" i="6"/>
  <c r="AG69" i="6"/>
  <c r="AJ69" i="6"/>
  <c r="AI82" i="6"/>
  <c r="AH83" i="6"/>
  <c r="AI72" i="6"/>
  <c r="AH72" i="6"/>
  <c r="AI32" i="6"/>
  <c r="AI60" i="6"/>
  <c r="AI67" i="6"/>
  <c r="AI71" i="6"/>
  <c r="AH82" i="6"/>
  <c r="AI74" i="6"/>
  <c r="AI77" i="6"/>
  <c r="AI69" i="6"/>
  <c r="AJ82" i="6"/>
  <c r="AH65" i="6"/>
  <c r="AJ71" i="6"/>
  <c r="AG77" i="6"/>
  <c r="AJ64" i="6"/>
  <c r="AG65" i="6"/>
  <c r="AJ68" i="6"/>
  <c r="AG72" i="6"/>
  <c r="Y34" i="6"/>
  <c r="Y62" i="6"/>
  <c r="Y36" i="6"/>
  <c r="Y64" i="6"/>
  <c r="X65" i="6"/>
  <c r="W67" i="6"/>
  <c r="Z69" i="6"/>
  <c r="Z71" i="6"/>
  <c r="Y73" i="6"/>
  <c r="Y46" i="6"/>
  <c r="Z76" i="6"/>
  <c r="Y77" i="6"/>
  <c r="X81" i="6"/>
  <c r="X73" i="6"/>
  <c r="W81" i="6"/>
  <c r="X63" i="6"/>
  <c r="W70" i="6"/>
  <c r="W73" i="6"/>
  <c r="X75" i="6"/>
  <c r="Z77" i="6"/>
  <c r="Z79" i="6"/>
  <c r="W80" i="6"/>
  <c r="Z82" i="6"/>
  <c r="W83" i="6"/>
  <c r="W60" i="6"/>
  <c r="W61" i="6"/>
  <c r="X64" i="6"/>
  <c r="Z73" i="6"/>
  <c r="Z83" i="6"/>
  <c r="Z63" i="6"/>
  <c r="Y67" i="6"/>
  <c r="Z68" i="6"/>
  <c r="X71" i="6"/>
  <c r="Z72" i="6"/>
  <c r="Z75" i="6"/>
  <c r="X76" i="6"/>
  <c r="Z64" i="6"/>
  <c r="W66" i="6"/>
  <c r="Y70" i="6"/>
  <c r="X77" i="6"/>
  <c r="Y81" i="6"/>
  <c r="O78" i="6"/>
  <c r="P63" i="6"/>
  <c r="O79" i="6"/>
  <c r="P64" i="6"/>
  <c r="P65" i="6"/>
  <c r="M68" i="6"/>
  <c r="P70" i="6"/>
  <c r="P71" i="6"/>
  <c r="P75" i="6"/>
  <c r="N76" i="6"/>
  <c r="M77" i="6"/>
  <c r="P78" i="6"/>
  <c r="M80" i="6"/>
  <c r="O81" i="6"/>
  <c r="M82" i="6"/>
  <c r="N83" i="6"/>
  <c r="N64" i="6"/>
  <c r="M66" i="6"/>
  <c r="N71" i="6"/>
  <c r="O65" i="6"/>
  <c r="M70" i="6"/>
  <c r="O75" i="6"/>
  <c r="N67" i="6"/>
  <c r="N73" i="6"/>
  <c r="M75" i="6"/>
  <c r="O76" i="6"/>
  <c r="O80" i="6"/>
  <c r="O82" i="6"/>
  <c r="P67" i="6"/>
  <c r="N75" i="6"/>
  <c r="M64" i="6"/>
  <c r="M78" i="6"/>
  <c r="P68" i="6"/>
  <c r="P73" i="6"/>
  <c r="P69" i="6"/>
  <c r="P72" i="6"/>
  <c r="P66" i="6"/>
  <c r="P77" i="6"/>
  <c r="N79" i="6"/>
  <c r="N81" i="6"/>
  <c r="BA64" i="6"/>
  <c r="BC67" i="6"/>
  <c r="BB74" i="6"/>
  <c r="BC78" i="6"/>
  <c r="BC61" i="6"/>
  <c r="BC34" i="6"/>
  <c r="BC62" i="6"/>
  <c r="BC37" i="6"/>
  <c r="BC65" i="6"/>
  <c r="BA67" i="6"/>
  <c r="BC45" i="6"/>
  <c r="BC73" i="6"/>
  <c r="BC80" i="6"/>
  <c r="BC47" i="6"/>
  <c r="BC64" i="6"/>
  <c r="BB76" i="6"/>
  <c r="BB82" i="6"/>
  <c r="BB60" i="6"/>
  <c r="BD61" i="6"/>
  <c r="BB62" i="6"/>
  <c r="BD63" i="6"/>
  <c r="BC72" i="6"/>
  <c r="BD80" i="6"/>
  <c r="BA60" i="6"/>
  <c r="BC75" i="6"/>
  <c r="BC77" i="6"/>
  <c r="BB78" i="6"/>
  <c r="BC81" i="6"/>
  <c r="BD82" i="6"/>
  <c r="BC76" i="6"/>
  <c r="BB69" i="6"/>
  <c r="BB81" i="6"/>
  <c r="BD62" i="6"/>
  <c r="BD65" i="6"/>
  <c r="BB67" i="6"/>
  <c r="BC70" i="6"/>
  <c r="BC71" i="6"/>
  <c r="BC74" i="6"/>
  <c r="BA81" i="6"/>
  <c r="BM67" i="6"/>
  <c r="BN78" i="6"/>
  <c r="BN63" i="6"/>
  <c r="BM65" i="6"/>
  <c r="BK75" i="6"/>
  <c r="BL60" i="6"/>
  <c r="BN62" i="6"/>
  <c r="BK65" i="6"/>
  <c r="BM68" i="6"/>
  <c r="BK71" i="6"/>
  <c r="BL73" i="6"/>
  <c r="BM78" i="6"/>
  <c r="BK81" i="6"/>
  <c r="BN81" i="6"/>
  <c r="BM82" i="6"/>
  <c r="BL83" i="6"/>
  <c r="BM71" i="6"/>
  <c r="BM72" i="6"/>
  <c r="BK60" i="6"/>
  <c r="BM34" i="6"/>
  <c r="BM62" i="6"/>
  <c r="BL68" i="6"/>
  <c r="BM70" i="6"/>
  <c r="BL78" i="6"/>
  <c r="BL82" i="6"/>
  <c r="BK83" i="6"/>
  <c r="BN70" i="6"/>
  <c r="BL72" i="6"/>
  <c r="BM79" i="6"/>
  <c r="BM63" i="6"/>
  <c r="BL70" i="6"/>
  <c r="BK82" i="6"/>
  <c r="BN68" i="6"/>
  <c r="BL77" i="6"/>
  <c r="BK80" i="6"/>
  <c r="BK67" i="6"/>
  <c r="BM77" i="6"/>
  <c r="BL79" i="6"/>
  <c r="BM60" i="6"/>
  <c r="BM61" i="6"/>
  <c r="BL65" i="6"/>
  <c r="BL69" i="6"/>
  <c r="BL71" i="6"/>
  <c r="BM73" i="6"/>
  <c r="BN76" i="6"/>
  <c r="BK79" i="6"/>
  <c r="BX71" i="6"/>
  <c r="BW33" i="6"/>
  <c r="BW61" i="6"/>
  <c r="BW35" i="6"/>
  <c r="BW37" i="6"/>
  <c r="BW75" i="6"/>
  <c r="BV78" i="6"/>
  <c r="BW79" i="6"/>
  <c r="BU82" i="6"/>
  <c r="BV83" i="6"/>
  <c r="BW81" i="6"/>
  <c r="BW68" i="6"/>
  <c r="BU73" i="6"/>
  <c r="BV60" i="6"/>
  <c r="BV63" i="6"/>
  <c r="BV65" i="6"/>
  <c r="BW77" i="6"/>
  <c r="BU83" i="6"/>
  <c r="BW60" i="6"/>
  <c r="BV61" i="6"/>
  <c r="BW63" i="6"/>
  <c r="BX68" i="6"/>
  <c r="BU71" i="6"/>
  <c r="BW74" i="6"/>
  <c r="BX79" i="6"/>
  <c r="BW64" i="6"/>
  <c r="BX65" i="6"/>
  <c r="BU72" i="6"/>
  <c r="BW82" i="6"/>
  <c r="BX61" i="6"/>
  <c r="BV69" i="6"/>
  <c r="BW78" i="6"/>
  <c r="BV82" i="6"/>
  <c r="BU70" i="6"/>
  <c r="BU81" i="6"/>
  <c r="BU60" i="6"/>
  <c r="BU69" i="6"/>
  <c r="BU76" i="6"/>
  <c r="BU77" i="6"/>
  <c r="BV75" i="6"/>
  <c r="BK61" i="6"/>
  <c r="BK66" i="6"/>
  <c r="BK77" i="6"/>
  <c r="BK72" i="6"/>
  <c r="BM17" i="6"/>
  <c r="BM74" i="6"/>
  <c r="BM23" i="6"/>
  <c r="BM80" i="6"/>
  <c r="BM26" i="6"/>
  <c r="BM83" i="6"/>
  <c r="BA69" i="6"/>
  <c r="BA78" i="6"/>
  <c r="BA77" i="6"/>
  <c r="BC11" i="6"/>
  <c r="BA76" i="6"/>
  <c r="BB63" i="6"/>
  <c r="BB66" i="6"/>
  <c r="AQ66" i="6"/>
  <c r="AQ68" i="6"/>
  <c r="AQ64" i="6"/>
  <c r="AQ81" i="6"/>
  <c r="AQ74" i="6"/>
  <c r="AG78" i="6"/>
  <c r="AG67" i="6"/>
  <c r="AG79" i="6"/>
  <c r="AG73" i="6"/>
  <c r="AG74" i="6"/>
  <c r="AI8" i="6"/>
  <c r="AI65" i="6"/>
  <c r="Y19" i="6"/>
  <c r="Y21" i="6"/>
  <c r="Y78" i="6"/>
  <c r="Y22" i="6"/>
  <c r="Y12" i="6"/>
  <c r="Y69" i="6"/>
  <c r="Y15" i="6"/>
  <c r="Y17" i="6"/>
  <c r="Y74" i="6"/>
  <c r="W77" i="6"/>
  <c r="Y25" i="6"/>
  <c r="Y82" i="6"/>
  <c r="Y8" i="6"/>
  <c r="Y65" i="6"/>
  <c r="Y14" i="6"/>
  <c r="Y71" i="6"/>
  <c r="W79" i="6"/>
  <c r="W82" i="6"/>
  <c r="W69" i="6"/>
  <c r="W72" i="6"/>
  <c r="Y9" i="6"/>
  <c r="Y66" i="6"/>
  <c r="Y23" i="6"/>
  <c r="Y80" i="6"/>
  <c r="Y18" i="6"/>
  <c r="Y75" i="6"/>
  <c r="N66" i="6"/>
  <c r="O10" i="6"/>
  <c r="O67" i="6"/>
  <c r="O13" i="6"/>
  <c r="O70" i="6"/>
  <c r="M71" i="6"/>
  <c r="O11" i="6"/>
  <c r="O68" i="6"/>
  <c r="O15" i="6"/>
  <c r="O72" i="6"/>
  <c r="O17" i="6"/>
  <c r="O74" i="6"/>
  <c r="M76" i="6"/>
  <c r="M81" i="6"/>
  <c r="O26" i="6"/>
  <c r="O83" i="6"/>
  <c r="O20" i="6"/>
  <c r="O77" i="6"/>
  <c r="M65" i="6"/>
  <c r="N68" i="6"/>
  <c r="O16" i="6"/>
  <c r="O73" i="6"/>
  <c r="O7" i="6"/>
  <c r="O64" i="6"/>
  <c r="M83" i="6"/>
  <c r="N80" i="6"/>
  <c r="BW62" i="7"/>
  <c r="AI60" i="7"/>
  <c r="Y79" i="7"/>
  <c r="Y60" i="7"/>
  <c r="Y67" i="7"/>
  <c r="Y75" i="7"/>
  <c r="Y72" i="7"/>
  <c r="Y66" i="7"/>
  <c r="Y61" i="7"/>
  <c r="BW72" i="6"/>
  <c r="BW66" i="6"/>
  <c r="BW65" i="6"/>
  <c r="BM66" i="6"/>
  <c r="BC68" i="6"/>
  <c r="AI79" i="6"/>
  <c r="AI75" i="6"/>
  <c r="Y72" i="6"/>
  <c r="Y79" i="6"/>
  <c r="Y76" i="6"/>
  <c r="O63" i="6"/>
  <c r="AN73" i="10"/>
  <c r="W48" i="10"/>
  <c r="BD78" i="10"/>
  <c r="BD70" i="10"/>
  <c r="X73" i="10"/>
  <c r="BI76" i="10"/>
  <c r="BK17" i="10"/>
  <c r="BK76" i="10"/>
  <c r="BD79" i="10"/>
  <c r="AC86" i="10"/>
  <c r="AE27" i="10"/>
  <c r="AE41" i="10"/>
  <c r="M65" i="10"/>
  <c r="O6" i="10"/>
  <c r="O65" i="10"/>
  <c r="O12" i="10"/>
  <c r="M71" i="10"/>
  <c r="AD73" i="10"/>
  <c r="BA76" i="10"/>
  <c r="BC17" i="10"/>
  <c r="BC76" i="10"/>
  <c r="O34" i="10"/>
  <c r="N71" i="10"/>
  <c r="BI74" i="10"/>
  <c r="BK15" i="10"/>
  <c r="AC84" i="10"/>
  <c r="AE25" i="10"/>
  <c r="AE84" i="10"/>
  <c r="AC70" i="10"/>
  <c r="AE11" i="10"/>
  <c r="AS76" i="10"/>
  <c r="AU17" i="10"/>
  <c r="AU76" i="10"/>
  <c r="BK40" i="10"/>
  <c r="AM48" i="10"/>
  <c r="BK56" i="10"/>
  <c r="BC35" i="10"/>
  <c r="BC64" i="10"/>
  <c r="U83" i="10"/>
  <c r="W24" i="10"/>
  <c r="W83" i="10"/>
  <c r="AK73" i="10"/>
  <c r="AM14" i="10"/>
  <c r="BB81" i="10"/>
  <c r="M76" i="10"/>
  <c r="O17" i="10"/>
  <c r="BI70" i="10"/>
  <c r="BK11" i="10"/>
  <c r="AS67" i="10"/>
  <c r="AU8" i="10"/>
  <c r="AU67" i="10"/>
  <c r="AK77" i="10"/>
  <c r="AM18" i="10"/>
  <c r="AU41" i="10"/>
  <c r="BI79" i="10"/>
  <c r="BK20" i="10"/>
  <c r="BK79" i="10"/>
  <c r="AC69" i="10"/>
  <c r="AE10" i="10"/>
  <c r="AE69" i="10"/>
  <c r="AC71" i="10"/>
  <c r="AE12" i="10"/>
  <c r="AE71" i="10"/>
  <c r="W53" i="10"/>
  <c r="M80" i="10"/>
  <c r="O21" i="10"/>
  <c r="O80" i="10"/>
  <c r="AC68" i="10"/>
  <c r="AE9" i="10"/>
  <c r="O64" i="10"/>
  <c r="AS78" i="10"/>
  <c r="AU19" i="10"/>
  <c r="AU78" i="10"/>
  <c r="V68" i="10"/>
  <c r="AK64" i="10"/>
  <c r="AM5" i="10"/>
  <c r="BJ63" i="10"/>
  <c r="V63" i="10"/>
  <c r="G40" i="10"/>
  <c r="G81" i="10"/>
  <c r="G63" i="10"/>
  <c r="N82" i="10"/>
  <c r="U77" i="10"/>
  <c r="W18" i="10"/>
  <c r="W77" i="10"/>
  <c r="U68" i="10"/>
  <c r="W9" i="10"/>
  <c r="AM34" i="10"/>
  <c r="G19" i="10"/>
  <c r="U71" i="10"/>
  <c r="W12" i="10"/>
  <c r="W71" i="10"/>
  <c r="M77" i="10"/>
  <c r="O18" i="10"/>
  <c r="AS83" i="10"/>
  <c r="AU24" i="10"/>
  <c r="AU83" i="10"/>
  <c r="AN86" i="10"/>
  <c r="O48" i="10"/>
  <c r="AS62" i="10"/>
  <c r="AU3" i="10"/>
  <c r="AU62" i="10"/>
  <c r="AS68" i="10"/>
  <c r="AU9" i="10"/>
  <c r="U74" i="10"/>
  <c r="W15" i="10"/>
  <c r="W74" i="10"/>
  <c r="AT82" i="10"/>
  <c r="AD85" i="10"/>
  <c r="BA71" i="10"/>
  <c r="BC12" i="10"/>
  <c r="M75" i="10"/>
  <c r="O16" i="10"/>
  <c r="O75" i="10"/>
  <c r="V78" i="10"/>
  <c r="AS81" i="10"/>
  <c r="AU22" i="10"/>
  <c r="AU81" i="10"/>
  <c r="AT67" i="10"/>
  <c r="AN70" i="10"/>
  <c r="BI73" i="10"/>
  <c r="BK14" i="10"/>
  <c r="AC83" i="10"/>
  <c r="AE24" i="10"/>
  <c r="AE83" i="10"/>
  <c r="X86" i="10"/>
  <c r="W41" i="10"/>
  <c r="AE35" i="10"/>
  <c r="AM41" i="10"/>
  <c r="AE48" i="10"/>
  <c r="AE57" i="10"/>
  <c r="AU43" i="10"/>
  <c r="BK44" i="10"/>
  <c r="BC48" i="10"/>
  <c r="AE47" i="10"/>
  <c r="AM55" i="10"/>
  <c r="BD82" i="10"/>
  <c r="BL77" i="10"/>
  <c r="X72" i="10"/>
  <c r="BK33" i="10"/>
  <c r="AC81" i="10"/>
  <c r="AE22" i="10"/>
  <c r="AE81" i="10"/>
  <c r="BA75" i="10"/>
  <c r="BC16" i="10"/>
  <c r="BC75" i="10"/>
  <c r="X69" i="10"/>
  <c r="AC85" i="10"/>
  <c r="AE26" i="10"/>
  <c r="P76" i="10"/>
  <c r="BL65" i="10"/>
  <c r="BK42" i="10"/>
  <c r="V75" i="10"/>
  <c r="G12" i="10"/>
  <c r="BC20" i="10"/>
  <c r="BC79" i="10"/>
  <c r="AU50" i="10"/>
  <c r="G37" i="10"/>
  <c r="AF79" i="10"/>
  <c r="BA67" i="10"/>
  <c r="BC8" i="10"/>
  <c r="BC67" i="10"/>
  <c r="BD63" i="10"/>
  <c r="AM35" i="10"/>
  <c r="U76" i="10"/>
  <c r="W17" i="10"/>
  <c r="W76" i="10"/>
  <c r="BL64" i="10"/>
  <c r="N64" i="10"/>
  <c r="BD67" i="10"/>
  <c r="BJ66" i="10"/>
  <c r="AK63" i="10"/>
  <c r="AM4" i="10"/>
  <c r="AM63" i="10"/>
  <c r="AS72" i="10"/>
  <c r="AK82" i="10"/>
  <c r="AM23" i="10"/>
  <c r="AM82" i="10"/>
  <c r="U86" i="10"/>
  <c r="W27" i="10"/>
  <c r="W86" i="10"/>
  <c r="AK69" i="10"/>
  <c r="AM10" i="10"/>
  <c r="AM69" i="10"/>
  <c r="AK68" i="10"/>
  <c r="AM9" i="10"/>
  <c r="AM68" i="10"/>
  <c r="M74" i="10"/>
  <c r="O15" i="10"/>
  <c r="O74" i="10"/>
  <c r="BI71" i="10"/>
  <c r="BK12" i="10"/>
  <c r="BK71" i="10"/>
  <c r="BA73" i="10"/>
  <c r="BC14" i="10"/>
  <c r="BC73" i="10"/>
  <c r="AV77" i="10"/>
  <c r="M67" i="10"/>
  <c r="O8" i="10"/>
  <c r="BI67" i="10"/>
  <c r="BK8" i="10"/>
  <c r="BK67" i="10"/>
  <c r="W70" i="10"/>
  <c r="G50" i="10"/>
  <c r="BJ80" i="10"/>
  <c r="G4" i="10"/>
  <c r="M81" i="10"/>
  <c r="O22" i="10"/>
  <c r="O81" i="10"/>
  <c r="U63" i="10"/>
  <c r="W4" i="10"/>
  <c r="BA80" i="10"/>
  <c r="BC21" i="10"/>
  <c r="BC80" i="10"/>
  <c r="AE33" i="10"/>
  <c r="BK35" i="10"/>
  <c r="BC55" i="10"/>
  <c r="O55" i="10"/>
  <c r="AU56" i="10"/>
  <c r="AK86" i="10"/>
  <c r="AM27" i="10"/>
  <c r="AM86" i="10"/>
  <c r="V70" i="10"/>
  <c r="AF85" i="10"/>
  <c r="AS74" i="10"/>
  <c r="AU15" i="10"/>
  <c r="N72" i="10"/>
  <c r="BD86" i="10"/>
  <c r="BI65" i="10"/>
  <c r="BK6" i="10"/>
  <c r="BK65" i="10"/>
  <c r="BC22" i="10"/>
  <c r="BC81" i="10"/>
  <c r="O7" i="10"/>
  <c r="O66" i="10"/>
  <c r="G46" i="10"/>
  <c r="BA62" i="10"/>
  <c r="BC3" i="10"/>
  <c r="BC62" i="10"/>
  <c r="BD64" i="10"/>
  <c r="P68" i="10"/>
  <c r="M69" i="10"/>
  <c r="G68" i="10"/>
  <c r="G74" i="10"/>
  <c r="G41" i="10"/>
  <c r="BA85" i="10"/>
  <c r="BC26" i="10"/>
  <c r="BC85" i="10"/>
  <c r="AK80" i="10"/>
  <c r="AM21" i="10"/>
  <c r="AM80" i="10"/>
  <c r="U75" i="10"/>
  <c r="W16" i="10"/>
  <c r="W75" i="10"/>
  <c r="AD70" i="10"/>
  <c r="G54" i="10"/>
  <c r="N86" i="10"/>
  <c r="M86" i="10"/>
  <c r="U81" i="10"/>
  <c r="W22" i="10"/>
  <c r="W81" i="10"/>
  <c r="AD76" i="10"/>
  <c r="AK71" i="10"/>
  <c r="AM12" i="10"/>
  <c r="BL68" i="10"/>
  <c r="AK72" i="10"/>
  <c r="AM13" i="10"/>
  <c r="AM72" i="10"/>
  <c r="BB74" i="10"/>
  <c r="AC78" i="10"/>
  <c r="AE19" i="10"/>
  <c r="AE78" i="10"/>
  <c r="X81" i="10"/>
  <c r="BI84" i="10"/>
  <c r="BK25" i="10"/>
  <c r="BK84" i="10"/>
  <c r="O38" i="10"/>
  <c r="AF63" i="10"/>
  <c r="BA66" i="10"/>
  <c r="BC7" i="10"/>
  <c r="BC66" i="10"/>
  <c r="BI69" i="10"/>
  <c r="BK10" i="10"/>
  <c r="BK69" i="10"/>
  <c r="AN72" i="10"/>
  <c r="AK75" i="10"/>
  <c r="AM16" i="10"/>
  <c r="U78" i="10"/>
  <c r="W19" i="10"/>
  <c r="BC40" i="10"/>
  <c r="BJ69" i="10"/>
  <c r="AD72" i="10"/>
  <c r="AC76" i="10"/>
  <c r="AE17" i="10"/>
  <c r="BI82" i="10"/>
  <c r="BK23" i="10"/>
  <c r="BK82" i="10"/>
  <c r="O43" i="10"/>
  <c r="BJ68" i="10"/>
  <c r="M78" i="10"/>
  <c r="O19" i="10"/>
  <c r="O78" i="10"/>
  <c r="AS84" i="10"/>
  <c r="AU25" i="10"/>
  <c r="AU36" i="10"/>
  <c r="BK51" i="10"/>
  <c r="BK41" i="10"/>
  <c r="O42" i="10"/>
  <c r="O35" i="10"/>
  <c r="AU38" i="10"/>
  <c r="BC41" i="10"/>
  <c r="O49" i="10"/>
  <c r="BC52" i="10"/>
  <c r="AT85" i="10"/>
  <c r="AN81" i="10"/>
  <c r="BL75" i="10"/>
  <c r="AL69" i="10"/>
  <c r="AU40" i="10"/>
  <c r="AT84" i="10"/>
  <c r="AD79" i="10"/>
  <c r="AV73" i="10"/>
  <c r="X68" i="10"/>
  <c r="G45" i="10"/>
  <c r="AV80" i="10"/>
  <c r="V72" i="10"/>
  <c r="AC63" i="10"/>
  <c r="AE4" i="10"/>
  <c r="AE63" i="10"/>
  <c r="M85" i="10"/>
  <c r="N85" i="10"/>
  <c r="BB65" i="10"/>
  <c r="BK16" i="10"/>
  <c r="BK75" i="10"/>
  <c r="BA64" i="10"/>
  <c r="G27" i="10"/>
  <c r="AD75" i="10"/>
  <c r="AF64" i="10"/>
  <c r="N81" i="10"/>
  <c r="AN62" i="10"/>
  <c r="BA81" i="10"/>
  <c r="M66" i="10"/>
  <c r="BJ74" i="10"/>
  <c r="G7" i="10"/>
  <c r="AE62" i="10"/>
  <c r="AV84" i="10"/>
  <c r="AV71" i="10"/>
  <c r="AD62" i="10"/>
  <c r="AN65" i="10"/>
  <c r="AS64" i="10"/>
  <c r="AU5" i="10"/>
  <c r="AU64" i="10"/>
  <c r="AL68" i="10"/>
  <c r="AT64" i="10"/>
  <c r="BC6" i="10"/>
  <c r="BC65" i="10"/>
  <c r="BA72" i="10"/>
  <c r="BC13" i="10"/>
  <c r="BC72" i="10"/>
  <c r="AC74" i="10"/>
  <c r="AE15" i="10"/>
  <c r="AE74" i="10"/>
  <c r="BI80" i="10"/>
  <c r="BK21" i="10"/>
  <c r="AK83" i="10"/>
  <c r="AM24" i="10"/>
  <c r="AM83" i="10"/>
  <c r="BI78" i="10"/>
  <c r="BK19" i="10"/>
  <c r="AS80" i="10"/>
  <c r="AU21" i="10"/>
  <c r="AU80" i="10"/>
  <c r="AC66" i="10"/>
  <c r="AE7" i="10"/>
  <c r="AE66" i="10"/>
  <c r="U66" i="10"/>
  <c r="W7" i="10"/>
  <c r="W66" i="10"/>
  <c r="AV78" i="10"/>
  <c r="AC64" i="10"/>
  <c r="AE5" i="10"/>
  <c r="G65" i="10"/>
  <c r="G79" i="10"/>
  <c r="BA68" i="10"/>
  <c r="BC9" i="10"/>
  <c r="BC68" i="10"/>
  <c r="AL77" i="10"/>
  <c r="AE13" i="10"/>
  <c r="AC72" i="10"/>
  <c r="AV83" i="10"/>
  <c r="M79" i="10"/>
  <c r="O20" i="10"/>
  <c r="O79" i="10"/>
  <c r="AS85" i="10"/>
  <c r="AU26" i="10"/>
  <c r="AU85" i="10"/>
  <c r="BC42" i="10"/>
  <c r="BI77" i="10"/>
  <c r="BK18" i="10"/>
  <c r="BK77" i="10"/>
  <c r="AM49" i="10"/>
  <c r="X76" i="10"/>
  <c r="AT68" i="10"/>
  <c r="BA63" i="10"/>
  <c r="BC4" i="10"/>
  <c r="BC63" i="10"/>
  <c r="BC27" i="10"/>
  <c r="BC86" i="10"/>
  <c r="BA82" i="10"/>
  <c r="BC23" i="10"/>
  <c r="BC82" i="10"/>
  <c r="AK66" i="10"/>
  <c r="AM7" i="10"/>
  <c r="AK85" i="10"/>
  <c r="AM26" i="10"/>
  <c r="AM85" i="10"/>
  <c r="U73" i="10"/>
  <c r="W14" i="10"/>
  <c r="W73" i="10"/>
  <c r="AD64" i="10"/>
  <c r="P64" i="10"/>
  <c r="G71" i="10"/>
  <c r="G73" i="10"/>
  <c r="V79" i="10"/>
  <c r="AS69" i="10"/>
  <c r="AU10" i="10"/>
  <c r="AU69" i="10"/>
  <c r="BA70" i="10"/>
  <c r="BC11" i="10"/>
  <c r="AS75" i="10"/>
  <c r="AU16" i="10"/>
  <c r="AU75" i="10"/>
  <c r="W34" i="10"/>
  <c r="AT63" i="10"/>
  <c r="AK70" i="10"/>
  <c r="AM11" i="10"/>
  <c r="AM70" i="10"/>
  <c r="AV75" i="10"/>
  <c r="AF78" i="10"/>
  <c r="P81" i="10"/>
  <c r="N84" i="10"/>
  <c r="M84" i="10"/>
  <c r="O41" i="10"/>
  <c r="M70" i="10"/>
  <c r="O11" i="10"/>
  <c r="O70" i="10"/>
  <c r="AS73" i="10"/>
  <c r="AU14" i="10"/>
  <c r="AU73" i="10"/>
  <c r="AN76" i="10"/>
  <c r="AL79" i="10"/>
  <c r="AS66" i="10"/>
  <c r="AU7" i="10"/>
  <c r="AU66" i="10"/>
  <c r="U72" i="10"/>
  <c r="W13" i="10"/>
  <c r="W72" i="10"/>
  <c r="AC75" i="10"/>
  <c r="AE16" i="10"/>
  <c r="BI81" i="10"/>
  <c r="BK22" i="10"/>
  <c r="BD84" i="10"/>
  <c r="W39" i="10"/>
  <c r="AM36" i="10"/>
  <c r="AM42" i="10"/>
  <c r="AU39" i="10"/>
  <c r="AU45" i="10"/>
  <c r="AE46" i="10"/>
  <c r="BK52" i="10"/>
  <c r="AM47" i="10"/>
  <c r="W50" i="10"/>
  <c r="BK45" i="10"/>
  <c r="AU55" i="10"/>
  <c r="BC56" i="10"/>
  <c r="O54" i="10"/>
  <c r="O83" i="10"/>
  <c r="AE39" i="10"/>
  <c r="U85" i="10"/>
  <c r="W26" i="10"/>
  <c r="W85" i="10"/>
  <c r="AD80" i="10"/>
  <c r="U84" i="10"/>
  <c r="W25" i="10"/>
  <c r="W84" i="10"/>
  <c r="P78" i="10"/>
  <c r="AL72" i="10"/>
  <c r="G8" i="10"/>
  <c r="BL79" i="10"/>
  <c r="AS71" i="10"/>
  <c r="AU12" i="10"/>
  <c r="AU71" i="10"/>
  <c r="X62" i="10"/>
  <c r="X84" i="10"/>
  <c r="BI75" i="10"/>
  <c r="G34" i="10"/>
  <c r="BB73" i="10"/>
  <c r="AV63" i="10"/>
  <c r="AV76" i="10"/>
  <c r="BC19" i="10"/>
  <c r="BC78" i="10"/>
  <c r="AD86" i="10"/>
  <c r="BB71" i="10"/>
  <c r="M62" i="10"/>
  <c r="O3" i="10"/>
  <c r="O62" i="10"/>
  <c r="BI83" i="10"/>
  <c r="BK24" i="10"/>
  <c r="BK83" i="10"/>
  <c r="BL70" i="10"/>
  <c r="X63" i="10"/>
  <c r="AK62" i="10"/>
  <c r="AM3" i="10"/>
  <c r="AM62" i="10"/>
  <c r="V66" i="10"/>
  <c r="AN69" i="10"/>
  <c r="BJ64" i="10"/>
  <c r="BA65" i="10"/>
  <c r="AE18" i="10"/>
  <c r="AE77" i="10"/>
  <c r="BI63" i="10"/>
  <c r="M63" i="10"/>
  <c r="O4" i="10"/>
  <c r="O84" i="10"/>
  <c r="BJ78" i="10"/>
  <c r="U69" i="10"/>
  <c r="W10" i="10"/>
  <c r="W69" i="10"/>
  <c r="BI66" i="10"/>
  <c r="BK7" i="10"/>
  <c r="BJ72" i="10"/>
  <c r="AC82" i="10"/>
  <c r="AE23" i="10"/>
  <c r="AE82" i="10"/>
  <c r="AE44" i="10"/>
  <c r="V64" i="10"/>
  <c r="AC67" i="10"/>
  <c r="AE8" i="10"/>
  <c r="AE67" i="10"/>
  <c r="AV70" i="10"/>
  <c r="G83" i="10"/>
  <c r="AJ57" i="10"/>
  <c r="T56" i="10"/>
  <c r="AZ54" i="10"/>
  <c r="AJ53" i="10"/>
  <c r="G72" i="10"/>
  <c r="G70" i="10"/>
  <c r="T57" i="10"/>
  <c r="AZ55" i="10"/>
  <c r="AJ54" i="10"/>
  <c r="AR57" i="10"/>
  <c r="AB56" i="10"/>
  <c r="L55" i="10"/>
  <c r="BH54" i="10"/>
  <c r="AR53" i="10"/>
  <c r="G86" i="10"/>
  <c r="G82" i="10"/>
  <c r="AZ57" i="10"/>
  <c r="AJ56" i="10"/>
  <c r="T55" i="10"/>
  <c r="AZ53" i="10"/>
  <c r="AB57" i="10"/>
  <c r="AB55" i="10"/>
  <c r="L53" i="10"/>
  <c r="T52" i="10"/>
  <c r="AZ50" i="10"/>
  <c r="AJ49" i="10"/>
  <c r="T48" i="10"/>
  <c r="AZ46" i="10"/>
  <c r="AJ45" i="10"/>
  <c r="T44" i="10"/>
  <c r="G75" i="10"/>
  <c r="L56" i="10"/>
  <c r="L54" i="10"/>
  <c r="AR52" i="10"/>
  <c r="AB51" i="10"/>
  <c r="L50" i="10"/>
  <c r="BH49" i="10"/>
  <c r="AR48" i="10"/>
  <c r="AB47" i="10"/>
  <c r="L46" i="10"/>
  <c r="BH45" i="10"/>
  <c r="G78" i="10"/>
  <c r="G64" i="10"/>
  <c r="AR55" i="10"/>
  <c r="AB52" i="10"/>
  <c r="L51" i="10"/>
  <c r="BH50" i="10"/>
  <c r="AR49" i="10"/>
  <c r="AB48" i="10"/>
  <c r="L47" i="10"/>
  <c r="BH46" i="10"/>
  <c r="AR45" i="10"/>
  <c r="AB44" i="10"/>
  <c r="AZ43" i="10"/>
  <c r="BH57" i="10"/>
  <c r="G57" i="10"/>
  <c r="BH55" i="10"/>
  <c r="G55" i="10"/>
  <c r="T54" i="10"/>
  <c r="AJ52" i="10"/>
  <c r="T51" i="10"/>
  <c r="AZ49" i="10"/>
  <c r="AJ48" i="10"/>
  <c r="T47" i="10"/>
  <c r="AZ45" i="10"/>
  <c r="AJ44" i="10"/>
  <c r="BH43" i="10"/>
  <c r="AZ56" i="10"/>
  <c r="AR50" i="10"/>
  <c r="AB49" i="10"/>
  <c r="L48" i="10"/>
  <c r="AJ46" i="10"/>
  <c r="T45" i="10"/>
  <c r="BH44" i="10"/>
  <c r="T43" i="10"/>
  <c r="AB41" i="10"/>
  <c r="AZ40" i="10"/>
  <c r="AJ39" i="10"/>
  <c r="T38" i="10"/>
  <c r="AR37" i="10"/>
  <c r="AZ35" i="10"/>
  <c r="AR56" i="10"/>
  <c r="L52" i="10"/>
  <c r="AJ50" i="10"/>
  <c r="T49" i="10"/>
  <c r="AR47" i="10"/>
  <c r="AZ42" i="10"/>
  <c r="L41" i="10"/>
  <c r="AJ40" i="10"/>
  <c r="T39" i="10"/>
  <c r="AB37" i="10"/>
  <c r="AZ36" i="10"/>
  <c r="AJ35" i="10"/>
  <c r="BH52" i="10"/>
  <c r="G52" i="10"/>
  <c r="AZ48" i="10"/>
  <c r="AB46" i="10"/>
  <c r="L45" i="10"/>
  <c r="AZ44" i="10"/>
  <c r="L44" i="10"/>
  <c r="AB43" i="10"/>
  <c r="L42" i="10"/>
  <c r="AJ41" i="10"/>
  <c r="BH40" i="10"/>
  <c r="AR39" i="10"/>
  <c r="AB38" i="10"/>
  <c r="AZ37" i="10"/>
  <c r="L36" i="10"/>
  <c r="BH35" i="10"/>
  <c r="G80" i="10"/>
  <c r="G67" i="10"/>
  <c r="AJ55" i="10"/>
  <c r="BH53" i="10"/>
  <c r="T53" i="10"/>
  <c r="AJ51" i="10"/>
  <c r="AR46" i="10"/>
  <c r="AB45" i="10"/>
  <c r="AR44" i="10"/>
  <c r="AJ43" i="10"/>
  <c r="T42" i="10"/>
  <c r="AR41" i="10"/>
  <c r="AZ39" i="10"/>
  <c r="AJ38" i="10"/>
  <c r="BH37" i="10"/>
  <c r="T36" i="10"/>
  <c r="G56" i="10"/>
  <c r="AB53" i="10"/>
  <c r="AZ51" i="10"/>
  <c r="T50" i="10"/>
  <c r="BH42" i="10"/>
  <c r="G42" i="10"/>
  <c r="L40" i="10"/>
  <c r="BH38" i="10"/>
  <c r="G38" i="10"/>
  <c r="AJ36" i="10"/>
  <c r="AR34" i="10"/>
  <c r="AZ27" i="10"/>
  <c r="AJ26" i="10"/>
  <c r="T25" i="10"/>
  <c r="AZ23" i="10"/>
  <c r="AJ22" i="10"/>
  <c r="T21" i="10"/>
  <c r="AZ19" i="10"/>
  <c r="AJ18" i="10"/>
  <c r="T17" i="10"/>
  <c r="AZ15" i="10"/>
  <c r="AJ14" i="10"/>
  <c r="BH13" i="10"/>
  <c r="AR12" i="10"/>
  <c r="AB10" i="10"/>
  <c r="L9" i="10"/>
  <c r="BH8" i="10"/>
  <c r="L57" i="10"/>
  <c r="AR54" i="10"/>
  <c r="BH47" i="10"/>
  <c r="G47" i="10"/>
  <c r="G44" i="10"/>
  <c r="AB42" i="10"/>
  <c r="AZ38" i="10"/>
  <c r="AR35" i="10"/>
  <c r="AB34" i="10"/>
  <c r="AZ33" i="10"/>
  <c r="AJ27" i="10"/>
  <c r="T26" i="10"/>
  <c r="AZ24" i="10"/>
  <c r="AJ23" i="10"/>
  <c r="T22" i="10"/>
  <c r="AZ20" i="10"/>
  <c r="AJ19" i="10"/>
  <c r="T18" i="10"/>
  <c r="AZ16" i="10"/>
  <c r="AJ15" i="10"/>
  <c r="T14" i="10"/>
  <c r="AR13" i="10"/>
  <c r="AB12" i="10"/>
  <c r="AZ11" i="10"/>
  <c r="AB54" i="10"/>
  <c r="AZ47" i="10"/>
  <c r="T46" i="10"/>
  <c r="L43" i="10"/>
  <c r="AB40" i="10"/>
  <c r="L39" i="10"/>
  <c r="L37" i="10"/>
  <c r="AB36" i="10"/>
  <c r="L33" i="10"/>
  <c r="BH27" i="10"/>
  <c r="AR26" i="10"/>
  <c r="AB25" i="10"/>
  <c r="L24" i="10"/>
  <c r="BH23" i="10"/>
  <c r="AR22" i="10"/>
  <c r="AB21" i="10"/>
  <c r="L20" i="10"/>
  <c r="BH19" i="10"/>
  <c r="AR18" i="10"/>
  <c r="AB17" i="10"/>
  <c r="L16" i="10"/>
  <c r="BH15" i="10"/>
  <c r="AR14" i="10"/>
  <c r="AZ12" i="10"/>
  <c r="L11" i="10"/>
  <c r="AJ10" i="10"/>
  <c r="T9" i="10"/>
  <c r="AB7" i="10"/>
  <c r="AZ6" i="10"/>
  <c r="AJ5" i="10"/>
  <c r="BH4" i="10"/>
  <c r="AZ52" i="10"/>
  <c r="AR40" i="10"/>
  <c r="AB39" i="10"/>
  <c r="AR36" i="10"/>
  <c r="T33" i="10"/>
  <c r="AZ26" i="10"/>
  <c r="AJ25" i="10"/>
  <c r="T24" i="10"/>
  <c r="AZ22" i="10"/>
  <c r="AJ21" i="10"/>
  <c r="T20" i="10"/>
  <c r="AZ18" i="10"/>
  <c r="AJ17" i="10"/>
  <c r="T16" i="10"/>
  <c r="AZ14" i="10"/>
  <c r="L13" i="10"/>
  <c r="BH12" i="10"/>
  <c r="T11" i="10"/>
  <c r="AR10" i="10"/>
  <c r="AB9" i="10"/>
  <c r="L8" i="10"/>
  <c r="AJ7" i="10"/>
  <c r="G51" i="10"/>
  <c r="AR42" i="10"/>
  <c r="BH41" i="10"/>
  <c r="L35" i="10"/>
  <c r="AR27" i="10"/>
  <c r="AB26" i="10"/>
  <c r="AB24" i="10"/>
  <c r="L21" i="10"/>
  <c r="L19" i="10"/>
  <c r="BH17" i="10"/>
  <c r="G17" i="10"/>
  <c r="AR8" i="10"/>
  <c r="AR7" i="10"/>
  <c r="L7" i="10"/>
  <c r="BH6" i="10"/>
  <c r="AZ4" i="10"/>
  <c r="AB3" i="10"/>
  <c r="G66" i="10"/>
  <c r="BH56" i="10"/>
  <c r="AJ42" i="10"/>
  <c r="T37" i="10"/>
  <c r="L34" i="10"/>
  <c r="AB33" i="10"/>
  <c r="L25" i="10"/>
  <c r="L23" i="10"/>
  <c r="BH21" i="10"/>
  <c r="G21" i="10"/>
  <c r="AR16" i="10"/>
  <c r="AB13" i="10"/>
  <c r="L12" i="10"/>
  <c r="AB11" i="10"/>
  <c r="T10" i="10"/>
  <c r="BH9" i="10"/>
  <c r="T8" i="10"/>
  <c r="AR6" i="10"/>
  <c r="BH5" i="10"/>
  <c r="G48" i="10"/>
  <c r="AZ41" i="10"/>
  <c r="T40" i="10"/>
  <c r="AR38" i="10"/>
  <c r="AJ34" i="10"/>
  <c r="L27" i="10"/>
  <c r="BH25" i="10"/>
  <c r="G25" i="10"/>
  <c r="AR20" i="10"/>
  <c r="AZ17" i="10"/>
  <c r="AB15" i="10"/>
  <c r="L14" i="10"/>
  <c r="AZ13" i="10"/>
  <c r="AJ12" i="10"/>
  <c r="AJ9" i="10"/>
  <c r="BH7" i="10"/>
  <c r="AB6" i="10"/>
  <c r="L6" i="10"/>
  <c r="AR5" i="10"/>
  <c r="AZ3" i="10"/>
  <c r="BH48" i="10"/>
  <c r="AJ47" i="10"/>
  <c r="AR43" i="10"/>
  <c r="AJ37" i="10"/>
  <c r="BH36" i="10"/>
  <c r="G36" i="10"/>
  <c r="AB35" i="10"/>
  <c r="AJ33" i="10"/>
  <c r="BH26" i="10"/>
  <c r="G26" i="10"/>
  <c r="BH24" i="10"/>
  <c r="G24" i="10"/>
  <c r="T23" i="10"/>
  <c r="AR21" i="10"/>
  <c r="AR19" i="10"/>
  <c r="AB18" i="10"/>
  <c r="AB16" i="10"/>
  <c r="AJ11" i="10"/>
  <c r="AZ10" i="10"/>
  <c r="AB8" i="10"/>
  <c r="T6" i="10"/>
  <c r="AZ5" i="10"/>
  <c r="L4" i="10"/>
  <c r="BH3" i="10"/>
  <c r="AR3" i="10"/>
  <c r="AB50" i="10"/>
  <c r="G43" i="10"/>
  <c r="T27" i="10"/>
  <c r="AR25" i="10"/>
  <c r="BH14" i="10"/>
  <c r="G14" i="10"/>
  <c r="BH11" i="10"/>
  <c r="G11" i="10"/>
  <c r="AJ6" i="10"/>
  <c r="L5" i="10"/>
  <c r="G20" i="10"/>
  <c r="AR11" i="10"/>
  <c r="L49" i="10"/>
  <c r="T34" i="10"/>
  <c r="L26" i="10"/>
  <c r="AJ24" i="10"/>
  <c r="T41" i="10"/>
  <c r="BH16" i="10"/>
  <c r="L10" i="10"/>
  <c r="AJ3" i="10"/>
  <c r="T3" i="10"/>
  <c r="BH34" i="10"/>
  <c r="G39" i="10"/>
  <c r="T35" i="10"/>
  <c r="AR33" i="10"/>
  <c r="AR24" i="10"/>
  <c r="AB22" i="10"/>
  <c r="AB19" i="10"/>
  <c r="L17" i="10"/>
  <c r="AR15" i="10"/>
  <c r="T13" i="10"/>
  <c r="AZ9" i="10"/>
  <c r="AJ8" i="10"/>
  <c r="G5" i="10"/>
  <c r="AB4" i="10"/>
  <c r="BH51" i="10"/>
  <c r="BH20" i="10"/>
  <c r="G9" i="10"/>
  <c r="AB5" i="10"/>
  <c r="AR51" i="10"/>
  <c r="AR9" i="10"/>
  <c r="AR4" i="10"/>
  <c r="T4" i="10"/>
  <c r="AR23" i="10"/>
  <c r="BH22" i="10"/>
  <c r="G22" i="10"/>
  <c r="G16" i="10"/>
  <c r="AZ7" i="10"/>
  <c r="AZ34" i="10"/>
  <c r="AZ25" i="10"/>
  <c r="AB23" i="10"/>
  <c r="L18" i="10"/>
  <c r="L15" i="10"/>
  <c r="AB14" i="10"/>
  <c r="AJ4" i="10"/>
  <c r="L38" i="10"/>
  <c r="BH33" i="10"/>
  <c r="G33" i="10"/>
  <c r="AB27" i="10"/>
  <c r="AZ21" i="10"/>
  <c r="AB20" i="10"/>
  <c r="BH18" i="10"/>
  <c r="G18" i="10"/>
  <c r="AJ16" i="10"/>
  <c r="AJ13" i="10"/>
  <c r="AZ8" i="10"/>
  <c r="G6" i="10"/>
  <c r="L3" i="10"/>
  <c r="L22" i="10"/>
  <c r="T19" i="10"/>
  <c r="BH10" i="10"/>
  <c r="T7" i="10"/>
  <c r="AR17" i="10"/>
  <c r="T15" i="10"/>
  <c r="T12" i="10"/>
  <c r="BH39" i="10"/>
  <c r="AJ20" i="10"/>
  <c r="G10" i="10"/>
  <c r="T5" i="10"/>
  <c r="BA84" i="10"/>
  <c r="BC25" i="10"/>
  <c r="BC84" i="10"/>
  <c r="AC80" i="10"/>
  <c r="AE21" i="10"/>
  <c r="AE80" i="10"/>
  <c r="BI86" i="10"/>
  <c r="BK27" i="10"/>
  <c r="BK86" i="10"/>
  <c r="BA69" i="10"/>
  <c r="BC10" i="10"/>
  <c r="BC69" i="10"/>
  <c r="M82" i="10"/>
  <c r="O23" i="10"/>
  <c r="O82" i="10"/>
  <c r="O47" i="10"/>
  <c r="AU53" i="10"/>
  <c r="BC57" i="10"/>
  <c r="AE56" i="10"/>
  <c r="BK57" i="10"/>
  <c r="BK37" i="10"/>
  <c r="BA74" i="10"/>
  <c r="BC15" i="10"/>
  <c r="BC74" i="10"/>
  <c r="BA77" i="10"/>
  <c r="BC18" i="10"/>
  <c r="BC77" i="10"/>
  <c r="O13" i="10"/>
  <c r="O72" i="10"/>
  <c r="M72" i="10"/>
  <c r="N79" i="10"/>
  <c r="W3" i="10"/>
  <c r="W62" i="10"/>
  <c r="AS63" i="10"/>
  <c r="AU4" i="10"/>
  <c r="AU63" i="10"/>
  <c r="U80" i="10"/>
  <c r="AD84" i="10"/>
  <c r="AT62" i="10"/>
  <c r="AK74" i="10"/>
  <c r="AM15" i="10"/>
  <c r="AM74" i="10"/>
  <c r="W36" i="10"/>
  <c r="W65" i="10"/>
  <c r="BA78" i="10"/>
  <c r="BL83" i="10"/>
  <c r="AM6" i="10"/>
  <c r="AM65" i="10"/>
  <c r="N70" i="10"/>
  <c r="BB63" i="10"/>
  <c r="BL62" i="10"/>
  <c r="AL66" i="10"/>
  <c r="AC65" i="10"/>
  <c r="AE6" i="10"/>
  <c r="G49" i="10"/>
  <c r="BA83" i="10"/>
  <c r="BC24" i="10"/>
  <c r="BC83" i="10"/>
  <c r="AK78" i="10"/>
  <c r="AM19" i="10"/>
  <c r="AM78" i="10"/>
  <c r="BI68" i="10"/>
  <c r="BK9" i="10"/>
  <c r="G35" i="10"/>
  <c r="AK84" i="10"/>
  <c r="AM25" i="10"/>
  <c r="AM84" i="10"/>
  <c r="U79" i="10"/>
  <c r="W20" i="10"/>
  <c r="W79" i="10"/>
  <c r="AM8" i="10"/>
  <c r="AM67" i="10"/>
  <c r="AK67" i="10"/>
  <c r="AS70" i="10"/>
  <c r="AU11" i="10"/>
  <c r="M73" i="10"/>
  <c r="O14" i="10"/>
  <c r="O73" i="10"/>
  <c r="AS79" i="10"/>
  <c r="AU20" i="10"/>
  <c r="AU79" i="10"/>
  <c r="BI64" i="10"/>
  <c r="BK5" i="10"/>
  <c r="AN67" i="10"/>
  <c r="BJ70" i="10"/>
  <c r="P73" i="10"/>
  <c r="N76" i="10"/>
  <c r="AK79" i="10"/>
  <c r="AM20" i="10"/>
  <c r="AM79" i="10"/>
  <c r="U82" i="10"/>
  <c r="W23" i="10"/>
  <c r="W82" i="10"/>
  <c r="AM37" i="10"/>
  <c r="AL70" i="10"/>
  <c r="AS77" i="10"/>
  <c r="AU18" i="10"/>
  <c r="AU77" i="10"/>
  <c r="U67" i="10"/>
  <c r="W8" i="10"/>
  <c r="BL69" i="10"/>
  <c r="AC79" i="10"/>
  <c r="AE20" i="10"/>
  <c r="X82" i="10"/>
  <c r="BI85" i="10"/>
  <c r="BK26" i="10"/>
  <c r="BK85" i="10"/>
  <c r="AM40" i="10"/>
  <c r="BC34" i="10"/>
  <c r="AE43" i="10"/>
  <c r="AE36" i="10"/>
  <c r="BK39" i="10"/>
  <c r="W55" i="10"/>
  <c r="AE50" i="10"/>
  <c r="AM46" i="10"/>
  <c r="W49" i="10"/>
  <c r="BK49" i="10"/>
  <c r="O53" i="10"/>
  <c r="AT83" i="10"/>
  <c r="P79" i="10"/>
  <c r="BJ73" i="10"/>
  <c r="AS82" i="10"/>
  <c r="AU23" i="10"/>
  <c r="AU82" i="10"/>
  <c r="AL76" i="10"/>
  <c r="V71" i="10"/>
  <c r="AD66" i="10"/>
  <c r="BB77" i="10"/>
  <c r="M68" i="10"/>
  <c r="O9" i="10"/>
  <c r="O68" i="10"/>
  <c r="G3" i="10"/>
  <c r="AL80" i="10"/>
  <c r="BK62" i="10"/>
  <c r="AT80" i="10"/>
  <c r="AT70" i="10"/>
  <c r="AM44" i="10"/>
  <c r="BK4" i="10"/>
  <c r="BK63" i="10"/>
  <c r="AE14" i="10"/>
  <c r="W38" i="10"/>
  <c r="M83" i="10"/>
  <c r="N83" i="10"/>
  <c r="AT69" i="10"/>
  <c r="AN64" i="10"/>
  <c r="AK81" i="10"/>
  <c r="AM22" i="10"/>
  <c r="AM81" i="10"/>
  <c r="AF69" i="10"/>
  <c r="U64" i="10"/>
  <c r="W5" i="10"/>
  <c r="W64" i="10"/>
  <c r="P63" i="10"/>
  <c r="P67" i="10"/>
  <c r="BD65" i="10"/>
  <c r="BB62" i="10"/>
  <c r="AS65" i="10"/>
  <c r="AU6" i="10"/>
  <c r="AU65" i="10"/>
  <c r="AC62" i="10"/>
  <c r="AU13" i="10"/>
  <c r="AU72" i="10"/>
  <c r="AM17" i="10"/>
  <c r="W21" i="10"/>
  <c r="W80" i="10"/>
  <c r="BC26" i="5"/>
  <c r="BA73" i="5"/>
  <c r="Y8" i="5"/>
  <c r="Z63" i="5"/>
  <c r="BX62" i="5"/>
  <c r="Y33" i="5"/>
  <c r="BM6" i="5"/>
  <c r="BM63" i="5"/>
  <c r="AC6" i="9"/>
  <c r="Y7" i="5"/>
  <c r="AG25" i="5"/>
  <c r="AJ53" i="5"/>
  <c r="AJ23" i="5"/>
  <c r="AG22" i="5"/>
  <c r="AG20" i="5"/>
  <c r="AJ48" i="5"/>
  <c r="AJ18" i="5"/>
  <c r="AJ17" i="5"/>
  <c r="AJ16" i="5"/>
  <c r="AH45" i="5"/>
  <c r="AH44" i="5"/>
  <c r="AJ42" i="5"/>
  <c r="AJ41" i="5"/>
  <c r="AG10" i="5"/>
  <c r="AG7" i="5"/>
  <c r="AH5" i="5"/>
  <c r="AH4" i="5"/>
  <c r="AH3" i="5"/>
  <c r="AH60" i="5"/>
  <c r="V3" i="9"/>
  <c r="BL26" i="5"/>
  <c r="C14" i="5"/>
  <c r="BN25" i="5"/>
  <c r="BL54" i="5"/>
  <c r="BB54" i="5"/>
  <c r="P25" i="5"/>
  <c r="BV53" i="5"/>
  <c r="BD24" i="5"/>
  <c r="AT53" i="5"/>
  <c r="N53" i="5"/>
  <c r="BV23" i="5"/>
  <c r="BL52" i="5"/>
  <c r="BA52" i="5"/>
  <c r="AR23" i="5"/>
  <c r="W52" i="5"/>
  <c r="Y52" i="5"/>
  <c r="N52" i="5"/>
  <c r="BU22" i="5"/>
  <c r="AH26" i="5"/>
  <c r="AG24" i="5"/>
  <c r="AJ52" i="5"/>
  <c r="AH22" i="5"/>
  <c r="AG21" i="5"/>
  <c r="AH20" i="5"/>
  <c r="AG19" i="5"/>
  <c r="AJ47" i="5"/>
  <c r="AJ46" i="5"/>
  <c r="AJ15" i="5"/>
  <c r="AJ14" i="5"/>
  <c r="AJ71" i="5"/>
  <c r="AG12" i="5"/>
  <c r="AG11" i="5"/>
  <c r="AH10" i="5"/>
  <c r="AH67" i="5"/>
  <c r="V10" i="9"/>
  <c r="AG9" i="5"/>
  <c r="AH8" i="5"/>
  <c r="AH7" i="5"/>
  <c r="AG35" i="5"/>
  <c r="AG34" i="5"/>
  <c r="AG32" i="5"/>
  <c r="BU55" i="5"/>
  <c r="BK55" i="5"/>
  <c r="AQ55" i="5"/>
  <c r="W55" i="5"/>
  <c r="M55" i="5"/>
  <c r="BD25" i="5"/>
  <c r="AT25" i="5"/>
  <c r="Z25" i="5"/>
  <c r="P54" i="5"/>
  <c r="BN24" i="5"/>
  <c r="BD53" i="5"/>
  <c r="AQ24" i="5"/>
  <c r="Z24" i="5"/>
  <c r="P24" i="5"/>
  <c r="BU52" i="5"/>
  <c r="BW52" i="5"/>
  <c r="AQ52" i="5"/>
  <c r="X52" i="5"/>
  <c r="AG55" i="5"/>
  <c r="AH25" i="5"/>
  <c r="AH82" i="5"/>
  <c r="V25" i="9"/>
  <c r="AG23" i="5"/>
  <c r="AH21" i="5"/>
  <c r="AG18" i="5"/>
  <c r="AJ45" i="5"/>
  <c r="AJ44" i="5"/>
  <c r="AJ43" i="5"/>
  <c r="AG13" i="5"/>
  <c r="AH12" i="5"/>
  <c r="AH11" i="5"/>
  <c r="AH9" i="5"/>
  <c r="AG36" i="5"/>
  <c r="AH35" i="5"/>
  <c r="AH34" i="5"/>
  <c r="AG33" i="5"/>
  <c r="AH32" i="5"/>
  <c r="AR55" i="5"/>
  <c r="BX25" i="5"/>
  <c r="BN54" i="5"/>
  <c r="BD54" i="5"/>
  <c r="AT54" i="5"/>
  <c r="Z54" i="5"/>
  <c r="M25" i="5"/>
  <c r="BN53" i="5"/>
  <c r="BA24" i="5"/>
  <c r="Z53" i="5"/>
  <c r="P53" i="5"/>
  <c r="BV52" i="5"/>
  <c r="BB52" i="5"/>
  <c r="AR52" i="5"/>
  <c r="P23" i="5"/>
  <c r="BU51" i="5"/>
  <c r="BK51" i="5"/>
  <c r="BM51" i="5"/>
  <c r="AJ26" i="5"/>
  <c r="AJ25" i="5"/>
  <c r="AG53" i="5"/>
  <c r="AH52" i="5"/>
  <c r="AH51" i="5"/>
  <c r="AH50" i="5"/>
  <c r="AH49" i="5"/>
  <c r="AG47" i="5"/>
  <c r="AI47" i="5"/>
  <c r="AH17" i="5"/>
  <c r="AH15" i="5"/>
  <c r="AH72" i="5"/>
  <c r="V15" i="9"/>
  <c r="AG43" i="5"/>
  <c r="AH42" i="5"/>
  <c r="AH40" i="5"/>
  <c r="AH39" i="5"/>
  <c r="AJ8" i="5"/>
  <c r="AJ65" i="5"/>
  <c r="AH37" i="5"/>
  <c r="AJ35" i="5"/>
  <c r="AJ4" i="5"/>
  <c r="AJ3" i="5"/>
  <c r="BX55" i="5"/>
  <c r="BN55" i="5"/>
  <c r="AT55" i="5"/>
  <c r="W26" i="5"/>
  <c r="P55" i="5"/>
  <c r="BV25" i="5"/>
  <c r="AR25" i="5"/>
  <c r="X25" i="5"/>
  <c r="M54" i="5"/>
  <c r="BU24" i="5"/>
  <c r="BK53" i="5"/>
  <c r="BA53" i="5"/>
  <c r="W53" i="5"/>
  <c r="N24" i="5"/>
  <c r="BX23" i="5"/>
  <c r="BK23" i="5"/>
  <c r="BA23" i="5"/>
  <c r="AT23" i="5"/>
  <c r="W23" i="5"/>
  <c r="AH55" i="5"/>
  <c r="AH18" i="5"/>
  <c r="AH75" i="5"/>
  <c r="V18" i="9"/>
  <c r="AH16" i="5"/>
  <c r="AH14" i="5"/>
  <c r="AH41" i="5"/>
  <c r="AJ5" i="5"/>
  <c r="BN26" i="5"/>
  <c r="BN83" i="5"/>
  <c r="Z55" i="5"/>
  <c r="BK25" i="5"/>
  <c r="AQ25" i="5"/>
  <c r="BV24" i="5"/>
  <c r="BB53" i="5"/>
  <c r="BD52" i="5"/>
  <c r="Z52" i="5"/>
  <c r="BK22" i="5"/>
  <c r="BA22" i="5"/>
  <c r="BV50" i="5"/>
  <c r="BD21" i="5"/>
  <c r="BD78" i="5"/>
  <c r="AQ21" i="5"/>
  <c r="W21" i="5"/>
  <c r="P50" i="5"/>
  <c r="BU49" i="5"/>
  <c r="BW49" i="5"/>
  <c r="BK49" i="5"/>
  <c r="BA49" i="5"/>
  <c r="AR20" i="5"/>
  <c r="X20" i="5"/>
  <c r="N20" i="5"/>
  <c r="BV48" i="5"/>
  <c r="BK48" i="5"/>
  <c r="BA48" i="5"/>
  <c r="BC48" i="5"/>
  <c r="AR48" i="5"/>
  <c r="AR76" i="5"/>
  <c r="X19" i="9"/>
  <c r="X48" i="5"/>
  <c r="N48" i="5"/>
  <c r="BU47" i="5"/>
  <c r="BK47" i="5"/>
  <c r="BB18" i="5"/>
  <c r="AQ47" i="5"/>
  <c r="W47" i="5"/>
  <c r="N47" i="5"/>
  <c r="BV17" i="5"/>
  <c r="BK46" i="5"/>
  <c r="BA46" i="5"/>
  <c r="BC46" i="5"/>
  <c r="AR46" i="5"/>
  <c r="X46" i="5"/>
  <c r="N46" i="5"/>
  <c r="BU45" i="5"/>
  <c r="BB45" i="5"/>
  <c r="BC45" i="5"/>
  <c r="Z45" i="5"/>
  <c r="P45" i="5"/>
  <c r="BV44" i="5"/>
  <c r="BL44" i="5"/>
  <c r="BB44" i="5"/>
  <c r="AR44" i="5"/>
  <c r="AJ54" i="5"/>
  <c r="AJ21" i="5"/>
  <c r="AH43" i="5"/>
  <c r="AJ11" i="5"/>
  <c r="AJ9" i="5"/>
  <c r="AJ7" i="5"/>
  <c r="AJ34" i="5"/>
  <c r="AJ32" i="5"/>
  <c r="BL25" i="5"/>
  <c r="BL82" i="5"/>
  <c r="AB25" i="9"/>
  <c r="N25" i="5"/>
  <c r="BU53" i="5"/>
  <c r="AT24" i="5"/>
  <c r="AT81" i="5"/>
  <c r="X53" i="5"/>
  <c r="BX52" i="5"/>
  <c r="BX22" i="5"/>
  <c r="AQ22" i="5"/>
  <c r="Z22" i="5"/>
  <c r="P22" i="5"/>
  <c r="BN21" i="5"/>
  <c r="BD50" i="5"/>
  <c r="X21" i="5"/>
  <c r="BV49" i="5"/>
  <c r="BV77" i="5"/>
  <c r="AD20" i="9"/>
  <c r="P19" i="5"/>
  <c r="BA47" i="5"/>
  <c r="AR47" i="5"/>
  <c r="X47" i="5"/>
  <c r="BU46" i="5"/>
  <c r="BB46" i="5"/>
  <c r="BV45" i="5"/>
  <c r="BL45" i="5"/>
  <c r="AT16" i="5"/>
  <c r="W16" i="5"/>
  <c r="AH53" i="5"/>
  <c r="AJ50" i="5"/>
  <c r="AJ19" i="5"/>
  <c r="AH47" i="5"/>
  <c r="AG45" i="5"/>
  <c r="AI45" i="5"/>
  <c r="AJ13" i="5"/>
  <c r="AJ40" i="5"/>
  <c r="AJ38" i="5"/>
  <c r="AJ36" i="5"/>
  <c r="AG5" i="5"/>
  <c r="AG3" i="5"/>
  <c r="BK26" i="5"/>
  <c r="X26" i="5"/>
  <c r="BK54" i="5"/>
  <c r="AQ54" i="5"/>
  <c r="BK24" i="5"/>
  <c r="AR24" i="5"/>
  <c r="M24" i="5"/>
  <c r="BU23" i="5"/>
  <c r="BB23" i="5"/>
  <c r="X23" i="5"/>
  <c r="X80" i="5"/>
  <c r="T23" i="9"/>
  <c r="BX51" i="5"/>
  <c r="BL22" i="5"/>
  <c r="BB22" i="5"/>
  <c r="Z51" i="5"/>
  <c r="P51" i="5"/>
  <c r="BN50" i="5"/>
  <c r="BA21" i="5"/>
  <c r="AR21" i="5"/>
  <c r="M21" i="5"/>
  <c r="BN20" i="5"/>
  <c r="BL49" i="5"/>
  <c r="BB49" i="5"/>
  <c r="AQ49" i="5"/>
  <c r="W49" i="5"/>
  <c r="M49" i="5"/>
  <c r="BN19" i="5"/>
  <c r="BL48" i="5"/>
  <c r="BB48" i="5"/>
  <c r="Z19" i="5"/>
  <c r="P48" i="5"/>
  <c r="BV47" i="5"/>
  <c r="BL47" i="5"/>
  <c r="BB47" i="5"/>
  <c r="Z18" i="5"/>
  <c r="P18" i="5"/>
  <c r="BV46" i="5"/>
  <c r="BL46" i="5"/>
  <c r="AT17" i="5"/>
  <c r="Z17" i="5"/>
  <c r="P17" i="5"/>
  <c r="BN16" i="5"/>
  <c r="BD16" i="5"/>
  <c r="BD73" i="5"/>
  <c r="AT45" i="5"/>
  <c r="X16" i="5"/>
  <c r="M16" i="5"/>
  <c r="AJ55" i="5"/>
  <c r="AJ24" i="5"/>
  <c r="AJ22" i="5"/>
  <c r="AJ20" i="5"/>
  <c r="AJ77" i="5"/>
  <c r="AH48" i="5"/>
  <c r="AH76" i="5"/>
  <c r="V19" i="9"/>
  <c r="AG46" i="5"/>
  <c r="AG44" i="5"/>
  <c r="AI44" i="5"/>
  <c r="AJ10" i="5"/>
  <c r="AJ37" i="5"/>
  <c r="AG6" i="5"/>
  <c r="AJ33" i="5"/>
  <c r="BU26" i="5"/>
  <c r="AQ26" i="5"/>
  <c r="M26" i="5"/>
  <c r="BU25" i="5"/>
  <c r="BA25" i="5"/>
  <c r="W25" i="5"/>
  <c r="BL23" i="5"/>
  <c r="AT52" i="5"/>
  <c r="N23" i="5"/>
  <c r="BN22" i="5"/>
  <c r="BB51" i="5"/>
  <c r="BC51" i="5"/>
  <c r="BU21" i="5"/>
  <c r="BB50" i="5"/>
  <c r="AR50" i="5"/>
  <c r="M50" i="5"/>
  <c r="BX49" i="5"/>
  <c r="BK20" i="5"/>
  <c r="AT49" i="5"/>
  <c r="Z20" i="5"/>
  <c r="P20" i="5"/>
  <c r="N49" i="5"/>
  <c r="BU19" i="5"/>
  <c r="BK19" i="5"/>
  <c r="BA19" i="5"/>
  <c r="AQ19" i="5"/>
  <c r="X19" i="5"/>
  <c r="BX47" i="5"/>
  <c r="BK18" i="5"/>
  <c r="BD47" i="5"/>
  <c r="AQ18" i="5"/>
  <c r="W18" i="5"/>
  <c r="BX17" i="5"/>
  <c r="BK17" i="5"/>
  <c r="BA17" i="5"/>
  <c r="AR17" i="5"/>
  <c r="AR74" i="5"/>
  <c r="X17" i="9"/>
  <c r="W17" i="5"/>
  <c r="BX45" i="5"/>
  <c r="BL16" i="5"/>
  <c r="BL73" i="5"/>
  <c r="AB16" i="9"/>
  <c r="AH54" i="5"/>
  <c r="AG42" i="5"/>
  <c r="AH38" i="5"/>
  <c r="AT26" i="5"/>
  <c r="AT83" i="5"/>
  <c r="BB25" i="5"/>
  <c r="AR53" i="5"/>
  <c r="BN52" i="5"/>
  <c r="M23" i="5"/>
  <c r="AR22" i="5"/>
  <c r="M22" i="5"/>
  <c r="BV21" i="5"/>
  <c r="BV78" i="5"/>
  <c r="AD21" i="9"/>
  <c r="AT21" i="5"/>
  <c r="X50" i="5"/>
  <c r="BD20" i="5"/>
  <c r="AR49" i="5"/>
  <c r="BV19" i="5"/>
  <c r="BV76" i="5"/>
  <c r="AD19" i="9"/>
  <c r="BB19" i="5"/>
  <c r="W48" i="5"/>
  <c r="Y48" i="5"/>
  <c r="Z47" i="5"/>
  <c r="M46" i="5"/>
  <c r="BK16" i="5"/>
  <c r="AQ16" i="5"/>
  <c r="BN44" i="5"/>
  <c r="BA15" i="5"/>
  <c r="AR15" i="5"/>
  <c r="X15" i="5"/>
  <c r="BX43" i="5"/>
  <c r="BK14" i="5"/>
  <c r="BA14" i="5"/>
  <c r="AQ14" i="5"/>
  <c r="W14" i="5"/>
  <c r="M14" i="5"/>
  <c r="BN13" i="5"/>
  <c r="BL42" i="5"/>
  <c r="Z13" i="5"/>
  <c r="BL12" i="5"/>
  <c r="BL69" i="5"/>
  <c r="AB12" i="9"/>
  <c r="AQ12" i="5"/>
  <c r="W12" i="5"/>
  <c r="M12" i="5"/>
  <c r="BV40" i="5"/>
  <c r="BD11" i="5"/>
  <c r="AQ11" i="5"/>
  <c r="W11" i="5"/>
  <c r="M11" i="5"/>
  <c r="BX10" i="5"/>
  <c r="BD10" i="5"/>
  <c r="AR39" i="5"/>
  <c r="X39" i="5"/>
  <c r="M39" i="5"/>
  <c r="BU9" i="5"/>
  <c r="BB9" i="5"/>
  <c r="AR9" i="5"/>
  <c r="W38" i="5"/>
  <c r="M38" i="5"/>
  <c r="BU8" i="5"/>
  <c r="BA8" i="5"/>
  <c r="AQ8" i="5"/>
  <c r="AJ49" i="5"/>
  <c r="AH46" i="5"/>
  <c r="AJ12" i="5"/>
  <c r="AG8" i="5"/>
  <c r="AG4" i="5"/>
  <c r="AR26" i="5"/>
  <c r="BA54" i="5"/>
  <c r="BX24" i="5"/>
  <c r="W24" i="5"/>
  <c r="BK52" i="5"/>
  <c r="M52" i="5"/>
  <c r="O52" i="5"/>
  <c r="BL51" i="5"/>
  <c r="AQ51" i="5"/>
  <c r="N22" i="5"/>
  <c r="BU50" i="5"/>
  <c r="AT50" i="5"/>
  <c r="P21" i="5"/>
  <c r="BX20" i="5"/>
  <c r="BX77" i="5"/>
  <c r="BD49" i="5"/>
  <c r="BU48" i="5"/>
  <c r="BW48" i="5"/>
  <c r="BX18" i="5"/>
  <c r="BD18" i="5"/>
  <c r="BD17" i="5"/>
  <c r="Z46" i="5"/>
  <c r="AR16" i="5"/>
  <c r="P16" i="5"/>
  <c r="P73" i="5"/>
  <c r="BB15" i="5"/>
  <c r="BB72" i="5"/>
  <c r="Z15" i="9"/>
  <c r="N15" i="5"/>
  <c r="N72" i="5"/>
  <c r="BU14" i="5"/>
  <c r="BL14" i="5"/>
  <c r="BB14" i="5"/>
  <c r="X14" i="5"/>
  <c r="BX13" i="5"/>
  <c r="BN42" i="5"/>
  <c r="BD13" i="5"/>
  <c r="AT13" i="5"/>
  <c r="Z42" i="5"/>
  <c r="P42" i="5"/>
  <c r="BV12" i="5"/>
  <c r="BV69" i="5"/>
  <c r="AD12" i="9"/>
  <c r="BB12" i="5"/>
  <c r="X12" i="5"/>
  <c r="X69" i="5"/>
  <c r="T12" i="9"/>
  <c r="N12" i="5"/>
  <c r="N69" i="5"/>
  <c r="BN11" i="5"/>
  <c r="BD40" i="5"/>
  <c r="AR11" i="5"/>
  <c r="N11" i="5"/>
  <c r="BX39" i="5"/>
  <c r="BN39" i="5"/>
  <c r="BD39" i="5"/>
  <c r="AT10" i="5"/>
  <c r="Z10" i="5"/>
  <c r="N39" i="5"/>
  <c r="BV9" i="5"/>
  <c r="BK38" i="5"/>
  <c r="BA38" i="5"/>
  <c r="AH24" i="5"/>
  <c r="AH81" i="5"/>
  <c r="V24" i="9"/>
  <c r="AG49" i="5"/>
  <c r="AG16" i="5"/>
  <c r="AG41" i="5"/>
  <c r="AG37" i="5"/>
  <c r="AH33" i="5"/>
  <c r="Z26" i="5"/>
  <c r="Z83" i="5"/>
  <c r="AR54" i="5"/>
  <c r="BX53" i="5"/>
  <c r="X24" i="5"/>
  <c r="BD23" i="5"/>
  <c r="BD22" i="5"/>
  <c r="BD79" i="5"/>
  <c r="AR51" i="5"/>
  <c r="M51" i="5"/>
  <c r="BK21" i="5"/>
  <c r="AQ50" i="5"/>
  <c r="AS50" i="5"/>
  <c r="BU20" i="5"/>
  <c r="BA20" i="5"/>
  <c r="Z49" i="5"/>
  <c r="BN48" i="5"/>
  <c r="AT19" i="5"/>
  <c r="AT76" i="5"/>
  <c r="BU18" i="5"/>
  <c r="BA18" i="5"/>
  <c r="X18" i="5"/>
  <c r="BD46" i="5"/>
  <c r="BK45" i="5"/>
  <c r="BM45" i="5"/>
  <c r="AQ45" i="5"/>
  <c r="N16" i="5"/>
  <c r="N73" i="5"/>
  <c r="BX15" i="5"/>
  <c r="BK15" i="5"/>
  <c r="W44" i="5"/>
  <c r="M44" i="5"/>
  <c r="O44" i="5"/>
  <c r="BV14" i="5"/>
  <c r="BV71" i="5"/>
  <c r="AD14" i="9"/>
  <c r="BA43" i="5"/>
  <c r="AR14" i="5"/>
  <c r="N14" i="5"/>
  <c r="N71" i="5"/>
  <c r="BX42" i="5"/>
  <c r="BK13" i="5"/>
  <c r="BD42" i="5"/>
  <c r="AT42" i="5"/>
  <c r="W13" i="5"/>
  <c r="M13" i="5"/>
  <c r="BU41" i="5"/>
  <c r="BK41" i="5"/>
  <c r="BM41" i="5"/>
  <c r="BA41" i="5"/>
  <c r="AR12" i="5"/>
  <c r="W41" i="5"/>
  <c r="Y41" i="5"/>
  <c r="BN40" i="5"/>
  <c r="BA11" i="5"/>
  <c r="X11" i="5"/>
  <c r="M40" i="5"/>
  <c r="O40" i="5"/>
  <c r="BU10" i="5"/>
  <c r="BK10" i="5"/>
  <c r="BA10" i="5"/>
  <c r="AT39" i="5"/>
  <c r="Z39" i="5"/>
  <c r="BU38" i="5"/>
  <c r="BL38" i="5"/>
  <c r="BB38" i="5"/>
  <c r="AR38" i="5"/>
  <c r="AG26" i="5"/>
  <c r="AJ51" i="5"/>
  <c r="AJ39" i="5"/>
  <c r="AH6" i="5"/>
  <c r="AH63" i="5"/>
  <c r="V6" i="9"/>
  <c r="BV26" i="5"/>
  <c r="BV83" i="5"/>
  <c r="AD26" i="9"/>
  <c r="N26" i="5"/>
  <c r="BV54" i="5"/>
  <c r="X54" i="5"/>
  <c r="BB24" i="5"/>
  <c r="AQ23" i="5"/>
  <c r="BV51" i="5"/>
  <c r="X22" i="5"/>
  <c r="BL50" i="5"/>
  <c r="Z50" i="5"/>
  <c r="AT20" i="5"/>
  <c r="X49" i="5"/>
  <c r="AQ48" i="5"/>
  <c r="M48" i="5"/>
  <c r="BN47" i="5"/>
  <c r="AT47" i="5"/>
  <c r="M18" i="5"/>
  <c r="BN17" i="5"/>
  <c r="AT46" i="5"/>
  <c r="P46" i="5"/>
  <c r="BU16" i="5"/>
  <c r="N45" i="5"/>
  <c r="BV15" i="5"/>
  <c r="BK44" i="5"/>
  <c r="BM44" i="5"/>
  <c r="AT15" i="5"/>
  <c r="P15" i="5"/>
  <c r="BN14" i="5"/>
  <c r="Z14" i="5"/>
  <c r="N43" i="5"/>
  <c r="BV13" i="5"/>
  <c r="BB13" i="5"/>
  <c r="AQ42" i="5"/>
  <c r="W42" i="5"/>
  <c r="Y42" i="5"/>
  <c r="M42" i="5"/>
  <c r="BX12" i="5"/>
  <c r="BN41" i="5"/>
  <c r="BD12" i="5"/>
  <c r="AR41" i="5"/>
  <c r="BU11" i="5"/>
  <c r="BB40" i="5"/>
  <c r="AR40" i="5"/>
  <c r="X40" i="5"/>
  <c r="BU39" i="5"/>
  <c r="BK39" i="5"/>
  <c r="BA39" i="5"/>
  <c r="X10" i="5"/>
  <c r="M10" i="5"/>
  <c r="BN38" i="5"/>
  <c r="BD38" i="5"/>
  <c r="Z38" i="5"/>
  <c r="M9" i="5"/>
  <c r="AG48" i="5"/>
  <c r="AI48" i="5"/>
  <c r="BX26" i="5"/>
  <c r="N54" i="5"/>
  <c r="M53" i="5"/>
  <c r="O53" i="5"/>
  <c r="AT51" i="5"/>
  <c r="AT79" i="5"/>
  <c r="BX21" i="5"/>
  <c r="BX78" i="5"/>
  <c r="P49" i="5"/>
  <c r="BL19" i="5"/>
  <c r="BL76" i="5"/>
  <c r="AB19" i="9"/>
  <c r="N19" i="5"/>
  <c r="N76" i="5"/>
  <c r="AT18" i="5"/>
  <c r="AQ46" i="5"/>
  <c r="AS46" i="5"/>
  <c r="BX16" i="5"/>
  <c r="BX73" i="5"/>
  <c r="Z16" i="5"/>
  <c r="Z73" i="5"/>
  <c r="BX44" i="5"/>
  <c r="BA44" i="5"/>
  <c r="X44" i="5"/>
  <c r="BX14" i="5"/>
  <c r="BX71" i="5"/>
  <c r="BD43" i="5"/>
  <c r="Z43" i="5"/>
  <c r="AR42" i="5"/>
  <c r="AT12" i="5"/>
  <c r="P12" i="5"/>
  <c r="BX11" i="5"/>
  <c r="BB11" i="5"/>
  <c r="BL39" i="5"/>
  <c r="N10" i="5"/>
  <c r="N67" i="5"/>
  <c r="BL9" i="5"/>
  <c r="BL66" i="5"/>
  <c r="AB9" i="9"/>
  <c r="AQ9" i="5"/>
  <c r="P38" i="5"/>
  <c r="BX37" i="5"/>
  <c r="BL8" i="5"/>
  <c r="AQ37" i="5"/>
  <c r="M37" i="5"/>
  <c r="O37" i="5"/>
  <c r="BU7" i="5"/>
  <c r="BB7" i="5"/>
  <c r="AR7" i="5"/>
  <c r="M7" i="5"/>
  <c r="BV35" i="5"/>
  <c r="BW35" i="5"/>
  <c r="BL35" i="5"/>
  <c r="W35" i="5"/>
  <c r="M35" i="5"/>
  <c r="O35" i="5"/>
  <c r="BV5" i="5"/>
  <c r="BW5" i="5"/>
  <c r="BK34" i="5"/>
  <c r="BB34" i="5"/>
  <c r="BC34" i="5"/>
  <c r="BX4" i="5"/>
  <c r="BX61" i="5"/>
  <c r="BD33" i="5"/>
  <c r="BD61" i="5"/>
  <c r="AT33" i="5"/>
  <c r="W4" i="5"/>
  <c r="AR32" i="5"/>
  <c r="AR60" i="5"/>
  <c r="X3" i="9"/>
  <c r="X32" i="5"/>
  <c r="AG39" i="5"/>
  <c r="AI39" i="5"/>
  <c r="BV55" i="5"/>
  <c r="BX50" i="5"/>
  <c r="W50" i="5"/>
  <c r="BL20" i="5"/>
  <c r="M20" i="5"/>
  <c r="BD19" i="5"/>
  <c r="BX46" i="5"/>
  <c r="X17" i="5"/>
  <c r="X74" i="5"/>
  <c r="T17" i="9"/>
  <c r="BV16" i="5"/>
  <c r="W45" i="5"/>
  <c r="BU15" i="5"/>
  <c r="BU43" i="5"/>
  <c r="W43" i="5"/>
  <c r="Y43" i="5"/>
  <c r="BU13" i="5"/>
  <c r="BA13" i="5"/>
  <c r="X13" i="5"/>
  <c r="X70" i="5"/>
  <c r="T13" i="9"/>
  <c r="BK12" i="5"/>
  <c r="AT41" i="5"/>
  <c r="P41" i="5"/>
  <c r="BX40" i="5"/>
  <c r="BA40" i="5"/>
  <c r="W40" i="5"/>
  <c r="Y40" i="5"/>
  <c r="BD9" i="5"/>
  <c r="AQ38" i="5"/>
  <c r="BV8" i="5"/>
  <c r="BK37" i="5"/>
  <c r="BM37" i="5"/>
  <c r="BA37" i="5"/>
  <c r="W37" i="5"/>
  <c r="BV7" i="5"/>
  <c r="BK36" i="5"/>
  <c r="BM36" i="5"/>
  <c r="AQ36" i="5"/>
  <c r="X7" i="5"/>
  <c r="BN6" i="5"/>
  <c r="BD6" i="5"/>
  <c r="AT6" i="5"/>
  <c r="AR35" i="5"/>
  <c r="AS35" i="5"/>
  <c r="N35" i="5"/>
  <c r="BU34" i="5"/>
  <c r="BL34" i="5"/>
  <c r="AT5" i="5"/>
  <c r="AR34" i="5"/>
  <c r="AR62" i="5"/>
  <c r="X5" i="9"/>
  <c r="X34" i="5"/>
  <c r="N5" i="5"/>
  <c r="N62" i="5"/>
  <c r="BX33" i="5"/>
  <c r="BK4" i="5"/>
  <c r="BA4" i="5"/>
  <c r="AQ4" i="5"/>
  <c r="X4" i="5"/>
  <c r="X61" i="5"/>
  <c r="T4" i="9"/>
  <c r="M4" i="5"/>
  <c r="BV32" i="5"/>
  <c r="BV60" i="5"/>
  <c r="AD3" i="9"/>
  <c r="BL32" i="5"/>
  <c r="BB32" i="5"/>
  <c r="Z3" i="5"/>
  <c r="BB55" i="5"/>
  <c r="BB83" i="5"/>
  <c r="Z26" i="9"/>
  <c r="AG54" i="5"/>
  <c r="AG17" i="5"/>
  <c r="AG38" i="5"/>
  <c r="BL55" i="5"/>
  <c r="BX54" i="5"/>
  <c r="BV22" i="5"/>
  <c r="W22" i="5"/>
  <c r="BL21" i="5"/>
  <c r="BL78" i="5"/>
  <c r="AB21" i="9"/>
  <c r="N21" i="5"/>
  <c r="BB20" i="5"/>
  <c r="BD48" i="5"/>
  <c r="AR18" i="5"/>
  <c r="AR75" i="5"/>
  <c r="X18" i="9"/>
  <c r="BU17" i="5"/>
  <c r="W46" i="5"/>
  <c r="BN45" i="5"/>
  <c r="X45" i="5"/>
  <c r="BU44" i="5"/>
  <c r="AT44" i="5"/>
  <c r="P44" i="5"/>
  <c r="BV43" i="5"/>
  <c r="BB43" i="5"/>
  <c r="X43" i="5"/>
  <c r="AQ41" i="5"/>
  <c r="M41" i="5"/>
  <c r="O41" i="5"/>
  <c r="BV11" i="5"/>
  <c r="AT11" i="5"/>
  <c r="P11" i="5"/>
  <c r="P68" i="5"/>
  <c r="BV10" i="5"/>
  <c r="BB10" i="5"/>
  <c r="W10" i="5"/>
  <c r="N9" i="5"/>
  <c r="BU37" i="5"/>
  <c r="BL37" i="5"/>
  <c r="AR37" i="5"/>
  <c r="AR65" i="5"/>
  <c r="X8" i="9"/>
  <c r="X37" i="5"/>
  <c r="N37" i="5"/>
  <c r="BU36" i="5"/>
  <c r="BW36" i="5"/>
  <c r="BA36" i="5"/>
  <c r="AR36" i="5"/>
  <c r="W36" i="5"/>
  <c r="W64" i="5"/>
  <c r="N7" i="5"/>
  <c r="BX6" i="5"/>
  <c r="BN35" i="5"/>
  <c r="BD35" i="5"/>
  <c r="X35" i="5"/>
  <c r="BV34" i="5"/>
  <c r="BD5" i="5"/>
  <c r="AT34" i="5"/>
  <c r="Z5" i="5"/>
  <c r="Z62" i="5"/>
  <c r="M34" i="5"/>
  <c r="O34" i="5"/>
  <c r="AG51" i="5"/>
  <c r="AG14" i="5"/>
  <c r="N55" i="5"/>
  <c r="BD51" i="5"/>
  <c r="N51" i="5"/>
  <c r="BA50" i="5"/>
  <c r="AQ20" i="5"/>
  <c r="BX19" i="5"/>
  <c r="Z48" i="5"/>
  <c r="BL18" i="5"/>
  <c r="BL75" i="5"/>
  <c r="AB18" i="9"/>
  <c r="N18" i="5"/>
  <c r="N75" i="5"/>
  <c r="BB17" i="5"/>
  <c r="BB16" i="5"/>
  <c r="BB73" i="5"/>
  <c r="Z16" i="9"/>
  <c r="BL15" i="5"/>
  <c r="BL72" i="5"/>
  <c r="AB15" i="9"/>
  <c r="Z15" i="5"/>
  <c r="Z72" i="5"/>
  <c r="BK43" i="5"/>
  <c r="AQ43" i="5"/>
  <c r="M43" i="5"/>
  <c r="O43" i="5"/>
  <c r="BL13" i="5"/>
  <c r="BL70" i="5"/>
  <c r="AB13" i="9"/>
  <c r="AQ13" i="5"/>
  <c r="N13" i="5"/>
  <c r="BU12" i="5"/>
  <c r="BA12" i="5"/>
  <c r="Z41" i="5"/>
  <c r="Z69" i="5"/>
  <c r="BL11" i="5"/>
  <c r="N40" i="5"/>
  <c r="AQ10" i="5"/>
  <c r="P10" i="5"/>
  <c r="P67" i="5"/>
  <c r="BV38" i="5"/>
  <c r="X9" i="5"/>
  <c r="BN37" i="5"/>
  <c r="BD37" i="5"/>
  <c r="AT37" i="5"/>
  <c r="BN36" i="5"/>
  <c r="BD7" i="5"/>
  <c r="AT36" i="5"/>
  <c r="Z36" i="5"/>
  <c r="AH23" i="5"/>
  <c r="AH80" i="5"/>
  <c r="V23" i="9"/>
  <c r="AH36" i="5"/>
  <c r="BL24" i="5"/>
  <c r="Z23" i="5"/>
  <c r="W51" i="5"/>
  <c r="N50" i="5"/>
  <c r="M19" i="5"/>
  <c r="P47" i="5"/>
  <c r="M17" i="5"/>
  <c r="AR45" i="5"/>
  <c r="BD44" i="5"/>
  <c r="AR43" i="5"/>
  <c r="BV42" i="5"/>
  <c r="P13" i="5"/>
  <c r="BN12" i="5"/>
  <c r="BL40" i="5"/>
  <c r="AQ39" i="5"/>
  <c r="BX38" i="5"/>
  <c r="W9" i="5"/>
  <c r="BV37" i="5"/>
  <c r="BB37" i="5"/>
  <c r="P8" i="5"/>
  <c r="BV36" i="5"/>
  <c r="BB36" i="5"/>
  <c r="X36" i="5"/>
  <c r="BL6" i="5"/>
  <c r="BL63" i="5"/>
  <c r="AB6" i="9"/>
  <c r="BB35" i="5"/>
  <c r="BK5" i="5"/>
  <c r="X5" i="5"/>
  <c r="X62" i="5"/>
  <c r="T5" i="9"/>
  <c r="BN4" i="5"/>
  <c r="BB4" i="5"/>
  <c r="AQ33" i="5"/>
  <c r="AS33" i="5"/>
  <c r="P4" i="5"/>
  <c r="P61" i="5"/>
  <c r="BN32" i="5"/>
  <c r="BB3" i="5"/>
  <c r="BB60" i="5"/>
  <c r="Z3" i="9"/>
  <c r="P32" i="5"/>
  <c r="AG52" i="5"/>
  <c r="AI52" i="5"/>
  <c r="AJ6" i="5"/>
  <c r="AJ63" i="5"/>
  <c r="BL53" i="5"/>
  <c r="P52" i="5"/>
  <c r="X51" i="5"/>
  <c r="M47" i="5"/>
  <c r="N17" i="5"/>
  <c r="M45" i="5"/>
  <c r="O45" i="5"/>
  <c r="AQ15" i="5"/>
  <c r="BL41" i="5"/>
  <c r="N41" i="5"/>
  <c r="AT40" i="5"/>
  <c r="BV39" i="5"/>
  <c r="BN9" i="5"/>
  <c r="X38" i="5"/>
  <c r="BN8" i="5"/>
  <c r="BN65" i="5"/>
  <c r="AT8" i="5"/>
  <c r="P37" i="5"/>
  <c r="BN7" i="5"/>
  <c r="AT7" i="5"/>
  <c r="AT64" i="5"/>
  <c r="AT35" i="5"/>
  <c r="W6" i="5"/>
  <c r="AQ5" i="5"/>
  <c r="W34" i="5"/>
  <c r="BN33" i="5"/>
  <c r="BA33" i="5"/>
  <c r="AR33" i="5"/>
  <c r="P33" i="5"/>
  <c r="BX3" i="5"/>
  <c r="BK3" i="5"/>
  <c r="Z32" i="5"/>
  <c r="M3" i="5"/>
  <c r="AG50" i="5"/>
  <c r="AI50" i="5"/>
  <c r="BU54" i="5"/>
  <c r="BW54" i="5"/>
  <c r="AQ53" i="5"/>
  <c r="AQ44" i="5"/>
  <c r="P14" i="5"/>
  <c r="P71" i="5"/>
  <c r="BK42" i="5"/>
  <c r="BM42" i="5"/>
  <c r="N42" i="5"/>
  <c r="BD41" i="5"/>
  <c r="AQ40" i="5"/>
  <c r="BN10" i="5"/>
  <c r="BN67" i="5"/>
  <c r="W39" i="5"/>
  <c r="BK9" i="5"/>
  <c r="P9" i="5"/>
  <c r="P66" i="5"/>
  <c r="M8" i="5"/>
  <c r="BK7" i="5"/>
  <c r="AQ7" i="5"/>
  <c r="P7" i="5"/>
  <c r="P64" i="5"/>
  <c r="BX35" i="5"/>
  <c r="BK35" i="5"/>
  <c r="BM35" i="5"/>
  <c r="AQ6" i="5"/>
  <c r="X6" i="5"/>
  <c r="X63" i="5"/>
  <c r="T6" i="9"/>
  <c r="BL5" i="5"/>
  <c r="BL62" i="5"/>
  <c r="AB5" i="9"/>
  <c r="BL4" i="5"/>
  <c r="BL61" i="5"/>
  <c r="AB4" i="9"/>
  <c r="Z4" i="5"/>
  <c r="BX32" i="5"/>
  <c r="BA32" i="5"/>
  <c r="BC32" i="5"/>
  <c r="W3" i="5"/>
  <c r="N3" i="5"/>
  <c r="BD55" i="5"/>
  <c r="X55" i="5"/>
  <c r="BN51" i="5"/>
  <c r="BK50" i="5"/>
  <c r="BN49" i="5"/>
  <c r="BN18" i="5"/>
  <c r="BN46" i="5"/>
  <c r="W15" i="5"/>
  <c r="BL43" i="5"/>
  <c r="BB42" i="5"/>
  <c r="Z40" i="5"/>
  <c r="N38" i="5"/>
  <c r="Z8" i="5"/>
  <c r="Z65" i="5"/>
  <c r="BL36" i="5"/>
  <c r="BL64" i="5"/>
  <c r="AB7" i="9"/>
  <c r="M36" i="5"/>
  <c r="BV6" i="5"/>
  <c r="AR6" i="5"/>
  <c r="AR63" i="5"/>
  <c r="X6" i="9"/>
  <c r="P35" i="5"/>
  <c r="BX34" i="5"/>
  <c r="BA5" i="5"/>
  <c r="AQ34" i="5"/>
  <c r="BU4" i="5"/>
  <c r="BK33" i="5"/>
  <c r="BM33" i="5"/>
  <c r="M33" i="5"/>
  <c r="BU3" i="5"/>
  <c r="BK32" i="5"/>
  <c r="AT32" i="5"/>
  <c r="AT60" i="5"/>
  <c r="N32" i="5"/>
  <c r="O32" i="5"/>
  <c r="BD26" i="5"/>
  <c r="P3" i="5"/>
  <c r="BA3" i="5"/>
  <c r="Z33" i="5"/>
  <c r="M5" i="5"/>
  <c r="BU6" i="5"/>
  <c r="BX7" i="5"/>
  <c r="BX64" i="5"/>
  <c r="BB8" i="5"/>
  <c r="Z9" i="5"/>
  <c r="Z66" i="5"/>
  <c r="AR10" i="5"/>
  <c r="Z11" i="5"/>
  <c r="AT14" i="5"/>
  <c r="AT71" i="5"/>
  <c r="BD15" i="5"/>
  <c r="BX48" i="5"/>
  <c r="P26" i="5"/>
  <c r="P34" i="5"/>
  <c r="N6" i="5"/>
  <c r="BK40" i="5"/>
  <c r="BD14" i="5"/>
  <c r="BD71" i="5"/>
  <c r="W32" i="5"/>
  <c r="Y32" i="5"/>
  <c r="BD3" i="5"/>
  <c r="BD60" i="5"/>
  <c r="AR4" i="5"/>
  <c r="AR61" i="5"/>
  <c r="X4" i="9"/>
  <c r="BU33" i="5"/>
  <c r="P5" i="5"/>
  <c r="BD34" i="5"/>
  <c r="BB6" i="5"/>
  <c r="BD8" i="5"/>
  <c r="AT9" i="5"/>
  <c r="AT66" i="5"/>
  <c r="BB39" i="5"/>
  <c r="BK11" i="5"/>
  <c r="BV41" i="5"/>
  <c r="BA42" i="5"/>
  <c r="BC42" i="5"/>
  <c r="BN43" i="5"/>
  <c r="BN15" i="5"/>
  <c r="AQ17" i="5"/>
  <c r="BV18" i="5"/>
  <c r="W54" i="5"/>
  <c r="Y54" i="5"/>
  <c r="AG40" i="5"/>
  <c r="BB5" i="5"/>
  <c r="Z7" i="5"/>
  <c r="AR13" i="5"/>
  <c r="BA55" i="5"/>
  <c r="X3" i="5"/>
  <c r="BL3" i="5"/>
  <c r="BL60" i="5"/>
  <c r="AB3" i="9"/>
  <c r="N33" i="5"/>
  <c r="AT4" i="5"/>
  <c r="AT61" i="5"/>
  <c r="BV4" i="5"/>
  <c r="BN34" i="5"/>
  <c r="M6" i="5"/>
  <c r="BA6" i="5"/>
  <c r="BA7" i="5"/>
  <c r="N8" i="5"/>
  <c r="N65" i="5"/>
  <c r="BK8" i="5"/>
  <c r="BA9" i="5"/>
  <c r="BL10" i="5"/>
  <c r="BU40" i="5"/>
  <c r="BX41" i="5"/>
  <c r="BU42" i="5"/>
  <c r="W20" i="5"/>
  <c r="BB21" i="5"/>
  <c r="AH13" i="5"/>
  <c r="BD32" i="5"/>
  <c r="BV33" i="5"/>
  <c r="BA35" i="5"/>
  <c r="BC35" i="5"/>
  <c r="AT38" i="5"/>
  <c r="BB41" i="5"/>
  <c r="Z21" i="5"/>
  <c r="Z78" i="5"/>
  <c r="AQ32" i="5"/>
  <c r="BN3" i="5"/>
  <c r="BN60" i="5"/>
  <c r="N4" i="5"/>
  <c r="BB33" i="5"/>
  <c r="W5" i="5"/>
  <c r="BN5" i="5"/>
  <c r="BN62" i="5"/>
  <c r="P6" i="5"/>
  <c r="P63" i="5"/>
  <c r="N36" i="5"/>
  <c r="BD36" i="5"/>
  <c r="X8" i="5"/>
  <c r="BX8" i="5"/>
  <c r="BX9" i="5"/>
  <c r="BL17" i="5"/>
  <c r="BL74" i="5"/>
  <c r="AB17" i="9"/>
  <c r="BN23" i="5"/>
  <c r="BN80" i="5"/>
  <c r="AG15" i="5"/>
  <c r="BU77" i="2"/>
  <c r="BX70" i="2"/>
  <c r="BX72" i="2"/>
  <c r="BU63" i="2"/>
  <c r="BU78" i="2"/>
  <c r="BX65" i="2"/>
  <c r="BV71" i="2"/>
  <c r="R11" i="9"/>
  <c r="BX74" i="2"/>
  <c r="BV81" i="2"/>
  <c r="R21" i="9"/>
  <c r="BV86" i="2"/>
  <c r="R26" i="9"/>
  <c r="BU75" i="2"/>
  <c r="BW50" i="2"/>
  <c r="BW79" i="2"/>
  <c r="S19" i="9"/>
  <c r="BU66" i="2"/>
  <c r="BU83" i="2"/>
  <c r="BW57" i="2"/>
  <c r="BW86" i="2"/>
  <c r="S26" i="9"/>
  <c r="BW84" i="2"/>
  <c r="S24" i="9"/>
  <c r="BW46" i="2"/>
  <c r="BW67" i="2"/>
  <c r="S7" i="9"/>
  <c r="BU74" i="2"/>
  <c r="BV68" i="2"/>
  <c r="R8" i="9"/>
  <c r="BV75" i="2"/>
  <c r="R15" i="9"/>
  <c r="BV78" i="2"/>
  <c r="R18" i="9"/>
  <c r="BX81" i="2"/>
  <c r="BX86" i="2"/>
  <c r="BW42" i="2"/>
  <c r="BW36" i="2"/>
  <c r="BU80" i="2"/>
  <c r="BW7" i="2"/>
  <c r="BW15" i="2"/>
  <c r="BW74" i="2"/>
  <c r="S14" i="9"/>
  <c r="BW4" i="2"/>
  <c r="BW63" i="2"/>
  <c r="S3" i="9"/>
  <c r="BU71" i="2"/>
  <c r="BW18" i="2"/>
  <c r="BW77" i="2"/>
  <c r="S17" i="9"/>
  <c r="BV79" i="2"/>
  <c r="R19" i="9"/>
  <c r="BW71" i="2"/>
  <c r="S11" i="9"/>
  <c r="BW26" i="2"/>
  <c r="BW85" i="2"/>
  <c r="S25" i="9"/>
  <c r="BV67" i="2"/>
  <c r="R7" i="9"/>
  <c r="BW13" i="2"/>
  <c r="BW72" i="2"/>
  <c r="S12" i="9"/>
  <c r="BX76" i="2"/>
  <c r="BV83" i="2"/>
  <c r="R23" i="9"/>
  <c r="BW16" i="2"/>
  <c r="BW75" i="2"/>
  <c r="S15" i="9"/>
  <c r="BW5" i="2"/>
  <c r="BW64" i="2"/>
  <c r="S4" i="9"/>
  <c r="BU64" i="2"/>
  <c r="BW66" i="2"/>
  <c r="S6" i="9"/>
  <c r="BW69" i="2"/>
  <c r="S9" i="9"/>
  <c r="BV84" i="2"/>
  <c r="R24" i="9"/>
  <c r="BM76" i="2"/>
  <c r="Q16" i="9"/>
  <c r="BK76" i="2"/>
  <c r="BM71" i="2"/>
  <c r="Q11" i="9"/>
  <c r="BM36" i="2"/>
  <c r="BN82" i="2"/>
  <c r="BM79" i="2"/>
  <c r="Q19" i="9"/>
  <c r="BK75" i="2"/>
  <c r="BM64" i="2"/>
  <c r="Q4" i="9"/>
  <c r="BM40" i="2"/>
  <c r="BN72" i="2"/>
  <c r="BM68" i="2"/>
  <c r="Q8" i="9"/>
  <c r="BN71" i="2"/>
  <c r="BK67" i="2"/>
  <c r="BL70" i="2"/>
  <c r="P10" i="9"/>
  <c r="BN65" i="2"/>
  <c r="BK69" i="2"/>
  <c r="BM43" i="2"/>
  <c r="BM63" i="2"/>
  <c r="Q3" i="9"/>
  <c r="BL72" i="2"/>
  <c r="P12" i="9"/>
  <c r="BL66" i="2"/>
  <c r="P6" i="9"/>
  <c r="BN68" i="2"/>
  <c r="BM51" i="2"/>
  <c r="BL71" i="2"/>
  <c r="P11" i="9"/>
  <c r="BN85" i="2"/>
  <c r="BM37" i="2"/>
  <c r="BL79" i="2"/>
  <c r="P19" i="9"/>
  <c r="BM73" i="2"/>
  <c r="Q13" i="9"/>
  <c r="BN64" i="2"/>
  <c r="BN66" i="2"/>
  <c r="BL76" i="2"/>
  <c r="P16" i="9"/>
  <c r="BN73" i="2"/>
  <c r="BM81" i="2"/>
  <c r="Q21" i="9"/>
  <c r="BM16" i="2"/>
  <c r="BM75" i="2"/>
  <c r="Q15" i="9"/>
  <c r="BK85" i="2"/>
  <c r="BL85" i="2"/>
  <c r="P25" i="9"/>
  <c r="BL82" i="2"/>
  <c r="P22" i="9"/>
  <c r="BN79" i="2"/>
  <c r="BM7" i="2"/>
  <c r="BM66" i="2"/>
  <c r="Q6" i="9"/>
  <c r="BM70" i="2"/>
  <c r="Q10" i="9"/>
  <c r="BC34" i="2"/>
  <c r="BC46" i="2"/>
  <c r="BA63" i="2"/>
  <c r="BB81" i="2"/>
  <c r="N21" i="9"/>
  <c r="BC55" i="2"/>
  <c r="BB68" i="2"/>
  <c r="N8" i="9"/>
  <c r="BA64" i="2"/>
  <c r="BD65" i="2"/>
  <c r="BC38" i="2"/>
  <c r="BD70" i="2"/>
  <c r="BC43" i="2"/>
  <c r="BB73" i="2"/>
  <c r="N13" i="9"/>
  <c r="BA81" i="2"/>
  <c r="BB80" i="2"/>
  <c r="N20" i="9"/>
  <c r="BC40" i="2"/>
  <c r="BC69" i="2"/>
  <c r="O9" i="9"/>
  <c r="BD71" i="2"/>
  <c r="BB75" i="2"/>
  <c r="N15" i="9"/>
  <c r="BB67" i="2"/>
  <c r="N7" i="9"/>
  <c r="BC42" i="2"/>
  <c r="BA73" i="2"/>
  <c r="BD82" i="2"/>
  <c r="BA85" i="2"/>
  <c r="BA65" i="2"/>
  <c r="BC77" i="2"/>
  <c r="O17" i="9"/>
  <c r="BD86" i="2"/>
  <c r="BC63" i="2"/>
  <c r="O3" i="9"/>
  <c r="BD66" i="2"/>
  <c r="BC83" i="2"/>
  <c r="O23" i="9"/>
  <c r="BD64" i="2"/>
  <c r="BA67" i="2"/>
  <c r="BA68" i="2"/>
  <c r="BD69" i="2"/>
  <c r="BA72" i="2"/>
  <c r="BA74" i="2"/>
  <c r="BD81" i="2"/>
  <c r="BD83" i="2"/>
  <c r="BD78" i="2"/>
  <c r="BD85" i="2"/>
  <c r="BC50" i="2"/>
  <c r="BA84" i="2"/>
  <c r="BC47" i="2"/>
  <c r="BC17" i="2"/>
  <c r="BC76" i="2"/>
  <c r="O16" i="9"/>
  <c r="BC27" i="2"/>
  <c r="BA66" i="2"/>
  <c r="BC11" i="2"/>
  <c r="BC70" i="2"/>
  <c r="O10" i="9"/>
  <c r="BC12" i="2"/>
  <c r="BC71" i="2"/>
  <c r="O11" i="9"/>
  <c r="BC22" i="2"/>
  <c r="BC81" i="2"/>
  <c r="O21" i="9"/>
  <c r="BC20" i="2"/>
  <c r="BC26" i="2"/>
  <c r="BB64" i="2"/>
  <c r="N4" i="9"/>
  <c r="BA76" i="2"/>
  <c r="BB63" i="2"/>
  <c r="N3" i="9"/>
  <c r="BA77" i="2"/>
  <c r="BC25" i="2"/>
  <c r="BC84" i="2"/>
  <c r="O24" i="9"/>
  <c r="BB86" i="2"/>
  <c r="N26" i="9"/>
  <c r="BL83" i="2"/>
  <c r="P23" i="9"/>
  <c r="BM24" i="2"/>
  <c r="BM83" i="2"/>
  <c r="Q23" i="9"/>
  <c r="BK82" i="2"/>
  <c r="BM23" i="2"/>
  <c r="BM82" i="2"/>
  <c r="Q22" i="9"/>
  <c r="AH79" i="2"/>
  <c r="J19" i="9"/>
  <c r="BM69" i="2"/>
  <c r="Q9" i="9"/>
  <c r="BN78" i="2"/>
  <c r="BV73" i="2"/>
  <c r="R13" i="9"/>
  <c r="BW44" i="2"/>
  <c r="BW73" i="2"/>
  <c r="S13" i="9"/>
  <c r="BV77" i="2"/>
  <c r="R17" i="9"/>
  <c r="BX85" i="2"/>
  <c r="BW21" i="2"/>
  <c r="BW80" i="2"/>
  <c r="S20" i="9"/>
  <c r="AR36" i="2"/>
  <c r="AS36" i="2"/>
  <c r="Y7" i="2"/>
  <c r="Y66" i="2"/>
  <c r="I6" i="9"/>
  <c r="BA69" i="2"/>
  <c r="BM27" i="2"/>
  <c r="BM86" i="2"/>
  <c r="Q26" i="9"/>
  <c r="BU65" i="2"/>
  <c r="BW6" i="2"/>
  <c r="BW65" i="2"/>
  <c r="S5" i="9"/>
  <c r="BC19" i="2"/>
  <c r="BB78" i="2"/>
  <c r="N18" i="9"/>
  <c r="BA82" i="2"/>
  <c r="BC23" i="2"/>
  <c r="BC82" i="2"/>
  <c r="O22" i="9"/>
  <c r="BC56" i="2"/>
  <c r="BC85" i="2"/>
  <c r="O25" i="9"/>
  <c r="BB85" i="2"/>
  <c r="N25" i="9"/>
  <c r="AR40" i="2"/>
  <c r="AS40" i="2"/>
  <c r="AQ69" i="2"/>
  <c r="BK66" i="2"/>
  <c r="W65" i="2"/>
  <c r="Y36" i="2"/>
  <c r="Y65" i="2"/>
  <c r="I5" i="9"/>
  <c r="BL73" i="2"/>
  <c r="P13" i="9"/>
  <c r="BM38" i="2"/>
  <c r="BM67" i="2"/>
  <c r="Q7" i="9"/>
  <c r="BN83" i="2"/>
  <c r="BV70" i="2"/>
  <c r="R10" i="9"/>
  <c r="BW11" i="2"/>
  <c r="BW70" i="2"/>
  <c r="S10" i="9"/>
  <c r="M84" i="2"/>
  <c r="N84" i="2"/>
  <c r="BM21" i="2"/>
  <c r="BK80" i="2"/>
  <c r="AH80" i="2"/>
  <c r="J20" i="9"/>
  <c r="BW9" i="2"/>
  <c r="BW68" i="2"/>
  <c r="S8" i="9"/>
  <c r="BM33" i="2"/>
  <c r="BM13" i="2"/>
  <c r="BM72" i="2"/>
  <c r="Q12" i="9"/>
  <c r="BK72" i="2"/>
  <c r="BM6" i="2"/>
  <c r="BM65" i="2"/>
  <c r="Q5" i="9"/>
  <c r="BK65" i="2"/>
  <c r="BL74" i="2"/>
  <c r="P14" i="9"/>
  <c r="BM15" i="2"/>
  <c r="BM74" i="2"/>
  <c r="Q14" i="9"/>
  <c r="BW22" i="2"/>
  <c r="BW81" i="2"/>
  <c r="S21" i="9"/>
  <c r="BU81" i="2"/>
  <c r="BC21" i="2"/>
  <c r="BC80" i="2"/>
  <c r="O20" i="9"/>
  <c r="BA80" i="2"/>
  <c r="AS17" i="2"/>
  <c r="AR47" i="2"/>
  <c r="AS47" i="2"/>
  <c r="AS76" i="2"/>
  <c r="M16" i="9"/>
  <c r="Y67" i="2"/>
  <c r="I7" i="9"/>
  <c r="BL80" i="2"/>
  <c r="P20" i="9"/>
  <c r="BL69" i="2"/>
  <c r="P9" i="9"/>
  <c r="BN86" i="2"/>
  <c r="BK78" i="2"/>
  <c r="BM49" i="2"/>
  <c r="BM78" i="2"/>
  <c r="Q18" i="9"/>
  <c r="BK68" i="2"/>
  <c r="BC13" i="2"/>
  <c r="BC72" i="2"/>
  <c r="O12" i="9"/>
  <c r="BB72" i="2"/>
  <c r="N12" i="9"/>
  <c r="AI50" i="2"/>
  <c r="AG79" i="2"/>
  <c r="BL63" i="2"/>
  <c r="P3" i="9"/>
  <c r="BK79" i="2"/>
  <c r="BB76" i="2"/>
  <c r="N16" i="9"/>
  <c r="AR48" i="2"/>
  <c r="AS48" i="2"/>
  <c r="AI54" i="2"/>
  <c r="AI24" i="2"/>
  <c r="AI83" i="2"/>
  <c r="K23" i="9"/>
  <c r="BN76" i="2"/>
  <c r="BW19" i="2"/>
  <c r="BW78" i="2"/>
  <c r="S18" i="9"/>
  <c r="AS12" i="2"/>
  <c r="Y16" i="2"/>
  <c r="Y75" i="2"/>
  <c r="I15" i="9"/>
  <c r="X75" i="2"/>
  <c r="H15" i="9"/>
  <c r="Y56" i="2"/>
  <c r="AT79" i="2"/>
  <c r="BK77" i="2"/>
  <c r="BM18" i="2"/>
  <c r="BM77" i="2"/>
  <c r="Q17" i="9"/>
  <c r="BU70" i="2"/>
  <c r="BC64" i="2"/>
  <c r="O4" i="9"/>
  <c r="AS5" i="2"/>
  <c r="AR64" i="2"/>
  <c r="L4" i="9"/>
  <c r="AR69" i="2"/>
  <c r="L9" i="9"/>
  <c r="AR82" i="2"/>
  <c r="L22" i="9"/>
  <c r="BL64" i="2"/>
  <c r="P4" i="9"/>
  <c r="BN75" i="2"/>
  <c r="BX63" i="2"/>
  <c r="BB65" i="2"/>
  <c r="N5" i="9"/>
  <c r="BC6" i="2"/>
  <c r="BC65" i="2"/>
  <c r="O5" i="9"/>
  <c r="BC49" i="2"/>
  <c r="BA78" i="2"/>
  <c r="Y49" i="2"/>
  <c r="O43" i="2"/>
  <c r="O14" i="2"/>
  <c r="O73" i="2"/>
  <c r="BK83" i="2"/>
  <c r="AI45" i="2"/>
  <c r="AI74" i="2"/>
  <c r="K14" i="9"/>
  <c r="BM3" i="2"/>
  <c r="BK62" i="2"/>
  <c r="AS9" i="2"/>
  <c r="AS21" i="2"/>
  <c r="AS23" i="2"/>
  <c r="O34" i="2"/>
  <c r="O63" i="2"/>
  <c r="M63" i="2"/>
  <c r="O77" i="2"/>
  <c r="P79" i="2"/>
  <c r="N81" i="2"/>
  <c r="M85" i="2"/>
  <c r="BA83" i="2"/>
  <c r="AG72" i="2"/>
  <c r="AI13" i="2"/>
  <c r="AI72" i="2"/>
  <c r="K12" i="9"/>
  <c r="BU79" i="2"/>
  <c r="BU82" i="2"/>
  <c r="BC14" i="2"/>
  <c r="BC73" i="2"/>
  <c r="O13" i="9"/>
  <c r="BC16" i="2"/>
  <c r="BC75" i="2"/>
  <c r="O15" i="9"/>
  <c r="AS10" i="2"/>
  <c r="AS69" i="2"/>
  <c r="M9" i="9"/>
  <c r="Y14" i="2"/>
  <c r="W73" i="2"/>
  <c r="W79" i="2"/>
  <c r="O70" i="2"/>
  <c r="O51" i="2"/>
  <c r="AH83" i="2"/>
  <c r="J23" i="9"/>
  <c r="AS56" i="2"/>
  <c r="BC8" i="2"/>
  <c r="BC67" i="2"/>
  <c r="O7" i="9"/>
  <c r="BC9" i="2"/>
  <c r="BC68" i="2"/>
  <c r="O8" i="9"/>
  <c r="BA70" i="2"/>
  <c r="BD77" i="2"/>
  <c r="W72" i="2"/>
  <c r="Y13" i="2"/>
  <c r="M75" i="2"/>
  <c r="O46" i="2"/>
  <c r="Y27" i="2"/>
  <c r="Y86" i="2"/>
  <c r="I26" i="9"/>
  <c r="BM56" i="2"/>
  <c r="BM85" i="2"/>
  <c r="Q25" i="9"/>
  <c r="BU86" i="2"/>
  <c r="AI11" i="2"/>
  <c r="AI52" i="2"/>
  <c r="AG83" i="2"/>
  <c r="BW23" i="2"/>
  <c r="BW82" i="2"/>
  <c r="S22" i="9"/>
  <c r="BD75" i="2"/>
  <c r="AS6" i="2"/>
  <c r="AS65" i="2"/>
  <c r="M5" i="9"/>
  <c r="Z68" i="2"/>
  <c r="Y41" i="2"/>
  <c r="Y12" i="2"/>
  <c r="Y52" i="2"/>
  <c r="O40" i="2"/>
  <c r="BC57" i="2"/>
  <c r="BC86" i="2"/>
  <c r="O26" i="9"/>
  <c r="AH73" i="2"/>
  <c r="J13" i="9"/>
  <c r="AG82" i="2"/>
  <c r="AQ55" i="2"/>
  <c r="AS55" i="2"/>
  <c r="Z62" i="2"/>
  <c r="Y35" i="2"/>
  <c r="Y64" i="2"/>
  <c r="I4" i="9"/>
  <c r="W71" i="2"/>
  <c r="Z75" i="2"/>
  <c r="Y51" i="2"/>
  <c r="Y80" i="2"/>
  <c r="I20" i="9"/>
  <c r="Z82" i="2"/>
  <c r="N64" i="2"/>
  <c r="O47" i="2"/>
  <c r="P78" i="2"/>
  <c r="O23" i="2"/>
  <c r="O82" i="2"/>
  <c r="N86" i="2"/>
  <c r="P84" i="2"/>
  <c r="X86" i="2"/>
  <c r="H26" i="9"/>
  <c r="W84" i="2"/>
  <c r="Y54" i="2"/>
  <c r="AI41" i="2"/>
  <c r="AI12" i="2"/>
  <c r="AI71" i="2"/>
  <c r="K11" i="9"/>
  <c r="AJ72" i="2"/>
  <c r="AI47" i="2"/>
  <c r="AI48" i="2"/>
  <c r="AI77" i="2"/>
  <c r="K17" i="9"/>
  <c r="AI51" i="2"/>
  <c r="AI80" i="2"/>
  <c r="K20" i="9"/>
  <c r="AG84" i="2"/>
  <c r="AG3" i="2"/>
  <c r="AQ3" i="2"/>
  <c r="AS3" i="2"/>
  <c r="AQ52" i="2"/>
  <c r="AS52" i="2"/>
  <c r="AR50" i="2"/>
  <c r="AS50" i="2"/>
  <c r="AS79" i="2"/>
  <c r="M19" i="9"/>
  <c r="AQ45" i="2"/>
  <c r="AQ43" i="2"/>
  <c r="AS43" i="2"/>
  <c r="AS72" i="2"/>
  <c r="M12" i="9"/>
  <c r="AR41" i="2"/>
  <c r="AR70" i="2"/>
  <c r="L10" i="9"/>
  <c r="AT39" i="2"/>
  <c r="AT68" i="2"/>
  <c r="AQ38" i="2"/>
  <c r="AR65" i="2"/>
  <c r="L5" i="9"/>
  <c r="AS7" i="2"/>
  <c r="AT70" i="2"/>
  <c r="W66" i="2"/>
  <c r="Y40" i="2"/>
  <c r="Z71" i="2"/>
  <c r="Y47" i="2"/>
  <c r="X77" i="2"/>
  <c r="H17" i="9"/>
  <c r="Y20" i="2"/>
  <c r="P72" i="2"/>
  <c r="M81" i="2"/>
  <c r="O24" i="2"/>
  <c r="O83" i="2"/>
  <c r="AS27" i="2"/>
  <c r="AQ57" i="2"/>
  <c r="AS57" i="2"/>
  <c r="AS86" i="2"/>
  <c r="M26" i="9"/>
  <c r="AI38" i="2"/>
  <c r="AH68" i="2"/>
  <c r="J8" i="9"/>
  <c r="AJ70" i="2"/>
  <c r="AI44" i="2"/>
  <c r="C14" i="2"/>
  <c r="AQ84" i="2"/>
  <c r="AQ53" i="2"/>
  <c r="AR51" i="2"/>
  <c r="AR80" i="2"/>
  <c r="L20" i="9"/>
  <c r="AT49" i="2"/>
  <c r="AT78" i="2"/>
  <c r="AR44" i="2"/>
  <c r="AR73" i="2"/>
  <c r="L13" i="9"/>
  <c r="AT40" i="2"/>
  <c r="AT69" i="2"/>
  <c r="AQ39" i="2"/>
  <c r="AS39" i="2"/>
  <c r="AR37" i="2"/>
  <c r="BV33" i="2"/>
  <c r="BV62" i="2"/>
  <c r="AQ63" i="2"/>
  <c r="AQ68" i="2"/>
  <c r="AR75" i="2"/>
  <c r="L15" i="9"/>
  <c r="X63" i="2"/>
  <c r="H3" i="9"/>
  <c r="N67" i="2"/>
  <c r="M69" i="2"/>
  <c r="N79" i="2"/>
  <c r="O80" i="2"/>
  <c r="O56" i="2"/>
  <c r="O26" i="2"/>
  <c r="O85" i="2"/>
  <c r="W86" i="2"/>
  <c r="AH67" i="2"/>
  <c r="J7" i="9"/>
  <c r="AG68" i="2"/>
  <c r="BB3" i="2"/>
  <c r="BB62" i="2"/>
  <c r="BN3" i="2"/>
  <c r="BN62" i="2"/>
  <c r="AR49" i="2"/>
  <c r="AT47" i="2"/>
  <c r="AT76" i="2"/>
  <c r="AQ46" i="2"/>
  <c r="AQ44" i="2"/>
  <c r="AS44" i="2"/>
  <c r="AS73" i="2"/>
  <c r="M13" i="9"/>
  <c r="AR42" i="2"/>
  <c r="AR71" i="2"/>
  <c r="L11" i="9"/>
  <c r="AQ37" i="2"/>
  <c r="AT35" i="2"/>
  <c r="AT64" i="2"/>
  <c r="BU33" i="2"/>
  <c r="AR67" i="2"/>
  <c r="L7" i="9"/>
  <c r="AS16" i="2"/>
  <c r="AS18" i="2"/>
  <c r="AS77" i="2"/>
  <c r="M17" i="9"/>
  <c r="AR81" i="2"/>
  <c r="L21" i="9"/>
  <c r="Z66" i="2"/>
  <c r="Y39" i="2"/>
  <c r="Z70" i="2"/>
  <c r="Y43" i="2"/>
  <c r="Y72" i="2"/>
  <c r="I12" i="9"/>
  <c r="Y44" i="2"/>
  <c r="Y73" i="2"/>
  <c r="I13" i="9"/>
  <c r="W78" i="2"/>
  <c r="O3" i="2"/>
  <c r="O33" i="2"/>
  <c r="O62" i="2"/>
  <c r="P69" i="2"/>
  <c r="Z85" i="2"/>
  <c r="AH62" i="2"/>
  <c r="AI37" i="2"/>
  <c r="AI8" i="2"/>
  <c r="AJ76" i="2"/>
  <c r="AJ78" i="2"/>
  <c r="AH84" i="2"/>
  <c r="J24" i="9"/>
  <c r="BA3" i="2"/>
  <c r="AT56" i="2"/>
  <c r="AT85" i="2"/>
  <c r="AT54" i="2"/>
  <c r="AT83" i="2"/>
  <c r="AT52" i="2"/>
  <c r="AT81" i="2"/>
  <c r="AQ51" i="2"/>
  <c r="AQ80" i="2"/>
  <c r="AQ49" i="2"/>
  <c r="AQ78" i="2"/>
  <c r="AQ42" i="2"/>
  <c r="AS42" i="2"/>
  <c r="AT38" i="2"/>
  <c r="AT67" i="2"/>
  <c r="AS85" i="2"/>
  <c r="M25" i="9"/>
  <c r="AQ86" i="2"/>
  <c r="AS83" i="2"/>
  <c r="M23" i="9"/>
  <c r="AS34" i="2"/>
  <c r="AS64" i="2"/>
  <c r="M4" i="9"/>
  <c r="AR66" i="2"/>
  <c r="L6" i="9"/>
  <c r="AT73" i="2"/>
  <c r="AT77" i="2"/>
  <c r="AS81" i="2"/>
  <c r="M21" i="9"/>
  <c r="AR84" i="2"/>
  <c r="L24" i="9"/>
  <c r="AR63" i="2"/>
  <c r="L3" i="9"/>
  <c r="AT66" i="2"/>
  <c r="AS63" i="2"/>
  <c r="M3" i="9"/>
  <c r="AT74" i="2"/>
  <c r="AT86" i="2"/>
  <c r="AS71" i="2"/>
  <c r="M11" i="9"/>
  <c r="AR79" i="2"/>
  <c r="L19" i="9"/>
  <c r="AT82" i="2"/>
  <c r="AQ85" i="2"/>
  <c r="AR83" i="2"/>
  <c r="L23" i="9"/>
  <c r="AS62" i="2"/>
  <c r="AQ81" i="2"/>
  <c r="AS15" i="2"/>
  <c r="AS8" i="2"/>
  <c r="AS25" i="2"/>
  <c r="AS84" i="2"/>
  <c r="M24" i="9"/>
  <c r="AQ62" i="2"/>
  <c r="AR77" i="2"/>
  <c r="L17" i="9"/>
  <c r="AQ65" i="2"/>
  <c r="AJ63" i="2"/>
  <c r="AG86" i="2"/>
  <c r="AH66" i="2"/>
  <c r="J6" i="9"/>
  <c r="AI67" i="2"/>
  <c r="K7" i="9"/>
  <c r="AI69" i="2"/>
  <c r="K9" i="9"/>
  <c r="AI70" i="2"/>
  <c r="K10" i="9"/>
  <c r="AI75" i="2"/>
  <c r="K15" i="9"/>
  <c r="AI86" i="2"/>
  <c r="K26" i="9"/>
  <c r="AG73" i="2"/>
  <c r="AI66" i="2"/>
  <c r="K6" i="9"/>
  <c r="AJ68" i="2"/>
  <c r="AI73" i="2"/>
  <c r="K13" i="9"/>
  <c r="AG74" i="2"/>
  <c r="AH76" i="2"/>
  <c r="J16" i="9"/>
  <c r="AI78" i="2"/>
  <c r="K18" i="9"/>
  <c r="AG62" i="2"/>
  <c r="AJ80" i="2"/>
  <c r="AG63" i="2"/>
  <c r="AG65" i="2"/>
  <c r="AJ66" i="2"/>
  <c r="AJ73" i="2"/>
  <c r="AG78" i="2"/>
  <c r="AI79" i="2"/>
  <c r="K19" i="9"/>
  <c r="AH81" i="2"/>
  <c r="J21" i="9"/>
  <c r="AI82" i="2"/>
  <c r="K22" i="9"/>
  <c r="AI85" i="2"/>
  <c r="K25" i="9"/>
  <c r="AI64" i="2"/>
  <c r="K4" i="9"/>
  <c r="AG70" i="2"/>
  <c r="AG75" i="2"/>
  <c r="AG66" i="2"/>
  <c r="AI81" i="2"/>
  <c r="K21" i="9"/>
  <c r="AH82" i="2"/>
  <c r="J22" i="9"/>
  <c r="AI63" i="2"/>
  <c r="K3" i="9"/>
  <c r="AI65" i="2"/>
  <c r="K5" i="9"/>
  <c r="AG76" i="2"/>
  <c r="AH78" i="2"/>
  <c r="J18" i="9"/>
  <c r="AG64" i="2"/>
  <c r="AG81" i="2"/>
  <c r="AI17" i="2"/>
  <c r="AI76" i="2"/>
  <c r="K16" i="9"/>
  <c r="AG67" i="2"/>
  <c r="AG71" i="2"/>
  <c r="AI3" i="2"/>
  <c r="AI62" i="2"/>
  <c r="AI25" i="2"/>
  <c r="AI84" i="2"/>
  <c r="K24" i="9"/>
  <c r="Y33" i="2"/>
  <c r="Y81" i="2"/>
  <c r="I21" i="9"/>
  <c r="X69" i="2"/>
  <c r="H9" i="9"/>
  <c r="Y74" i="2"/>
  <c r="I14" i="9"/>
  <c r="Y48" i="2"/>
  <c r="Y77" i="2"/>
  <c r="I17" i="9"/>
  <c r="Y83" i="2"/>
  <c r="I23" i="9"/>
  <c r="W62" i="2"/>
  <c r="X68" i="2"/>
  <c r="H8" i="9"/>
  <c r="Z67" i="2"/>
  <c r="W74" i="2"/>
  <c r="Z81" i="2"/>
  <c r="X84" i="2"/>
  <c r="H24" i="9"/>
  <c r="W75" i="2"/>
  <c r="Y79" i="2"/>
  <c r="I19" i="9"/>
  <c r="Y68" i="2"/>
  <c r="I8" i="9"/>
  <c r="Y76" i="2"/>
  <c r="I16" i="9"/>
  <c r="X78" i="2"/>
  <c r="H18" i="9"/>
  <c r="Y78" i="2"/>
  <c r="I18" i="9"/>
  <c r="X82" i="2"/>
  <c r="H22" i="9"/>
  <c r="X70" i="2"/>
  <c r="H10" i="9"/>
  <c r="X71" i="2"/>
  <c r="H11" i="9"/>
  <c r="X72" i="2"/>
  <c r="H12" i="9"/>
  <c r="X81" i="2"/>
  <c r="H21" i="9"/>
  <c r="Z73" i="2"/>
  <c r="W76" i="2"/>
  <c r="Y62" i="2"/>
  <c r="X64" i="2"/>
  <c r="H4" i="9"/>
  <c r="Y69" i="2"/>
  <c r="I9" i="9"/>
  <c r="Y70" i="2"/>
  <c r="I10" i="9"/>
  <c r="Y71" i="2"/>
  <c r="I11" i="9"/>
  <c r="Z77" i="2"/>
  <c r="W80" i="2"/>
  <c r="Y82" i="2"/>
  <c r="I22" i="9"/>
  <c r="W85" i="2"/>
  <c r="Y84" i="2"/>
  <c r="I24" i="9"/>
  <c r="W67" i="2"/>
  <c r="W82" i="2"/>
  <c r="W70" i="2"/>
  <c r="Y4" i="2"/>
  <c r="Y63" i="2"/>
  <c r="I3" i="9"/>
  <c r="X65" i="2"/>
  <c r="H5" i="9"/>
  <c r="W83" i="2"/>
  <c r="W69" i="2"/>
  <c r="Y26" i="2"/>
  <c r="O35" i="2"/>
  <c r="M64" i="2"/>
  <c r="N62" i="2"/>
  <c r="O86" i="2"/>
  <c r="O45" i="2"/>
  <c r="P82" i="2"/>
  <c r="M86" i="2"/>
  <c r="P68" i="2"/>
  <c r="P80" i="2"/>
  <c r="P81" i="2"/>
  <c r="P62" i="2"/>
  <c r="P65" i="2"/>
  <c r="N75" i="2"/>
  <c r="M76" i="2"/>
  <c r="P67" i="2"/>
  <c r="O71" i="2"/>
  <c r="M74" i="2"/>
  <c r="N69" i="2"/>
  <c r="O52" i="2"/>
  <c r="M77" i="2"/>
  <c r="O72" i="2"/>
  <c r="P75" i="2"/>
  <c r="O66" i="2"/>
  <c r="N68" i="2"/>
  <c r="M71" i="2"/>
  <c r="P74" i="2"/>
  <c r="O81" i="2"/>
  <c r="N83" i="2"/>
  <c r="O10" i="2"/>
  <c r="O17" i="2"/>
  <c r="O76" i="2"/>
  <c r="M72" i="2"/>
  <c r="O9" i="2"/>
  <c r="O68" i="2"/>
  <c r="O16" i="2"/>
  <c r="O75" i="2"/>
  <c r="O20" i="2"/>
  <c r="O79" i="2"/>
  <c r="O5" i="2"/>
  <c r="O64" i="2"/>
  <c r="O15" i="2"/>
  <c r="O6" i="2"/>
  <c r="O65" i="2"/>
  <c r="O25" i="2"/>
  <c r="O84" i="2"/>
  <c r="N66" i="2"/>
  <c r="N82" i="2"/>
  <c r="M83" i="2"/>
  <c r="AM71" i="10"/>
  <c r="AE79" i="10"/>
  <c r="BK68" i="10"/>
  <c r="BK64" i="10"/>
  <c r="BK81" i="10"/>
  <c r="AM66" i="10"/>
  <c r="W78" i="10"/>
  <c r="W63" i="10"/>
  <c r="AU68" i="10"/>
  <c r="O77" i="10"/>
  <c r="AM64" i="10"/>
  <c r="O76" i="10"/>
  <c r="AE64" i="10"/>
  <c r="AE85" i="10"/>
  <c r="BK73" i="10"/>
  <c r="BK74" i="10"/>
  <c r="W67" i="10"/>
  <c r="AE75" i="10"/>
  <c r="BK78" i="10"/>
  <c r="AM75" i="10"/>
  <c r="O67" i="10"/>
  <c r="BC71" i="10"/>
  <c r="AM77" i="10"/>
  <c r="O71" i="10"/>
  <c r="AM76" i="10"/>
  <c r="O63" i="10"/>
  <c r="BC70" i="10"/>
  <c r="AE72" i="10"/>
  <c r="AU84" i="10"/>
  <c r="AE76" i="10"/>
  <c r="AU74" i="10"/>
  <c r="AM73" i="10"/>
  <c r="BK66" i="10"/>
  <c r="AE70" i="10"/>
  <c r="AE86" i="10"/>
  <c r="AE73" i="10"/>
  <c r="AU70" i="10"/>
  <c r="AE65" i="10"/>
  <c r="BK80" i="10"/>
  <c r="W68" i="10"/>
  <c r="AE68" i="10"/>
  <c r="BK70" i="10"/>
  <c r="BW40" i="5"/>
  <c r="BX66" i="5"/>
  <c r="BX75" i="5"/>
  <c r="BV75" i="5"/>
  <c r="AD18" i="9"/>
  <c r="BV63" i="5"/>
  <c r="AD6" i="9"/>
  <c r="BV64" i="5"/>
  <c r="AD7" i="9"/>
  <c r="BW41" i="5"/>
  <c r="BW51" i="5"/>
  <c r="BW32" i="5"/>
  <c r="BX60" i="5"/>
  <c r="BW37" i="5"/>
  <c r="BW47" i="5"/>
  <c r="BV79" i="5"/>
  <c r="AD22" i="9"/>
  <c r="BN71" i="5"/>
  <c r="BM52" i="5"/>
  <c r="BM46" i="5"/>
  <c r="BL77" i="5"/>
  <c r="AB20" i="9"/>
  <c r="BN68" i="5"/>
  <c r="BN79" i="5"/>
  <c r="BN72" i="5"/>
  <c r="BN75" i="5"/>
  <c r="BN61" i="5"/>
  <c r="BN70" i="5"/>
  <c r="BL80" i="5"/>
  <c r="AB23" i="9"/>
  <c r="BM49" i="5"/>
  <c r="BK63" i="5"/>
  <c r="BD75" i="5"/>
  <c r="BB62" i="5"/>
  <c r="Z5" i="9"/>
  <c r="BB81" i="5"/>
  <c r="Z24" i="9"/>
  <c r="BB78" i="5"/>
  <c r="Z21" i="9"/>
  <c r="BD62" i="5"/>
  <c r="BC40" i="5"/>
  <c r="BB68" i="5"/>
  <c r="Z11" i="9"/>
  <c r="BD80" i="5"/>
  <c r="BB80" i="5"/>
  <c r="Z23" i="9"/>
  <c r="BC53" i="5"/>
  <c r="BD76" i="5"/>
  <c r="BD65" i="5"/>
  <c r="BC44" i="5"/>
  <c r="BD72" i="5"/>
  <c r="BC50" i="5"/>
  <c r="BD70" i="5"/>
  <c r="BB63" i="5"/>
  <c r="Z6" i="9"/>
  <c r="BC33" i="5"/>
  <c r="BC37" i="5"/>
  <c r="BB69" i="5"/>
  <c r="Z12" i="9"/>
  <c r="BD68" i="5"/>
  <c r="BB76" i="5"/>
  <c r="Z19" i="9"/>
  <c r="BC52" i="5"/>
  <c r="AS39" i="5"/>
  <c r="AT78" i="5"/>
  <c r="AR78" i="5"/>
  <c r="X21" i="9"/>
  <c r="AS44" i="5"/>
  <c r="AT67" i="5"/>
  <c r="AR77" i="5"/>
  <c r="X20" i="9"/>
  <c r="AS53" i="5"/>
  <c r="AS37" i="5"/>
  <c r="AR71" i="5"/>
  <c r="X14" i="9"/>
  <c r="AR67" i="5"/>
  <c r="X10" i="9"/>
  <c r="AT72" i="5"/>
  <c r="AR72" i="5"/>
  <c r="X15" i="9"/>
  <c r="AR79" i="5"/>
  <c r="X22" i="9"/>
  <c r="AS49" i="5"/>
  <c r="AT80" i="5"/>
  <c r="AS41" i="5"/>
  <c r="AS45" i="5"/>
  <c r="AR70" i="5"/>
  <c r="X13" i="9"/>
  <c r="AS34" i="5"/>
  <c r="AT65" i="5"/>
  <c r="AS42" i="5"/>
  <c r="AR81" i="5"/>
  <c r="X24" i="9"/>
  <c r="AJ70" i="5"/>
  <c r="AJ66" i="5"/>
  <c r="AI41" i="5"/>
  <c r="AH69" i="5"/>
  <c r="V12" i="9"/>
  <c r="AJ68" i="5"/>
  <c r="AI32" i="5"/>
  <c r="AJ75" i="5"/>
  <c r="AJ69" i="5"/>
  <c r="AH61" i="5"/>
  <c r="V4" i="9"/>
  <c r="AJ62" i="5"/>
  <c r="X65" i="5"/>
  <c r="T8" i="9"/>
  <c r="X66" i="5"/>
  <c r="T9" i="9"/>
  <c r="Z71" i="5"/>
  <c r="Z67" i="5"/>
  <c r="Z75" i="5"/>
  <c r="X83" i="5"/>
  <c r="T26" i="9"/>
  <c r="X78" i="5"/>
  <c r="T21" i="9"/>
  <c r="X60" i="5"/>
  <c r="T3" i="9"/>
  <c r="Z68" i="5"/>
  <c r="Y46" i="5"/>
  <c r="Z70" i="5"/>
  <c r="Y50" i="5"/>
  <c r="X71" i="5"/>
  <c r="T14" i="9"/>
  <c r="Z60" i="5"/>
  <c r="N74" i="5"/>
  <c r="N61" i="5"/>
  <c r="P62" i="5"/>
  <c r="O46" i="5"/>
  <c r="O49" i="5"/>
  <c r="P78" i="5"/>
  <c r="O33" i="5"/>
  <c r="N60" i="5"/>
  <c r="N66" i="5"/>
  <c r="P60" i="5"/>
  <c r="P70" i="5"/>
  <c r="O39" i="5"/>
  <c r="N70" i="5"/>
  <c r="O54" i="5"/>
  <c r="O15" i="5"/>
  <c r="O72" i="5"/>
  <c r="O24" i="5"/>
  <c r="O81" i="5"/>
  <c r="AS32" i="5"/>
  <c r="AS60" i="5"/>
  <c r="Y3" i="9"/>
  <c r="AQ60" i="5"/>
  <c r="BW10" i="5"/>
  <c r="BU67" i="5"/>
  <c r="O11" i="5"/>
  <c r="O68" i="5"/>
  <c r="M68" i="5"/>
  <c r="X77" i="5"/>
  <c r="T20" i="9"/>
  <c r="Y53" i="5"/>
  <c r="AI19" i="5"/>
  <c r="AI76" i="5"/>
  <c r="W19" i="9"/>
  <c r="AG76" i="5"/>
  <c r="W77" i="5"/>
  <c r="Y20" i="5"/>
  <c r="AS6" i="5"/>
  <c r="AS63" i="5"/>
  <c r="Y6" i="9"/>
  <c r="AQ63" i="5"/>
  <c r="Y22" i="5"/>
  <c r="Y79" i="5"/>
  <c r="U22" i="9"/>
  <c r="W79" i="5"/>
  <c r="BM4" i="5"/>
  <c r="BM61" i="5"/>
  <c r="AC4" i="9"/>
  <c r="BK61" i="5"/>
  <c r="O20" i="5"/>
  <c r="M77" i="5"/>
  <c r="Y4" i="5"/>
  <c r="Y61" i="5"/>
  <c r="U4" i="9"/>
  <c r="W61" i="5"/>
  <c r="Y35" i="5"/>
  <c r="O9" i="5"/>
  <c r="M66" i="5"/>
  <c r="BW39" i="5"/>
  <c r="BX69" i="5"/>
  <c r="AT77" i="5"/>
  <c r="AI16" i="5"/>
  <c r="AI73" i="5"/>
  <c r="W16" i="9"/>
  <c r="AG73" i="5"/>
  <c r="BB66" i="5"/>
  <c r="Z9" i="9"/>
  <c r="W68" i="5"/>
  <c r="Y11" i="5"/>
  <c r="Y68" i="5"/>
  <c r="U11" i="9"/>
  <c r="BM17" i="5"/>
  <c r="BM74" i="5"/>
  <c r="AC17" i="9"/>
  <c r="BK74" i="5"/>
  <c r="AS19" i="5"/>
  <c r="AQ76" i="5"/>
  <c r="BM20" i="5"/>
  <c r="BM77" i="5"/>
  <c r="AC20" i="9"/>
  <c r="BK77" i="5"/>
  <c r="N80" i="5"/>
  <c r="M80" i="5"/>
  <c r="BU83" i="5"/>
  <c r="BW26" i="5"/>
  <c r="BN73" i="5"/>
  <c r="BC21" i="5"/>
  <c r="BA78" i="5"/>
  <c r="BM26" i="5"/>
  <c r="BK83" i="5"/>
  <c r="BM25" i="5"/>
  <c r="BK82" i="5"/>
  <c r="W83" i="5"/>
  <c r="Y26" i="5"/>
  <c r="AG70" i="5"/>
  <c r="AI13" i="5"/>
  <c r="AI55" i="5"/>
  <c r="BN81" i="5"/>
  <c r="BM55" i="5"/>
  <c r="AH77" i="5"/>
  <c r="V20" i="9"/>
  <c r="AJ73" i="5"/>
  <c r="AI25" i="5"/>
  <c r="AI82" i="5"/>
  <c r="W25" i="9"/>
  <c r="AG82" i="5"/>
  <c r="AI15" i="5"/>
  <c r="AI72" i="5"/>
  <c r="W15" i="9"/>
  <c r="AG72" i="5"/>
  <c r="BW42" i="5"/>
  <c r="BC6" i="5"/>
  <c r="BC63" i="5"/>
  <c r="AA6" i="9"/>
  <c r="BA63" i="5"/>
  <c r="BC55" i="5"/>
  <c r="BC83" i="5"/>
  <c r="AA26" i="9"/>
  <c r="BA83" i="5"/>
  <c r="AQ74" i="5"/>
  <c r="AS17" i="5"/>
  <c r="AS74" i="5"/>
  <c r="Y17" i="9"/>
  <c r="BA60" i="5"/>
  <c r="BC3" i="5"/>
  <c r="BC60" i="5"/>
  <c r="AA3" i="9"/>
  <c r="O36" i="5"/>
  <c r="Y3" i="5"/>
  <c r="Y60" i="5"/>
  <c r="U3" i="9"/>
  <c r="W60" i="5"/>
  <c r="Y39" i="5"/>
  <c r="BN64" i="5"/>
  <c r="BB61" i="5"/>
  <c r="Z4" i="9"/>
  <c r="BN69" i="5"/>
  <c r="M76" i="5"/>
  <c r="O19" i="5"/>
  <c r="AQ70" i="5"/>
  <c r="AS13" i="5"/>
  <c r="BB74" i="5"/>
  <c r="Z17" i="9"/>
  <c r="BC36" i="5"/>
  <c r="W67" i="5"/>
  <c r="Y10" i="5"/>
  <c r="Y37" i="5"/>
  <c r="Y65" i="5"/>
  <c r="U8" i="9"/>
  <c r="BW43" i="5"/>
  <c r="BL65" i="5"/>
  <c r="AB8" i="9"/>
  <c r="BX68" i="5"/>
  <c r="O42" i="5"/>
  <c r="P72" i="5"/>
  <c r="BN74" i="5"/>
  <c r="N83" i="5"/>
  <c r="M83" i="5"/>
  <c r="X68" i="5"/>
  <c r="T11" i="9"/>
  <c r="M70" i="5"/>
  <c r="O13" i="5"/>
  <c r="O70" i="5"/>
  <c r="BC43" i="5"/>
  <c r="BC20" i="5"/>
  <c r="BA77" i="5"/>
  <c r="X81" i="5"/>
  <c r="T24" i="9"/>
  <c r="AI49" i="5"/>
  <c r="BX70" i="5"/>
  <c r="AR73" i="5"/>
  <c r="X16" i="9"/>
  <c r="W81" i="5"/>
  <c r="Y24" i="5"/>
  <c r="Y81" i="5"/>
  <c r="U24" i="9"/>
  <c r="BW9" i="5"/>
  <c r="BW66" i="5"/>
  <c r="AE9" i="9"/>
  <c r="BU66" i="5"/>
  <c r="AS11" i="5"/>
  <c r="AQ68" i="5"/>
  <c r="X72" i="5"/>
  <c r="T15" i="9"/>
  <c r="O22" i="5"/>
  <c r="M79" i="5"/>
  <c r="AI42" i="5"/>
  <c r="BX74" i="5"/>
  <c r="BC19" i="5"/>
  <c r="BC76" i="5"/>
  <c r="AA19" i="9"/>
  <c r="BA76" i="5"/>
  <c r="AJ79" i="5"/>
  <c r="P74" i="5"/>
  <c r="Y49" i="5"/>
  <c r="BW23" i="5"/>
  <c r="BW80" i="5"/>
  <c r="AE23" i="9"/>
  <c r="BU80" i="5"/>
  <c r="AG60" i="5"/>
  <c r="AI3" i="5"/>
  <c r="AI60" i="5"/>
  <c r="W3" i="9"/>
  <c r="AJ76" i="5"/>
  <c r="BW46" i="5"/>
  <c r="BN78" i="5"/>
  <c r="BW53" i="5"/>
  <c r="BV74" i="5"/>
  <c r="AD17" i="9"/>
  <c r="BC49" i="5"/>
  <c r="BC22" i="5"/>
  <c r="BC79" i="5"/>
  <c r="AA22" i="9"/>
  <c r="BA79" i="5"/>
  <c r="Y23" i="5"/>
  <c r="Y80" i="5"/>
  <c r="U23" i="9"/>
  <c r="W80" i="5"/>
  <c r="BM53" i="5"/>
  <c r="P80" i="5"/>
  <c r="O25" i="5"/>
  <c r="AI33" i="5"/>
  <c r="BW55" i="5"/>
  <c r="AI11" i="5"/>
  <c r="AG68" i="5"/>
  <c r="AG78" i="5"/>
  <c r="AI21" i="5"/>
  <c r="AI78" i="5"/>
  <c r="W21" i="9"/>
  <c r="AR80" i="5"/>
  <c r="X23" i="9"/>
  <c r="P82" i="5"/>
  <c r="AH62" i="5"/>
  <c r="V5" i="9"/>
  <c r="AJ74" i="5"/>
  <c r="M72" i="5"/>
  <c r="W65" i="5"/>
  <c r="O5" i="5"/>
  <c r="O62" i="5"/>
  <c r="M62" i="5"/>
  <c r="BA61" i="5"/>
  <c r="BC4" i="5"/>
  <c r="BC61" i="5"/>
  <c r="AA4" i="9"/>
  <c r="BW13" i="5"/>
  <c r="BU70" i="5"/>
  <c r="BM14" i="5"/>
  <c r="BM71" i="5"/>
  <c r="AC14" i="9"/>
  <c r="BK71" i="5"/>
  <c r="AS55" i="5"/>
  <c r="BD81" i="5"/>
  <c r="Y15" i="5"/>
  <c r="W72" i="5"/>
  <c r="BU61" i="5"/>
  <c r="BW4" i="5"/>
  <c r="P65" i="5"/>
  <c r="P69" i="5"/>
  <c r="BC11" i="5"/>
  <c r="BA68" i="5"/>
  <c r="AS8" i="5"/>
  <c r="AS65" i="5"/>
  <c r="Y8" i="9"/>
  <c r="AQ65" i="5"/>
  <c r="BM19" i="5"/>
  <c r="BM76" i="5"/>
  <c r="AC19" i="9"/>
  <c r="BK76" i="5"/>
  <c r="AJ81" i="5"/>
  <c r="AG62" i="5"/>
  <c r="AI5" i="5"/>
  <c r="P79" i="5"/>
  <c r="BM22" i="5"/>
  <c r="BM79" i="5"/>
  <c r="AC22" i="9"/>
  <c r="BK79" i="5"/>
  <c r="BW24" i="5"/>
  <c r="BU81" i="5"/>
  <c r="AG64" i="5"/>
  <c r="AI7" i="5"/>
  <c r="AS15" i="5"/>
  <c r="AS72" i="5"/>
  <c r="Y15" i="9"/>
  <c r="AQ72" i="5"/>
  <c r="Y51" i="5"/>
  <c r="O7" i="5"/>
  <c r="O64" i="5"/>
  <c r="M64" i="5"/>
  <c r="BW50" i="5"/>
  <c r="BC15" i="5"/>
  <c r="BC72" i="5"/>
  <c r="AA15" i="9"/>
  <c r="BA72" i="5"/>
  <c r="AI34" i="5"/>
  <c r="AI10" i="5"/>
  <c r="AI67" i="5"/>
  <c r="W10" i="9"/>
  <c r="AG67" i="5"/>
  <c r="BC16" i="5"/>
  <c r="BC73" i="5"/>
  <c r="AA16" i="9"/>
  <c r="BL67" i="5"/>
  <c r="AB10" i="9"/>
  <c r="BV61" i="5"/>
  <c r="AD4" i="9"/>
  <c r="Z64" i="5"/>
  <c r="BB65" i="5"/>
  <c r="Z8" i="9"/>
  <c r="BC5" i="5"/>
  <c r="BC62" i="5"/>
  <c r="AA5" i="9"/>
  <c r="BA62" i="5"/>
  <c r="BM50" i="5"/>
  <c r="Z61" i="5"/>
  <c r="AS7" i="5"/>
  <c r="AQ64" i="5"/>
  <c r="M60" i="5"/>
  <c r="O3" i="5"/>
  <c r="O60" i="5"/>
  <c r="Y34" i="5"/>
  <c r="BM5" i="5"/>
  <c r="BK62" i="5"/>
  <c r="Z80" i="5"/>
  <c r="BL68" i="5"/>
  <c r="AB11" i="9"/>
  <c r="AS43" i="5"/>
  <c r="AI51" i="5"/>
  <c r="AI38" i="5"/>
  <c r="O4" i="5"/>
  <c r="M61" i="5"/>
  <c r="BN63" i="5"/>
  <c r="BV65" i="5"/>
  <c r="AD8" i="9"/>
  <c r="BM12" i="5"/>
  <c r="BM69" i="5"/>
  <c r="AC12" i="9"/>
  <c r="BK69" i="5"/>
  <c r="BV73" i="5"/>
  <c r="AD16" i="9"/>
  <c r="AR64" i="5"/>
  <c r="X7" i="9"/>
  <c r="AS9" i="5"/>
  <c r="AQ66" i="5"/>
  <c r="O10" i="5"/>
  <c r="M67" i="5"/>
  <c r="BU68" i="5"/>
  <c r="BW11" i="5"/>
  <c r="BW68" i="5"/>
  <c r="AE11" i="9"/>
  <c r="BB70" i="5"/>
  <c r="Z13" i="9"/>
  <c r="BV72" i="5"/>
  <c r="AD15" i="9"/>
  <c r="Y44" i="5"/>
  <c r="BC18" i="5"/>
  <c r="BA75" i="5"/>
  <c r="BM21" i="5"/>
  <c r="BK78" i="5"/>
  <c r="BM38" i="5"/>
  <c r="N68" i="5"/>
  <c r="BL71" i="5"/>
  <c r="AB14" i="9"/>
  <c r="N79" i="5"/>
  <c r="AR83" i="5"/>
  <c r="X26" i="9"/>
  <c r="BW8" i="5"/>
  <c r="BW65" i="5"/>
  <c r="AE8" i="9"/>
  <c r="BU65" i="5"/>
  <c r="O12" i="5"/>
  <c r="O69" i="5"/>
  <c r="M69" i="5"/>
  <c r="Y14" i="5"/>
  <c r="Y71" i="5"/>
  <c r="U14" i="9"/>
  <c r="W71" i="5"/>
  <c r="BC25" i="5"/>
  <c r="BA82" i="5"/>
  <c r="AJ67" i="5"/>
  <c r="M73" i="5"/>
  <c r="O16" i="5"/>
  <c r="O73" i="5"/>
  <c r="Z76" i="5"/>
  <c r="BB79" i="5"/>
  <c r="Z22" i="9"/>
  <c r="BK81" i="5"/>
  <c r="BM24" i="5"/>
  <c r="BM81" i="5"/>
  <c r="AC24" i="9"/>
  <c r="Y16" i="5"/>
  <c r="W73" i="5"/>
  <c r="BC47" i="5"/>
  <c r="AS22" i="5"/>
  <c r="AQ79" i="5"/>
  <c r="AS47" i="5"/>
  <c r="BM48" i="5"/>
  <c r="BK80" i="5"/>
  <c r="BM23" i="5"/>
  <c r="BM80" i="5"/>
  <c r="AC23" i="9"/>
  <c r="X82" i="5"/>
  <c r="T25" i="9"/>
  <c r="AJ60" i="5"/>
  <c r="AI43" i="5"/>
  <c r="AI53" i="5"/>
  <c r="AI36" i="5"/>
  <c r="AI18" i="5"/>
  <c r="AI75" i="5"/>
  <c r="W18" i="9"/>
  <c r="AG75" i="5"/>
  <c r="P81" i="5"/>
  <c r="BD82" i="5"/>
  <c r="AI35" i="5"/>
  <c r="AJ72" i="5"/>
  <c r="AI24" i="5"/>
  <c r="AG81" i="5"/>
  <c r="BV80" i="5"/>
  <c r="AD23" i="9"/>
  <c r="BN82" i="5"/>
  <c r="AI20" i="5"/>
  <c r="AG77" i="5"/>
  <c r="AR66" i="5"/>
  <c r="X9" i="9"/>
  <c r="X76" i="5"/>
  <c r="T19" i="9"/>
  <c r="Y19" i="5"/>
  <c r="Y76" i="5"/>
  <c r="U19" i="9"/>
  <c r="BC24" i="5"/>
  <c r="BC81" i="5"/>
  <c r="AA24" i="9"/>
  <c r="BA81" i="5"/>
  <c r="O6" i="5"/>
  <c r="O63" i="5"/>
  <c r="M63" i="5"/>
  <c r="BM40" i="5"/>
  <c r="AS10" i="5"/>
  <c r="AS67" i="5"/>
  <c r="Y10" i="9"/>
  <c r="AQ67" i="5"/>
  <c r="BB67" i="5"/>
  <c r="Z10" i="9"/>
  <c r="AT63" i="5"/>
  <c r="BU72" i="5"/>
  <c r="BW15" i="5"/>
  <c r="BU77" i="5"/>
  <c r="BW20" i="5"/>
  <c r="BW77" i="5"/>
  <c r="AE20" i="9"/>
  <c r="BX81" i="5"/>
  <c r="Z74" i="5"/>
  <c r="M82" i="5"/>
  <c r="N82" i="5"/>
  <c r="AS52" i="5"/>
  <c r="AH79" i="5"/>
  <c r="V22" i="9"/>
  <c r="N63" i="5"/>
  <c r="AI14" i="5"/>
  <c r="AG71" i="5"/>
  <c r="BV67" i="5"/>
  <c r="AD10" i="9"/>
  <c r="BD63" i="5"/>
  <c r="Y45" i="5"/>
  <c r="X79" i="5"/>
  <c r="T22" i="9"/>
  <c r="X75" i="5"/>
  <c r="T18" i="9"/>
  <c r="BC38" i="5"/>
  <c r="BB71" i="5"/>
  <c r="Z14" i="9"/>
  <c r="BC54" i="5"/>
  <c r="AS18" i="5"/>
  <c r="AQ75" i="5"/>
  <c r="W82" i="5"/>
  <c r="Y25" i="5"/>
  <c r="Y82" i="5"/>
  <c r="U25" i="9"/>
  <c r="AT74" i="5"/>
  <c r="Z79" i="5"/>
  <c r="BW45" i="5"/>
  <c r="BA80" i="5"/>
  <c r="BC23" i="5"/>
  <c r="BX65" i="5"/>
  <c r="BC9" i="5"/>
  <c r="BA66" i="5"/>
  <c r="BW33" i="5"/>
  <c r="P83" i="5"/>
  <c r="BM7" i="5"/>
  <c r="BM64" i="5"/>
  <c r="AC7" i="9"/>
  <c r="BK64" i="5"/>
  <c r="AQ62" i="5"/>
  <c r="AS5" i="5"/>
  <c r="AS62" i="5"/>
  <c r="Y5" i="9"/>
  <c r="Y9" i="5"/>
  <c r="Y66" i="5"/>
  <c r="U9" i="9"/>
  <c r="W66" i="5"/>
  <c r="BL81" i="5"/>
  <c r="AB24" i="9"/>
  <c r="BM43" i="5"/>
  <c r="BX76" i="5"/>
  <c r="BX63" i="5"/>
  <c r="AT68" i="5"/>
  <c r="BB77" i="5"/>
  <c r="Z20" i="9"/>
  <c r="AI17" i="5"/>
  <c r="AG74" i="5"/>
  <c r="AT62" i="5"/>
  <c r="X64" i="5"/>
  <c r="T7" i="9"/>
  <c r="AS38" i="5"/>
  <c r="BM34" i="5"/>
  <c r="BB64" i="5"/>
  <c r="Z7" i="9"/>
  <c r="X67" i="5"/>
  <c r="T10" i="9"/>
  <c r="BV70" i="5"/>
  <c r="AD13" i="9"/>
  <c r="O48" i="5"/>
  <c r="AS23" i="5"/>
  <c r="AS80" i="5"/>
  <c r="Y23" i="9"/>
  <c r="AQ80" i="5"/>
  <c r="BC10" i="5"/>
  <c r="BC67" i="5"/>
  <c r="AA10" i="9"/>
  <c r="BA67" i="5"/>
  <c r="AR69" i="5"/>
  <c r="X12" i="9"/>
  <c r="BM13" i="5"/>
  <c r="BM70" i="5"/>
  <c r="AC13" i="9"/>
  <c r="BK70" i="5"/>
  <c r="BM15" i="5"/>
  <c r="BM72" i="5"/>
  <c r="AC15" i="9"/>
  <c r="BK72" i="5"/>
  <c r="BU75" i="5"/>
  <c r="BW18" i="5"/>
  <c r="O51" i="5"/>
  <c r="BV66" i="5"/>
  <c r="AD9" i="9"/>
  <c r="AR68" i="5"/>
  <c r="X11" i="9"/>
  <c r="BW14" i="5"/>
  <c r="BU71" i="5"/>
  <c r="AS51" i="5"/>
  <c r="AI4" i="5"/>
  <c r="AG61" i="5"/>
  <c r="O38" i="5"/>
  <c r="BD67" i="5"/>
  <c r="Y12" i="5"/>
  <c r="Y69" i="5"/>
  <c r="U12" i="9"/>
  <c r="W69" i="5"/>
  <c r="AS14" i="5"/>
  <c r="AQ71" i="5"/>
  <c r="AQ73" i="5"/>
  <c r="AS16" i="5"/>
  <c r="AS73" i="5"/>
  <c r="Y16" i="9"/>
  <c r="BD77" i="5"/>
  <c r="W74" i="5"/>
  <c r="Y17" i="5"/>
  <c r="Y74" i="5"/>
  <c r="U17" i="9"/>
  <c r="BM18" i="5"/>
  <c r="BM75" i="5"/>
  <c r="AC18" i="9"/>
  <c r="BK75" i="5"/>
  <c r="P77" i="5"/>
  <c r="BU78" i="5"/>
  <c r="BW21" i="5"/>
  <c r="BW25" i="5"/>
  <c r="BW82" i="5"/>
  <c r="AE25" i="9"/>
  <c r="BU82" i="5"/>
  <c r="X73" i="5"/>
  <c r="T16" i="9"/>
  <c r="BN77" i="5"/>
  <c r="BL79" i="5"/>
  <c r="AB22" i="9"/>
  <c r="AS54" i="5"/>
  <c r="AT73" i="5"/>
  <c r="P76" i="5"/>
  <c r="BX79" i="5"/>
  <c r="BB75" i="5"/>
  <c r="Z18" i="9"/>
  <c r="W78" i="5"/>
  <c r="Y21" i="5"/>
  <c r="Y78" i="5"/>
  <c r="U21" i="9"/>
  <c r="AH71" i="5"/>
  <c r="V14" i="9"/>
  <c r="BX80" i="5"/>
  <c r="AR82" i="5"/>
  <c r="X25" i="9"/>
  <c r="AJ61" i="5"/>
  <c r="AJ82" i="5"/>
  <c r="AH66" i="5"/>
  <c r="V9" i="9"/>
  <c r="AH78" i="5"/>
  <c r="V21" i="9"/>
  <c r="Z81" i="5"/>
  <c r="O55" i="5"/>
  <c r="AH64" i="5"/>
  <c r="V7" i="9"/>
  <c r="AH83" i="5"/>
  <c r="V26" i="9"/>
  <c r="G83" i="5"/>
  <c r="G82" i="5"/>
  <c r="G80" i="5"/>
  <c r="G81" i="5"/>
  <c r="G79" i="5"/>
  <c r="G77" i="5"/>
  <c r="G78" i="5"/>
  <c r="G76" i="5"/>
  <c r="G71" i="5"/>
  <c r="G73" i="5"/>
  <c r="G75" i="5"/>
  <c r="G69" i="5"/>
  <c r="G67" i="5"/>
  <c r="G66" i="5"/>
  <c r="G68" i="5"/>
  <c r="L54" i="5"/>
  <c r="AF53" i="5"/>
  <c r="AZ52" i="5"/>
  <c r="BT51" i="5"/>
  <c r="L50" i="5"/>
  <c r="AF49" i="5"/>
  <c r="AZ48" i="5"/>
  <c r="BT47" i="5"/>
  <c r="L46" i="5"/>
  <c r="AF45" i="5"/>
  <c r="AZ44" i="5"/>
  <c r="BT43" i="5"/>
  <c r="L42" i="5"/>
  <c r="BJ41" i="5"/>
  <c r="G41" i="5"/>
  <c r="V39" i="5"/>
  <c r="AP38" i="5"/>
  <c r="BJ37" i="5"/>
  <c r="G37" i="5"/>
  <c r="AF35" i="5"/>
  <c r="BJ34" i="5"/>
  <c r="G34" i="5"/>
  <c r="AF32" i="5"/>
  <c r="BJ26" i="5"/>
  <c r="V26" i="5"/>
  <c r="AP25" i="5"/>
  <c r="G64" i="5"/>
  <c r="G61" i="5"/>
  <c r="G55" i="5"/>
  <c r="V53" i="5"/>
  <c r="AP52" i="5"/>
  <c r="BJ51" i="5"/>
  <c r="G51" i="5"/>
  <c r="V49" i="5"/>
  <c r="AP48" i="5"/>
  <c r="G65" i="5"/>
  <c r="BT55" i="5"/>
  <c r="L55" i="5"/>
  <c r="V54" i="5"/>
  <c r="L53" i="5"/>
  <c r="L52" i="5"/>
  <c r="L51" i="5"/>
  <c r="V50" i="5"/>
  <c r="L49" i="5"/>
  <c r="L48" i="5"/>
  <c r="V47" i="5"/>
  <c r="AP46" i="5"/>
  <c r="AZ45" i="5"/>
  <c r="BJ44" i="5"/>
  <c r="BJ43" i="5"/>
  <c r="G43" i="5"/>
  <c r="AF41" i="5"/>
  <c r="AP40" i="5"/>
  <c r="BJ39" i="5"/>
  <c r="BT38" i="5"/>
  <c r="G38" i="5"/>
  <c r="V35" i="5"/>
  <c r="AP34" i="5"/>
  <c r="AZ33" i="5"/>
  <c r="AZ26" i="5"/>
  <c r="BJ25" i="5"/>
  <c r="BT24" i="5"/>
  <c r="L23" i="5"/>
  <c r="AF22" i="5"/>
  <c r="AZ21" i="5"/>
  <c r="BT20" i="5"/>
  <c r="L19" i="5"/>
  <c r="AF18" i="5"/>
  <c r="AZ17" i="5"/>
  <c r="BT16" i="5"/>
  <c r="L15" i="5"/>
  <c r="AF14" i="5"/>
  <c r="AZ13" i="5"/>
  <c r="BT12" i="5"/>
  <c r="L11" i="5"/>
  <c r="AF10" i="5"/>
  <c r="AZ9" i="5"/>
  <c r="BT8" i="5"/>
  <c r="L7" i="5"/>
  <c r="AP6" i="5"/>
  <c r="BJ5" i="5"/>
  <c r="G5" i="5"/>
  <c r="L3" i="5"/>
  <c r="G72" i="5"/>
  <c r="BJ55" i="5"/>
  <c r="L47" i="5"/>
  <c r="AF46" i="5"/>
  <c r="AP45" i="5"/>
  <c r="AP44" i="5"/>
  <c r="AZ43" i="5"/>
  <c r="BT42" i="5"/>
  <c r="G42" i="5"/>
  <c r="V41" i="5"/>
  <c r="AF40" i="5"/>
  <c r="AZ39" i="5"/>
  <c r="BJ38" i="5"/>
  <c r="BT37" i="5"/>
  <c r="BT36" i="5"/>
  <c r="L35" i="5"/>
  <c r="AF34" i="5"/>
  <c r="AP33" i="5"/>
  <c r="BT32" i="5"/>
  <c r="G32" i="5"/>
  <c r="AP26" i="5"/>
  <c r="AZ25" i="5"/>
  <c r="BJ24" i="5"/>
  <c r="G24" i="5"/>
  <c r="V22" i="5"/>
  <c r="AP21" i="5"/>
  <c r="BJ20" i="5"/>
  <c r="G20" i="5"/>
  <c r="V18" i="5"/>
  <c r="AP17" i="5"/>
  <c r="BJ16" i="5"/>
  <c r="G16" i="5"/>
  <c r="V14" i="5"/>
  <c r="AP13" i="5"/>
  <c r="BJ12" i="5"/>
  <c r="G12" i="5"/>
  <c r="V10" i="5"/>
  <c r="AP9" i="5"/>
  <c r="BJ8" i="5"/>
  <c r="G8" i="5"/>
  <c r="AF6" i="5"/>
  <c r="AZ5" i="5"/>
  <c r="G63" i="5"/>
  <c r="V46" i="5"/>
  <c r="V45" i="5"/>
  <c r="AF44" i="5"/>
  <c r="AP43" i="5"/>
  <c r="BJ42" i="5"/>
  <c r="L41" i="5"/>
  <c r="V40" i="5"/>
  <c r="AP39" i="5"/>
  <c r="AZ38" i="5"/>
  <c r="AZ37" i="5"/>
  <c r="BJ36" i="5"/>
  <c r="G36" i="5"/>
  <c r="V34" i="5"/>
  <c r="AF33" i="5"/>
  <c r="BJ32" i="5"/>
  <c r="AF26" i="5"/>
  <c r="AF25" i="5"/>
  <c r="AZ24" i="5"/>
  <c r="BT23" i="5"/>
  <c r="L22" i="5"/>
  <c r="AF21" i="5"/>
  <c r="AZ20" i="5"/>
  <c r="BT19" i="5"/>
  <c r="L18" i="5"/>
  <c r="AF17" i="5"/>
  <c r="AZ16" i="5"/>
  <c r="BT15" i="5"/>
  <c r="L14" i="5"/>
  <c r="AF13" i="5"/>
  <c r="AZ12" i="5"/>
  <c r="BT11" i="5"/>
  <c r="L10" i="5"/>
  <c r="AF9" i="5"/>
  <c r="AZ8" i="5"/>
  <c r="BT7" i="5"/>
  <c r="V6" i="5"/>
  <c r="AP5" i="5"/>
  <c r="AZ4" i="5"/>
  <c r="BT3" i="5"/>
  <c r="G74" i="5"/>
  <c r="AZ55" i="5"/>
  <c r="BJ54" i="5"/>
  <c r="BT53" i="5"/>
  <c r="BT52" i="5"/>
  <c r="AZ51" i="5"/>
  <c r="BJ50" i="5"/>
  <c r="BT49" i="5"/>
  <c r="BT48" i="5"/>
  <c r="BJ47" i="5"/>
  <c r="G47" i="5"/>
  <c r="L44" i="5"/>
  <c r="V43" i="5"/>
  <c r="AP42" i="5"/>
  <c r="L39" i="5"/>
  <c r="V38" i="5"/>
  <c r="AF37" i="5"/>
  <c r="AP36" i="5"/>
  <c r="BT35" i="5"/>
  <c r="G35" i="5"/>
  <c r="L33" i="5"/>
  <c r="AP32" i="5"/>
  <c r="L25" i="5"/>
  <c r="AF24" i="5"/>
  <c r="AZ23" i="5"/>
  <c r="BT22" i="5"/>
  <c r="L21" i="5"/>
  <c r="AF20" i="5"/>
  <c r="AZ19" i="5"/>
  <c r="BT18" i="5"/>
  <c r="L17" i="5"/>
  <c r="AF16" i="5"/>
  <c r="AZ15" i="5"/>
  <c r="BT14" i="5"/>
  <c r="L13" i="5"/>
  <c r="AF12" i="5"/>
  <c r="AZ11" i="5"/>
  <c r="BT10" i="5"/>
  <c r="L9" i="5"/>
  <c r="G70" i="5"/>
  <c r="G62" i="5"/>
  <c r="G60" i="5"/>
  <c r="AZ54" i="5"/>
  <c r="AP53" i="5"/>
  <c r="AZ50" i="5"/>
  <c r="AP49" i="5"/>
  <c r="BJ46" i="5"/>
  <c r="AF43" i="5"/>
  <c r="BT39" i="5"/>
  <c r="V36" i="5"/>
  <c r="BT33" i="5"/>
  <c r="V32" i="5"/>
  <c r="AP23" i="5"/>
  <c r="AP22" i="5"/>
  <c r="AP19" i="5"/>
  <c r="AP18" i="5"/>
  <c r="AP15" i="5"/>
  <c r="AP14" i="5"/>
  <c r="AP11" i="5"/>
  <c r="AP10" i="5"/>
  <c r="BJ7" i="5"/>
  <c r="BT5" i="5"/>
  <c r="AF4" i="5"/>
  <c r="AP3" i="5"/>
  <c r="G53" i="5"/>
  <c r="V24" i="5"/>
  <c r="G22" i="5"/>
  <c r="G18" i="5"/>
  <c r="V12" i="5"/>
  <c r="AF7" i="5"/>
  <c r="AP54" i="5"/>
  <c r="G52" i="5"/>
  <c r="AP50" i="5"/>
  <c r="G48" i="5"/>
  <c r="AZ46" i="5"/>
  <c r="L43" i="5"/>
  <c r="BT40" i="5"/>
  <c r="AF39" i="5"/>
  <c r="AP37" i="5"/>
  <c r="L36" i="5"/>
  <c r="BJ33" i="5"/>
  <c r="L32" i="5"/>
  <c r="L26" i="5"/>
  <c r="G25" i="5"/>
  <c r="AF23" i="5"/>
  <c r="G21" i="5"/>
  <c r="AF19" i="5"/>
  <c r="G17" i="5"/>
  <c r="AF15" i="5"/>
  <c r="G13" i="5"/>
  <c r="AF11" i="5"/>
  <c r="G9" i="5"/>
  <c r="AZ7" i="5"/>
  <c r="BT6" i="5"/>
  <c r="AF5" i="5"/>
  <c r="V4" i="5"/>
  <c r="AF3" i="5"/>
  <c r="AF55" i="5"/>
  <c r="AP47" i="5"/>
  <c r="AZ40" i="5"/>
  <c r="BT34" i="5"/>
  <c r="G14" i="5"/>
  <c r="G10" i="5"/>
  <c r="AZ6" i="5"/>
  <c r="AP55" i="5"/>
  <c r="AF54" i="5"/>
  <c r="AP51" i="5"/>
  <c r="AF50" i="5"/>
  <c r="AZ47" i="5"/>
  <c r="G45" i="5"/>
  <c r="BJ40" i="5"/>
  <c r="V37" i="5"/>
  <c r="V33" i="5"/>
  <c r="AP24" i="5"/>
  <c r="V23" i="5"/>
  <c r="AP20" i="5"/>
  <c r="V19" i="5"/>
  <c r="AP16" i="5"/>
  <c r="V15" i="5"/>
  <c r="AP12" i="5"/>
  <c r="V11" i="5"/>
  <c r="AP8" i="5"/>
  <c r="AP7" i="5"/>
  <c r="BJ6" i="5"/>
  <c r="V5" i="5"/>
  <c r="L4" i="5"/>
  <c r="V3" i="5"/>
  <c r="AF51" i="5"/>
  <c r="G49" i="5"/>
  <c r="BT44" i="5"/>
  <c r="L37" i="5"/>
  <c r="V20" i="5"/>
  <c r="V16" i="5"/>
  <c r="AF8" i="5"/>
  <c r="L5" i="5"/>
  <c r="V55" i="5"/>
  <c r="BJ52" i="5"/>
  <c r="V51" i="5"/>
  <c r="BJ48" i="5"/>
  <c r="AF47" i="5"/>
  <c r="G46" i="5"/>
  <c r="V44" i="5"/>
  <c r="AZ42" i="5"/>
  <c r="BT41" i="5"/>
  <c r="L40" i="5"/>
  <c r="G39" i="5"/>
  <c r="AZ34" i="5"/>
  <c r="G26" i="5"/>
  <c r="L24" i="5"/>
  <c r="BT21" i="5"/>
  <c r="L20" i="5"/>
  <c r="BT17" i="5"/>
  <c r="L16" i="5"/>
  <c r="BT13" i="5"/>
  <c r="L12" i="5"/>
  <c r="BT9" i="5"/>
  <c r="V8" i="5"/>
  <c r="V7" i="5"/>
  <c r="L6" i="5"/>
  <c r="G54" i="5"/>
  <c r="AF52" i="5"/>
  <c r="G50" i="5"/>
  <c r="AF48" i="5"/>
  <c r="BT45" i="5"/>
  <c r="AF42" i="5"/>
  <c r="AZ41" i="5"/>
  <c r="AF38" i="5"/>
  <c r="BJ35" i="5"/>
  <c r="L34" i="5"/>
  <c r="G33" i="5"/>
  <c r="BT26" i="5"/>
  <c r="BT25" i="5"/>
  <c r="G23" i="5"/>
  <c r="BJ21" i="5"/>
  <c r="G19" i="5"/>
  <c r="BJ17" i="5"/>
  <c r="G15" i="5"/>
  <c r="BJ13" i="5"/>
  <c r="G11" i="5"/>
  <c r="BJ9" i="5"/>
  <c r="L8" i="5"/>
  <c r="G4" i="5"/>
  <c r="G3" i="5"/>
  <c r="BT54" i="5"/>
  <c r="AZ49" i="5"/>
  <c r="BT46" i="5"/>
  <c r="AF36" i="5"/>
  <c r="BJ3" i="5"/>
  <c r="AP41" i="5"/>
  <c r="BJ14" i="5"/>
  <c r="G44" i="5"/>
  <c r="G6" i="5"/>
  <c r="AZ3" i="5"/>
  <c r="L38" i="5"/>
  <c r="V21" i="5"/>
  <c r="BJ18" i="5"/>
  <c r="V13" i="5"/>
  <c r="BJ10" i="5"/>
  <c r="AZ32" i="5"/>
  <c r="AZ36" i="5"/>
  <c r="AZ14" i="5"/>
  <c r="BJ53" i="5"/>
  <c r="V48" i="5"/>
  <c r="BJ45" i="5"/>
  <c r="BJ23" i="5"/>
  <c r="AZ18" i="5"/>
  <c r="BJ15" i="5"/>
  <c r="AZ10" i="5"/>
  <c r="AP4" i="5"/>
  <c r="V25" i="5"/>
  <c r="BJ22" i="5"/>
  <c r="V9" i="5"/>
  <c r="AZ53" i="5"/>
  <c r="BT50" i="5"/>
  <c r="L45" i="5"/>
  <c r="V42" i="5"/>
  <c r="AZ35" i="5"/>
  <c r="BJ4" i="5"/>
  <c r="AP35" i="5"/>
  <c r="G7" i="5"/>
  <c r="V17" i="5"/>
  <c r="V52" i="5"/>
  <c r="BJ49" i="5"/>
  <c r="G40" i="5"/>
  <c r="AZ22" i="5"/>
  <c r="BJ19" i="5"/>
  <c r="BJ11" i="5"/>
  <c r="AG79" i="5"/>
  <c r="AI22" i="5"/>
  <c r="BU60" i="5"/>
  <c r="BW3" i="5"/>
  <c r="BW60" i="5"/>
  <c r="AE3" i="9"/>
  <c r="O17" i="5"/>
  <c r="O74" i="5"/>
  <c r="M74" i="5"/>
  <c r="BW12" i="5"/>
  <c r="BU69" i="5"/>
  <c r="Y36" i="5"/>
  <c r="Y64" i="5"/>
  <c r="U7" i="9"/>
  <c r="BU62" i="5"/>
  <c r="BW34" i="5"/>
  <c r="BW62" i="5"/>
  <c r="AE5" i="9"/>
  <c r="BM39" i="5"/>
  <c r="BC17" i="5"/>
  <c r="BC74" i="5"/>
  <c r="AA17" i="9"/>
  <c r="BA74" i="5"/>
  <c r="AQ83" i="5"/>
  <c r="AS26" i="5"/>
  <c r="AS83" i="5"/>
  <c r="Y26" i="9"/>
  <c r="BN76" i="5"/>
  <c r="AS25" i="5"/>
  <c r="AS82" i="5"/>
  <c r="Y25" i="9"/>
  <c r="AQ82" i="5"/>
  <c r="AI9" i="5"/>
  <c r="AG66" i="5"/>
  <c r="BC7" i="5"/>
  <c r="BC64" i="5"/>
  <c r="AA7" i="9"/>
  <c r="BA64" i="5"/>
  <c r="BM9" i="5"/>
  <c r="BK66" i="5"/>
  <c r="BD64" i="5"/>
  <c r="BU74" i="5"/>
  <c r="BW17" i="5"/>
  <c r="O18" i="5"/>
  <c r="M75" i="5"/>
  <c r="BW38" i="5"/>
  <c r="Y13" i="5"/>
  <c r="Y70" i="5"/>
  <c r="U13" i="9"/>
  <c r="W70" i="5"/>
  <c r="W75" i="5"/>
  <c r="Y18" i="5"/>
  <c r="O50" i="5"/>
  <c r="AI6" i="5"/>
  <c r="AI63" i="5"/>
  <c r="W6" i="9"/>
  <c r="AG63" i="5"/>
  <c r="AJ78" i="5"/>
  <c r="Z82" i="5"/>
  <c r="AG69" i="5"/>
  <c r="AI12" i="5"/>
  <c r="AI69" i="5"/>
  <c r="W12" i="9"/>
  <c r="W62" i="5"/>
  <c r="Y5" i="5"/>
  <c r="Y62" i="5"/>
  <c r="U5" i="9"/>
  <c r="BD83" i="5"/>
  <c r="AS40" i="5"/>
  <c r="AT69" i="5"/>
  <c r="BD74" i="5"/>
  <c r="BC8" i="5"/>
  <c r="BC65" i="5"/>
  <c r="AA8" i="9"/>
  <c r="BA65" i="5"/>
  <c r="O14" i="5"/>
  <c r="O71" i="5"/>
  <c r="M71" i="5"/>
  <c r="O23" i="5"/>
  <c r="O80" i="5"/>
  <c r="BU76" i="5"/>
  <c r="BW19" i="5"/>
  <c r="BW76" i="5"/>
  <c r="AE19" i="9"/>
  <c r="Y47" i="5"/>
  <c r="AT82" i="5"/>
  <c r="AH70" i="5"/>
  <c r="V13" i="9"/>
  <c r="BK65" i="5"/>
  <c r="BM8" i="5"/>
  <c r="BM65" i="5"/>
  <c r="AC8" i="9"/>
  <c r="AI40" i="5"/>
  <c r="BM11" i="5"/>
  <c r="BK68" i="5"/>
  <c r="BW6" i="5"/>
  <c r="BW63" i="5"/>
  <c r="AE6" i="9"/>
  <c r="BU63" i="5"/>
  <c r="BM32" i="5"/>
  <c r="O8" i="5"/>
  <c r="O65" i="5"/>
  <c r="M65" i="5"/>
  <c r="BM3" i="5"/>
  <c r="BM60" i="5"/>
  <c r="AC3" i="9"/>
  <c r="BK60" i="5"/>
  <c r="W63" i="5"/>
  <c r="Y6" i="5"/>
  <c r="BN66" i="5"/>
  <c r="O47" i="5"/>
  <c r="BC12" i="5"/>
  <c r="BC69" i="5"/>
  <c r="AA12" i="9"/>
  <c r="BA69" i="5"/>
  <c r="AS20" i="5"/>
  <c r="AQ77" i="5"/>
  <c r="N64" i="5"/>
  <c r="BV68" i="5"/>
  <c r="AD11" i="9"/>
  <c r="BW44" i="5"/>
  <c r="N78" i="5"/>
  <c r="AI54" i="5"/>
  <c r="AQ61" i="5"/>
  <c r="AS4" i="5"/>
  <c r="AS61" i="5"/>
  <c r="Y4" i="9"/>
  <c r="AS36" i="5"/>
  <c r="BD66" i="5"/>
  <c r="BC13" i="5"/>
  <c r="BC70" i="5"/>
  <c r="AA13" i="9"/>
  <c r="BA70" i="5"/>
  <c r="BV62" i="5"/>
  <c r="AD5" i="9"/>
  <c r="BU64" i="5"/>
  <c r="BW7" i="5"/>
  <c r="BW64" i="5"/>
  <c r="AE7" i="9"/>
  <c r="AT75" i="5"/>
  <c r="BX83" i="5"/>
  <c r="BC39" i="5"/>
  <c r="BD69" i="5"/>
  <c r="BU73" i="5"/>
  <c r="BW16" i="5"/>
  <c r="BW73" i="5"/>
  <c r="AE16" i="9"/>
  <c r="AS48" i="5"/>
  <c r="AI26" i="5"/>
  <c r="AG83" i="5"/>
  <c r="BM10" i="5"/>
  <c r="BK67" i="5"/>
  <c r="BC41" i="5"/>
  <c r="BX72" i="5"/>
  <c r="AI37" i="5"/>
  <c r="AT70" i="5"/>
  <c r="AI8" i="5"/>
  <c r="AI65" i="5"/>
  <c r="W8" i="9"/>
  <c r="AG65" i="5"/>
  <c r="Y38" i="5"/>
  <c r="BX67" i="5"/>
  <c r="AS12" i="5"/>
  <c r="AQ69" i="5"/>
  <c r="BA71" i="5"/>
  <c r="BC14" i="5"/>
  <c r="BC71" i="5"/>
  <c r="AA14" i="9"/>
  <c r="BM16" i="5"/>
  <c r="BM73" i="5"/>
  <c r="AC16" i="9"/>
  <c r="BK73" i="5"/>
  <c r="BB82" i="5"/>
  <c r="Z25" i="9"/>
  <c r="Z77" i="5"/>
  <c r="O26" i="5"/>
  <c r="AI46" i="5"/>
  <c r="P75" i="5"/>
  <c r="M78" i="5"/>
  <c r="O21" i="5"/>
  <c r="O78" i="5"/>
  <c r="BM54" i="5"/>
  <c r="AJ64" i="5"/>
  <c r="BM47" i="5"/>
  <c r="N77" i="5"/>
  <c r="AQ78" i="5"/>
  <c r="AS21" i="5"/>
  <c r="AS78" i="5"/>
  <c r="Y21" i="9"/>
  <c r="BV81" i="5"/>
  <c r="AD24" i="9"/>
  <c r="AH73" i="5"/>
  <c r="V16" i="9"/>
  <c r="N81" i="5"/>
  <c r="M81" i="5"/>
  <c r="BV82" i="5"/>
  <c r="AD25" i="9"/>
  <c r="AH74" i="5"/>
  <c r="V17" i="9"/>
  <c r="AJ83" i="5"/>
  <c r="BX82" i="5"/>
  <c r="AH68" i="5"/>
  <c r="V11" i="9"/>
  <c r="AI23" i="5"/>
  <c r="AI80" i="5"/>
  <c r="W23" i="9"/>
  <c r="AG80" i="5"/>
  <c r="AS24" i="5"/>
  <c r="AQ81" i="5"/>
  <c r="Y55" i="5"/>
  <c r="AH65" i="5"/>
  <c r="V8" i="9"/>
  <c r="BW22" i="5"/>
  <c r="BU79" i="5"/>
  <c r="BL83" i="5"/>
  <c r="AB26" i="9"/>
  <c r="AJ80" i="5"/>
  <c r="W76" i="5"/>
  <c r="BM80" i="2"/>
  <c r="Q20" i="9"/>
  <c r="BM62" i="2"/>
  <c r="BC79" i="2"/>
  <c r="O19" i="9"/>
  <c r="AS38" i="2"/>
  <c r="AS67" i="2"/>
  <c r="M7" i="9"/>
  <c r="AR76" i="2"/>
  <c r="L16" i="9"/>
  <c r="AS45" i="2"/>
  <c r="AS74" i="2"/>
  <c r="M14" i="9"/>
  <c r="AQ74" i="2"/>
  <c r="BC78" i="2"/>
  <c r="O18" i="9"/>
  <c r="AQ73" i="2"/>
  <c r="BW33" i="2"/>
  <c r="BW62" i="2"/>
  <c r="BU62" i="2"/>
  <c r="AS49" i="2"/>
  <c r="AS78" i="2"/>
  <c r="M18" i="9"/>
  <c r="Y85" i="2"/>
  <c r="I25" i="9"/>
  <c r="AS51" i="2"/>
  <c r="AS80" i="2"/>
  <c r="M20" i="9"/>
  <c r="BT33" i="2"/>
  <c r="AP37" i="2"/>
  <c r="AP44" i="2"/>
  <c r="AP46" i="2"/>
  <c r="AP39" i="2"/>
  <c r="AP53" i="2"/>
  <c r="AP55" i="2"/>
  <c r="AP57" i="2"/>
  <c r="AP36" i="2"/>
  <c r="AP48" i="2"/>
  <c r="BT3" i="2"/>
  <c r="AP35" i="2"/>
  <c r="AP47" i="2"/>
  <c r="AP54" i="2"/>
  <c r="AP56" i="2"/>
  <c r="BJ3" i="2"/>
  <c r="AP41" i="2"/>
  <c r="G80" i="2"/>
  <c r="G72" i="2"/>
  <c r="G64" i="2"/>
  <c r="G57" i="2"/>
  <c r="L34" i="2"/>
  <c r="V33" i="2"/>
  <c r="G39" i="2"/>
  <c r="G47" i="2"/>
  <c r="G55" i="2"/>
  <c r="AZ27" i="2"/>
  <c r="V36" i="2"/>
  <c r="AF37" i="2"/>
  <c r="AZ38" i="2"/>
  <c r="BT39" i="2"/>
  <c r="L41" i="2"/>
  <c r="V42" i="2"/>
  <c r="AZ43" i="2"/>
  <c r="BJ44" i="2"/>
  <c r="L46" i="2"/>
  <c r="AF47" i="2"/>
  <c r="BJ48" i="2"/>
  <c r="L50" i="2"/>
  <c r="AF51" i="2"/>
  <c r="BJ52" i="2"/>
  <c r="AP38" i="2"/>
  <c r="AP45" i="2"/>
  <c r="AP52" i="2"/>
  <c r="AF3" i="2"/>
  <c r="AP43" i="2"/>
  <c r="AP3" i="2"/>
  <c r="AP50" i="2"/>
  <c r="G85" i="2"/>
  <c r="G74" i="2"/>
  <c r="G71" i="2"/>
  <c r="AZ57" i="2"/>
  <c r="BT34" i="2"/>
  <c r="G36" i="2"/>
  <c r="G50" i="2"/>
  <c r="L27" i="2"/>
  <c r="AF35" i="2"/>
  <c r="BT36" i="2"/>
  <c r="L38" i="2"/>
  <c r="AZ39" i="2"/>
  <c r="AF42" i="2"/>
  <c r="BT43" i="2"/>
  <c r="V45" i="2"/>
  <c r="BJ46" i="2"/>
  <c r="V48" i="2"/>
  <c r="BJ49" i="2"/>
  <c r="V51" i="2"/>
  <c r="BT52" i="2"/>
  <c r="V54" i="2"/>
  <c r="AZ55" i="2"/>
  <c r="BT56" i="2"/>
  <c r="BT19" i="2"/>
  <c r="BT11" i="2"/>
  <c r="AZ26" i="2"/>
  <c r="AZ18" i="2"/>
  <c r="AZ10" i="2"/>
  <c r="BJ25" i="2"/>
  <c r="BJ17" i="2"/>
  <c r="BJ9" i="2"/>
  <c r="AP24" i="2"/>
  <c r="AP16" i="2"/>
  <c r="AP8" i="2"/>
  <c r="AF23" i="2"/>
  <c r="AF15" i="2"/>
  <c r="AF7" i="2"/>
  <c r="V22" i="2"/>
  <c r="V14" i="2"/>
  <c r="V6" i="2"/>
  <c r="L8" i="2"/>
  <c r="L16" i="2"/>
  <c r="L24" i="2"/>
  <c r="G82" i="2"/>
  <c r="G79" i="2"/>
  <c r="G68" i="2"/>
  <c r="BJ57" i="2"/>
  <c r="L33" i="2"/>
  <c r="G42" i="2"/>
  <c r="G53" i="2"/>
  <c r="G56" i="2"/>
  <c r="AZ35" i="2"/>
  <c r="V38" i="2"/>
  <c r="BJ39" i="2"/>
  <c r="V41" i="2"/>
  <c r="AZ42" i="2"/>
  <c r="AF45" i="2"/>
  <c r="BT46" i="2"/>
  <c r="AF48" i="2"/>
  <c r="BT49" i="2"/>
  <c r="AZ51" i="2"/>
  <c r="L53" i="2"/>
  <c r="AF54" i="2"/>
  <c r="BJ55" i="2"/>
  <c r="BT26" i="2"/>
  <c r="BT18" i="2"/>
  <c r="BT10" i="2"/>
  <c r="AZ25" i="2"/>
  <c r="AZ17" i="2"/>
  <c r="AZ9" i="2"/>
  <c r="BJ24" i="2"/>
  <c r="BJ16" i="2"/>
  <c r="BJ8" i="2"/>
  <c r="AP23" i="2"/>
  <c r="AP15" i="2"/>
  <c r="AP7" i="2"/>
  <c r="AF22" i="2"/>
  <c r="AF14" i="2"/>
  <c r="AF6" i="2"/>
  <c r="V21" i="2"/>
  <c r="V13" i="2"/>
  <c r="V5" i="2"/>
  <c r="L9" i="2"/>
  <c r="L17" i="2"/>
  <c r="L25" i="2"/>
  <c r="G14" i="2"/>
  <c r="G22" i="2"/>
  <c r="G9" i="2"/>
  <c r="G17" i="2"/>
  <c r="G25" i="2"/>
  <c r="AP42" i="2"/>
  <c r="G76" i="2"/>
  <c r="G65" i="2"/>
  <c r="G62" i="2"/>
  <c r="BT57" i="2"/>
  <c r="AF33" i="2"/>
  <c r="G34" i="2"/>
  <c r="G45" i="2"/>
  <c r="G48" i="2"/>
  <c r="G27" i="2"/>
  <c r="BJ35" i="2"/>
  <c r="L37" i="2"/>
  <c r="AF38" i="2"/>
  <c r="L40" i="2"/>
  <c r="AF41" i="2"/>
  <c r="BJ42" i="2"/>
  <c r="L44" i="2"/>
  <c r="AZ45" i="2"/>
  <c r="L47" i="2"/>
  <c r="AZ48" i="2"/>
  <c r="V50" i="2"/>
  <c r="BJ51" i="2"/>
  <c r="V53" i="2"/>
  <c r="AZ54" i="2"/>
  <c r="BT55" i="2"/>
  <c r="BT25" i="2"/>
  <c r="BT17" i="2"/>
  <c r="BT9" i="2"/>
  <c r="AZ24" i="2"/>
  <c r="AZ16" i="2"/>
  <c r="AZ8" i="2"/>
  <c r="BJ23" i="2"/>
  <c r="BJ15" i="2"/>
  <c r="BJ7" i="2"/>
  <c r="AP22" i="2"/>
  <c r="AP14" i="2"/>
  <c r="AP6" i="2"/>
  <c r="AF21" i="2"/>
  <c r="AF13" i="2"/>
  <c r="AF5" i="2"/>
  <c r="V20" i="2"/>
  <c r="V12" i="2"/>
  <c r="V4" i="2"/>
  <c r="L10" i="2"/>
  <c r="L18" i="2"/>
  <c r="L26" i="2"/>
  <c r="G6" i="2"/>
  <c r="AP51" i="2"/>
  <c r="AZ3" i="2"/>
  <c r="G86" i="2"/>
  <c r="G75" i="2"/>
  <c r="L57" i="2"/>
  <c r="AP34" i="2"/>
  <c r="BJ33" i="2"/>
  <c r="G35" i="2"/>
  <c r="G46" i="2"/>
  <c r="G49" i="2"/>
  <c r="AP27" i="2"/>
  <c r="AF36" i="2"/>
  <c r="BJ37" i="2"/>
  <c r="L39" i="2"/>
  <c r="AZ40" i="2"/>
  <c r="BT41" i="2"/>
  <c r="V43" i="2"/>
  <c r="AZ44" i="2"/>
  <c r="V46" i="2"/>
  <c r="BJ47" i="2"/>
  <c r="V49" i="2"/>
  <c r="BJ50" i="2"/>
  <c r="V52" i="2"/>
  <c r="BJ53" i="2"/>
  <c r="L55" i="2"/>
  <c r="AF56" i="2"/>
  <c r="BT22" i="2"/>
  <c r="BT14" i="2"/>
  <c r="BT6" i="2"/>
  <c r="AZ21" i="2"/>
  <c r="AZ13" i="2"/>
  <c r="AZ5" i="2"/>
  <c r="BJ20" i="2"/>
  <c r="BJ12" i="2"/>
  <c r="BJ4" i="2"/>
  <c r="AP19" i="2"/>
  <c r="AP11" i="2"/>
  <c r="AF26" i="2"/>
  <c r="AF18" i="2"/>
  <c r="AF10" i="2"/>
  <c r="V25" i="2"/>
  <c r="V17" i="2"/>
  <c r="V9" i="2"/>
  <c r="L5" i="2"/>
  <c r="L13" i="2"/>
  <c r="L21" i="2"/>
  <c r="G3" i="2"/>
  <c r="G10" i="2"/>
  <c r="G18" i="2"/>
  <c r="G26" i="2"/>
  <c r="G13" i="2"/>
  <c r="G21" i="2"/>
  <c r="G5" i="2"/>
  <c r="AP40" i="2"/>
  <c r="G69" i="2"/>
  <c r="G66" i="2"/>
  <c r="AZ34" i="2"/>
  <c r="G51" i="2"/>
  <c r="G54" i="2"/>
  <c r="BJ27" i="2"/>
  <c r="BT35" i="2"/>
  <c r="BT40" i="2"/>
  <c r="AF43" i="2"/>
  <c r="BT45" i="2"/>
  <c r="L49" i="2"/>
  <c r="L52" i="2"/>
  <c r="BT54" i="2"/>
  <c r="BT23" i="2"/>
  <c r="BT7" i="2"/>
  <c r="AZ14" i="2"/>
  <c r="BJ21" i="2"/>
  <c r="BJ5" i="2"/>
  <c r="AP12" i="2"/>
  <c r="AF19" i="2"/>
  <c r="V26" i="2"/>
  <c r="V10" i="2"/>
  <c r="L12" i="2"/>
  <c r="G11" i="2"/>
  <c r="BJ41" i="2"/>
  <c r="AZ23" i="2"/>
  <c r="AP5" i="2"/>
  <c r="L19" i="2"/>
  <c r="AZ47" i="2"/>
  <c r="AZ22" i="2"/>
  <c r="AP20" i="2"/>
  <c r="V18" i="2"/>
  <c r="BJ34" i="2"/>
  <c r="G38" i="2"/>
  <c r="G41" i="2"/>
  <c r="G44" i="2"/>
  <c r="BT27" i="2"/>
  <c r="L36" i="2"/>
  <c r="BJ38" i="2"/>
  <c r="BJ43" i="2"/>
  <c r="AF46" i="2"/>
  <c r="AF49" i="2"/>
  <c r="AF52" i="2"/>
  <c r="V55" i="2"/>
  <c r="BT21" i="2"/>
  <c r="BT5" i="2"/>
  <c r="AZ12" i="2"/>
  <c r="BJ19" i="2"/>
  <c r="AP26" i="2"/>
  <c r="AP10" i="2"/>
  <c r="AF17" i="2"/>
  <c r="V24" i="2"/>
  <c r="V8" i="2"/>
  <c r="L14" i="2"/>
  <c r="G12" i="2"/>
  <c r="G23" i="2"/>
  <c r="G84" i="2"/>
  <c r="AZ33" i="2"/>
  <c r="V39" i="2"/>
  <c r="V47" i="2"/>
  <c r="AF53" i="2"/>
  <c r="BT16" i="2"/>
  <c r="BJ14" i="2"/>
  <c r="AF12" i="2"/>
  <c r="V3" i="2"/>
  <c r="G15" i="2"/>
  <c r="AF39" i="2"/>
  <c r="AF44" i="2"/>
  <c r="AZ53" i="2"/>
  <c r="BT15" i="2"/>
  <c r="BJ13" i="2"/>
  <c r="AF11" i="2"/>
  <c r="L20" i="2"/>
  <c r="G7" i="2"/>
  <c r="G78" i="2"/>
  <c r="AP33" i="2"/>
  <c r="AZ36" i="2"/>
  <c r="BT38" i="2"/>
  <c r="AZ41" i="2"/>
  <c r="AZ46" i="2"/>
  <c r="AZ49" i="2"/>
  <c r="AZ52" i="2"/>
  <c r="AF55" i="2"/>
  <c r="BT20" i="2"/>
  <c r="BT4" i="2"/>
  <c r="AZ11" i="2"/>
  <c r="BJ18" i="2"/>
  <c r="AP25" i="2"/>
  <c r="AP9" i="2"/>
  <c r="AF16" i="2"/>
  <c r="V23" i="2"/>
  <c r="V7" i="2"/>
  <c r="L15" i="2"/>
  <c r="G24" i="2"/>
  <c r="AP49" i="2"/>
  <c r="G81" i="2"/>
  <c r="G52" i="2"/>
  <c r="BJ36" i="2"/>
  <c r="V44" i="2"/>
  <c r="AF50" i="2"/>
  <c r="L56" i="2"/>
  <c r="AZ7" i="2"/>
  <c r="AP21" i="2"/>
  <c r="V19" i="2"/>
  <c r="G4" i="2"/>
  <c r="V57" i="2"/>
  <c r="AZ50" i="2"/>
  <c r="V56" i="2"/>
  <c r="AZ6" i="2"/>
  <c r="AP4" i="2"/>
  <c r="L4" i="2"/>
  <c r="G16" i="2"/>
  <c r="G77" i="2"/>
  <c r="G70" i="2"/>
  <c r="G67" i="2"/>
  <c r="AF57" i="2"/>
  <c r="G33" i="2"/>
  <c r="V37" i="2"/>
  <c r="V40" i="2"/>
  <c r="L42" i="2"/>
  <c r="BT44" i="2"/>
  <c r="BT47" i="2"/>
  <c r="BT50" i="2"/>
  <c r="BT53" i="2"/>
  <c r="AZ56" i="2"/>
  <c r="BT13" i="2"/>
  <c r="AZ20" i="2"/>
  <c r="AZ4" i="2"/>
  <c r="BJ11" i="2"/>
  <c r="AP18" i="2"/>
  <c r="AF25" i="2"/>
  <c r="AF9" i="2"/>
  <c r="V16" i="2"/>
  <c r="L6" i="2"/>
  <c r="L22" i="2"/>
  <c r="G83" i="2"/>
  <c r="G73" i="2"/>
  <c r="V34" i="2"/>
  <c r="G37" i="2"/>
  <c r="G40" i="2"/>
  <c r="G43" i="2"/>
  <c r="V27" i="2"/>
  <c r="L35" i="2"/>
  <c r="AZ37" i="2"/>
  <c r="AF40" i="2"/>
  <c r="BT42" i="2"/>
  <c r="L45" i="2"/>
  <c r="L48" i="2"/>
  <c r="L51" i="2"/>
  <c r="L54" i="2"/>
  <c r="BJ56" i="2"/>
  <c r="BT12" i="2"/>
  <c r="AZ19" i="2"/>
  <c r="BJ26" i="2"/>
  <c r="BJ10" i="2"/>
  <c r="AP17" i="2"/>
  <c r="AF24" i="2"/>
  <c r="AF8" i="2"/>
  <c r="V15" i="2"/>
  <c r="L7" i="2"/>
  <c r="L23" i="2"/>
  <c r="G8" i="2"/>
  <c r="G19" i="2"/>
  <c r="G63" i="2"/>
  <c r="AF34" i="2"/>
  <c r="AF27" i="2"/>
  <c r="V35" i="2"/>
  <c r="BT37" i="2"/>
  <c r="BJ40" i="2"/>
  <c r="L43" i="2"/>
  <c r="BJ45" i="2"/>
  <c r="BT48" i="2"/>
  <c r="BT51" i="2"/>
  <c r="BJ54" i="2"/>
  <c r="BT24" i="2"/>
  <c r="BT8" i="2"/>
  <c r="AZ15" i="2"/>
  <c r="BJ22" i="2"/>
  <c r="BJ6" i="2"/>
  <c r="AP13" i="2"/>
  <c r="AF20" i="2"/>
  <c r="AF4" i="2"/>
  <c r="V11" i="2"/>
  <c r="L11" i="2"/>
  <c r="L3" i="2"/>
  <c r="G20" i="2"/>
  <c r="AS37" i="2"/>
  <c r="AS66" i="2"/>
  <c r="M6" i="9"/>
  <c r="AQ66" i="2"/>
  <c r="AQ71" i="2"/>
  <c r="AS53" i="2"/>
  <c r="AS82" i="2"/>
  <c r="M22" i="9"/>
  <c r="AQ82" i="2"/>
  <c r="O69" i="2"/>
  <c r="AQ72" i="2"/>
  <c r="BC3" i="2"/>
  <c r="BC62" i="2"/>
  <c r="BA62" i="2"/>
  <c r="AQ67" i="2"/>
  <c r="AR78" i="2"/>
  <c r="L18" i="9"/>
  <c r="AS46" i="2"/>
  <c r="AS75" i="2"/>
  <c r="M15" i="9"/>
  <c r="AQ75" i="2"/>
  <c r="O74" i="2"/>
  <c r="AS41" i="2"/>
  <c r="AS70" i="2"/>
  <c r="M10" i="9"/>
  <c r="AS68" i="2"/>
  <c r="M8" i="9"/>
  <c r="BW69" i="5"/>
  <c r="AE12" i="9"/>
  <c r="BW71" i="5"/>
  <c r="AE14" i="9"/>
  <c r="BW61" i="5"/>
  <c r="AE4" i="9"/>
  <c r="BW74" i="5"/>
  <c r="AE17" i="9"/>
  <c r="BW70" i="5"/>
  <c r="AE13" i="9"/>
  <c r="BW67" i="5"/>
  <c r="AE10" i="9"/>
  <c r="BW79" i="5"/>
  <c r="AE22" i="9"/>
  <c r="BW75" i="5"/>
  <c r="AE18" i="9"/>
  <c r="BM78" i="5"/>
  <c r="AC21" i="9"/>
  <c r="BM83" i="5"/>
  <c r="AC26" i="9"/>
  <c r="BC68" i="5"/>
  <c r="AA11" i="9"/>
  <c r="BC66" i="5"/>
  <c r="AA9" i="9"/>
  <c r="BC77" i="5"/>
  <c r="AA20" i="9"/>
  <c r="BC78" i="5"/>
  <c r="AA21" i="9"/>
  <c r="BC80" i="5"/>
  <c r="AA23" i="9"/>
  <c r="AS81" i="5"/>
  <c r="Y24" i="9"/>
  <c r="AS77" i="5"/>
  <c r="Y20" i="9"/>
  <c r="AS76" i="5"/>
  <c r="Y19" i="9"/>
  <c r="AS69" i="5"/>
  <c r="Y12" i="9"/>
  <c r="AS70" i="5"/>
  <c r="Y13" i="9"/>
  <c r="AI74" i="5"/>
  <c r="W17" i="9"/>
  <c r="AI70" i="5"/>
  <c r="W13" i="9"/>
  <c r="AI81" i="5"/>
  <c r="W24" i="9"/>
  <c r="AI66" i="5"/>
  <c r="W9" i="9"/>
  <c r="AI71" i="5"/>
  <c r="W14" i="9"/>
  <c r="AI61" i="5"/>
  <c r="W4" i="9"/>
  <c r="AI77" i="5"/>
  <c r="W20" i="9"/>
  <c r="Y75" i="5"/>
  <c r="U18" i="9"/>
  <c r="Y83" i="5"/>
  <c r="U26" i="9"/>
  <c r="Y77" i="5"/>
  <c r="U20" i="9"/>
  <c r="Y72" i="5"/>
  <c r="U15" i="9"/>
  <c r="O82" i="5"/>
  <c r="O67" i="5"/>
  <c r="O77" i="5"/>
  <c r="O83" i="5"/>
  <c r="O61" i="5"/>
  <c r="AI68" i="5"/>
  <c r="W11" i="9"/>
  <c r="AI83" i="5"/>
  <c r="W26" i="9"/>
  <c r="O75" i="5"/>
  <c r="AS75" i="5"/>
  <c r="Y18" i="9"/>
  <c r="AS79" i="5"/>
  <c r="Y22" i="9"/>
  <c r="AS64" i="5"/>
  <c r="Y7" i="9"/>
  <c r="BW81" i="5"/>
  <c r="AE24" i="9"/>
  <c r="Y63" i="5"/>
  <c r="U6" i="9"/>
  <c r="Y73" i="5"/>
  <c r="U16" i="9"/>
  <c r="BC75" i="5"/>
  <c r="AA18" i="9"/>
  <c r="BM62" i="5"/>
  <c r="AC5" i="9"/>
  <c r="O76" i="5"/>
  <c r="BM66" i="5"/>
  <c r="AC9" i="9"/>
  <c r="BW72" i="5"/>
  <c r="AE15" i="9"/>
  <c r="BC82" i="5"/>
  <c r="AA25" i="9"/>
  <c r="AS66" i="5"/>
  <c r="Y9" i="9"/>
  <c r="AI62" i="5"/>
  <c r="W5" i="9"/>
  <c r="BM82" i="5"/>
  <c r="AC25" i="9"/>
  <c r="AI79" i="5"/>
  <c r="W22" i="9"/>
  <c r="BW78" i="5"/>
  <c r="AE21" i="9"/>
  <c r="O79" i="5"/>
  <c r="BW83" i="5"/>
  <c r="AE26" i="9"/>
  <c r="BM67" i="5"/>
  <c r="AC10" i="9"/>
  <c r="BM68" i="5"/>
  <c r="AC11" i="9"/>
  <c r="AS71" i="5"/>
  <c r="Y14" i="9"/>
  <c r="AI64" i="5"/>
  <c r="W7" i="9"/>
  <c r="AS68" i="5"/>
  <c r="Y11" i="9"/>
  <c r="Y67" i="5"/>
  <c r="U10" i="9"/>
  <c r="O66" i="5"/>
</calcChain>
</file>

<file path=xl/sharedStrings.xml><?xml version="1.0" encoding="utf-8"?>
<sst xmlns="http://schemas.openxmlformats.org/spreadsheetml/2006/main" count="2304" uniqueCount="69">
  <si>
    <t>U*</t>
  </si>
  <si>
    <t>k[N/m]</t>
    <phoneticPr fontId="0" type="noConversion"/>
  </si>
  <si>
    <t>μ</t>
    <phoneticPr fontId="0" type="noConversion"/>
  </si>
  <si>
    <t>υ</t>
    <phoneticPr fontId="0" type="noConversion"/>
  </si>
  <si>
    <t>ρ[kg/m3]</t>
    <phoneticPr fontId="0" type="noConversion"/>
  </si>
  <si>
    <t>D[m]</t>
    <phoneticPr fontId="0" type="noConversion"/>
  </si>
  <si>
    <t>L[m]</t>
    <phoneticPr fontId="0" type="noConversion"/>
  </si>
  <si>
    <t>m*</t>
    <phoneticPr fontId="0" type="noConversion"/>
  </si>
  <si>
    <t>mosc (kg)</t>
  </si>
  <si>
    <t>A/D 0.04</t>
  </si>
  <si>
    <t>A/D 0.08</t>
  </si>
  <si>
    <t>A/D 0.12</t>
  </si>
  <si>
    <t>A/D 0.16</t>
  </si>
  <si>
    <t>A/D 0.20</t>
  </si>
  <si>
    <t>A/D 0.24</t>
  </si>
  <si>
    <t>mdis(kg)</t>
  </si>
  <si>
    <t>f_n,water=</t>
  </si>
  <si>
    <t>madd (kg)</t>
  </si>
  <si>
    <t>f*</t>
  </si>
  <si>
    <t>Test Conditions</t>
  </si>
  <si>
    <t>error_har</t>
  </si>
  <si>
    <t>Harness Damping Ratio   =</t>
  </si>
  <si>
    <t>damping ratio_struture</t>
  </si>
  <si>
    <t>STD</t>
  </si>
  <si>
    <r>
      <t>Temprature (</t>
    </r>
    <r>
      <rPr>
        <sz val="12"/>
        <color theme="1"/>
        <rFont val="Noteworthy Bold"/>
        <family val="1"/>
      </rPr>
      <t>⁰</t>
    </r>
    <r>
      <rPr>
        <sz val="12"/>
        <color theme="1"/>
        <rFont val="Times New Roman"/>
        <family val="1"/>
      </rPr>
      <t>C)</t>
    </r>
  </si>
  <si>
    <t>Motor freq. (Hz)</t>
  </si>
  <si>
    <r>
      <rPr>
        <i/>
        <sz val="12"/>
        <color theme="1"/>
        <rFont val="Times New Roman"/>
      </rPr>
      <t>fosc</t>
    </r>
    <r>
      <rPr>
        <sz val="12"/>
        <color theme="1"/>
        <rFont val="Times New Roman"/>
        <family val="1"/>
      </rPr>
      <t xml:space="preserve"> (Hz)</t>
    </r>
  </si>
  <si>
    <r>
      <rPr>
        <i/>
        <sz val="12"/>
        <color theme="1"/>
        <rFont val="Times New Roman"/>
      </rPr>
      <t>U</t>
    </r>
    <r>
      <rPr>
        <sz val="12"/>
        <color theme="1"/>
        <rFont val="Times New Roman"/>
        <family val="1"/>
      </rPr>
      <t xml:space="preserve"> (m/s)</t>
    </r>
  </si>
  <si>
    <r>
      <t>Re</t>
    </r>
    <r>
      <rPr>
        <vertAlign val="subscript"/>
        <sz val="12"/>
        <color theme="1"/>
        <rFont val="Times New Roman"/>
      </rPr>
      <t>D</t>
    </r>
  </si>
  <si>
    <r>
      <rPr>
        <i/>
        <sz val="12"/>
        <color theme="1"/>
        <rFont val="Times New Roman"/>
      </rPr>
      <t>A/D</t>
    </r>
    <r>
      <rPr>
        <sz val="12"/>
        <color theme="1"/>
        <rFont val="Times New Roman"/>
        <family val="1"/>
      </rPr>
      <t xml:space="preserve"> 0.00</t>
    </r>
  </si>
  <si>
    <t>Pdiss (W)</t>
  </si>
  <si>
    <t>Pharn (W)</t>
  </si>
  <si>
    <t>Pmech (W)</t>
  </si>
  <si>
    <t>First Cylinder</t>
  </si>
  <si>
    <t>Second Cylinder</t>
  </si>
  <si>
    <t>Combine result</t>
  </si>
  <si>
    <t>Pmech (W)400</t>
  </si>
  <si>
    <t xml:space="preserve">Pharn (W) </t>
  </si>
  <si>
    <t>k=400 Harness &amp; Mechanical Power (W)</t>
  </si>
  <si>
    <t>k=600 Harness &amp; Mechanical Power (W)</t>
  </si>
  <si>
    <t>k=800Harness &amp; Mechanical Power (W)</t>
  </si>
  <si>
    <t>k=1000 Harness &amp; Mechanical Power (W)</t>
  </si>
  <si>
    <t>k=1200 Harness &amp; Mechanical Power (W)</t>
  </si>
  <si>
    <t>k[N/m]</t>
    <phoneticPr fontId="0" type="noConversion"/>
  </si>
  <si>
    <t>Pharn0.04</t>
  </si>
  <si>
    <t>Pmech0.04</t>
  </si>
  <si>
    <t>Pharn0.08</t>
  </si>
  <si>
    <t>Pmech0.08</t>
  </si>
  <si>
    <t>Pharn0.12</t>
  </si>
  <si>
    <t>Pmech0.12</t>
  </si>
  <si>
    <t>Pharn0.16</t>
  </si>
  <si>
    <t>Pmech0.16</t>
  </si>
  <si>
    <t>Pharn0.20</t>
  </si>
  <si>
    <t>Pmech0.20</t>
  </si>
  <si>
    <t>Pharn0.24</t>
  </si>
  <si>
    <t>Pmech0.24</t>
  </si>
  <si>
    <t>μ</t>
    <phoneticPr fontId="0" type="noConversion"/>
  </si>
  <si>
    <t>υ</t>
    <phoneticPr fontId="0" type="noConversion"/>
  </si>
  <si>
    <t>ρ[kg/m3]</t>
    <phoneticPr fontId="0" type="noConversion"/>
  </si>
  <si>
    <t>D[m]</t>
    <phoneticPr fontId="0" type="noConversion"/>
  </si>
  <si>
    <t>L[m]</t>
    <phoneticPr fontId="0" type="noConversion"/>
  </si>
  <si>
    <t>Re</t>
  </si>
  <si>
    <t>U (m/s)</t>
  </si>
  <si>
    <t>K (N/m)</t>
  </si>
  <si>
    <t>m*</t>
  </si>
  <si>
    <t>Harness power (W)</t>
  </si>
  <si>
    <t>Converted power (W)</t>
  </si>
  <si>
    <t>Pfluid (AD)</t>
  </si>
  <si>
    <r>
      <t>η</t>
    </r>
    <r>
      <rPr>
        <i/>
        <vertAlign val="subscript"/>
        <sz val="12"/>
        <rFont val="Times New Roman"/>
        <family val="1"/>
      </rPr>
      <t xml:space="preserve">D_harness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</si>
</sst>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_ "/>
    <numFmt numFmtId="165" formatCode="0.0000"/>
    <numFmt numFmtId="166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Noteworthy Bold"/>
      <family val="1"/>
    </font>
    <font>
      <i/>
      <sz val="12"/>
      <color theme="1"/>
      <name val="Times New Roman"/>
    </font>
    <font>
      <vertAlign val="subscript"/>
      <sz val="12"/>
      <color theme="1"/>
      <name val="Times New Roman"/>
    </font>
    <font>
      <sz val="11"/>
      <color rgb="FF9C0006"/>
      <name val="Calibri"/>
      <family val="2"/>
      <scheme val="minor"/>
    </font>
    <font>
      <sz val="12"/>
      <color rgb="FF9C0006"/>
      <name val="Times New Roman"/>
      <family val="1"/>
    </font>
    <font>
      <i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rgb="FF006100"/>
      <name val="Calibri"/>
      <family val="2"/>
      <scheme val="minor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98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1" fontId="5" fillId="0" borderId="5" xfId="0" applyNumberFormat="1" applyFont="1" applyFill="1" applyBorder="1" applyAlignment="1">
      <alignment horizontal="center" vertical="center"/>
    </xf>
    <xf numFmtId="11" fontId="5" fillId="0" borderId="5" xfId="0" applyNumberFormat="1" applyFont="1" applyBorder="1" applyAlignment="1">
      <alignment horizontal="center"/>
    </xf>
    <xf numFmtId="11" fontId="5" fillId="0" borderId="7" xfId="0" applyNumberFormat="1" applyFont="1" applyBorder="1" applyAlignment="1">
      <alignment horizontal="center"/>
    </xf>
    <xf numFmtId="165" fontId="5" fillId="2" borderId="8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10" fillId="4" borderId="0" xfId="96"/>
    <xf numFmtId="1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Border="1" applyAlignment="1">
      <alignment horizontal="center"/>
    </xf>
    <xf numFmtId="165" fontId="1" fillId="0" borderId="0" xfId="0" applyNumberFormat="1" applyFont="1"/>
    <xf numFmtId="165" fontId="10" fillId="4" borderId="4" xfId="96" applyNumberFormat="1" applyBorder="1" applyAlignment="1">
      <alignment horizontal="center" vertical="center"/>
    </xf>
    <xf numFmtId="165" fontId="10" fillId="4" borderId="2" xfId="96" applyNumberFormat="1" applyBorder="1" applyAlignment="1">
      <alignment horizontal="center" vertical="center"/>
    </xf>
    <xf numFmtId="165" fontId="10" fillId="4" borderId="5" xfId="96" applyNumberFormat="1" applyBorder="1" applyAlignment="1">
      <alignment horizontal="center"/>
    </xf>
    <xf numFmtId="165" fontId="5" fillId="0" borderId="25" xfId="0" applyNumberFormat="1" applyFont="1" applyBorder="1" applyAlignment="1">
      <alignment horizontal="center" vertical="center"/>
    </xf>
    <xf numFmtId="165" fontId="12" fillId="0" borderId="21" xfId="0" applyNumberFormat="1" applyFont="1" applyBorder="1" applyAlignment="1">
      <alignment horizontal="center" vertical="center"/>
    </xf>
    <xf numFmtId="165" fontId="12" fillId="0" borderId="22" xfId="0" applyNumberFormat="1" applyFont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5" fontId="12" fillId="0" borderId="26" xfId="0" applyNumberFormat="1" applyFont="1" applyBorder="1" applyAlignment="1">
      <alignment horizontal="center" vertical="center"/>
    </xf>
    <xf numFmtId="165" fontId="12" fillId="0" borderId="27" xfId="0" applyNumberFormat="1" applyFont="1" applyBorder="1" applyAlignment="1">
      <alignment horizontal="center" vertical="center"/>
    </xf>
    <xf numFmtId="165" fontId="12" fillId="0" borderId="28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165" fontId="12" fillId="0" borderId="29" xfId="0" applyNumberFormat="1" applyFont="1" applyBorder="1" applyAlignment="1">
      <alignment horizontal="center" vertical="center"/>
    </xf>
    <xf numFmtId="165" fontId="12" fillId="0" borderId="23" xfId="0" applyNumberFormat="1" applyFont="1" applyBorder="1" applyAlignment="1">
      <alignment horizontal="center" vertical="center"/>
    </xf>
    <xf numFmtId="165" fontId="12" fillId="0" borderId="24" xfId="0" applyNumberFormat="1" applyFont="1" applyBorder="1" applyAlignment="1">
      <alignment horizontal="center" vertical="center"/>
    </xf>
    <xf numFmtId="165" fontId="12" fillId="0" borderId="3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5" fontId="12" fillId="0" borderId="31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65" fontId="5" fillId="0" borderId="32" xfId="0" applyNumberFormat="1" applyFont="1" applyBorder="1" applyAlignment="1">
      <alignment horizontal="center" vertical="center"/>
    </xf>
    <xf numFmtId="165" fontId="5" fillId="0" borderId="33" xfId="0" applyNumberFormat="1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5" fillId="0" borderId="34" xfId="0" applyNumberFormat="1" applyFont="1" applyBorder="1" applyAlignment="1">
      <alignment horizontal="center" vertical="center"/>
    </xf>
    <xf numFmtId="165" fontId="5" fillId="0" borderId="30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justify" vertical="center" wrapText="1"/>
    </xf>
    <xf numFmtId="0" fontId="5" fillId="0" borderId="36" xfId="0" applyFont="1" applyBorder="1" applyAlignment="1">
      <alignment horizontal="justify" vertical="center" wrapText="1"/>
    </xf>
    <xf numFmtId="0" fontId="13" fillId="0" borderId="36" xfId="0" applyFont="1" applyBorder="1" applyAlignment="1">
      <alignment horizontal="justify" vertical="center" wrapText="1"/>
    </xf>
    <xf numFmtId="0" fontId="5" fillId="0" borderId="37" xfId="0" applyFont="1" applyBorder="1" applyAlignment="1">
      <alignment horizontal="justify" vertical="center" wrapText="1"/>
    </xf>
    <xf numFmtId="0" fontId="5" fillId="0" borderId="38" xfId="0" applyFont="1" applyBorder="1" applyAlignment="1">
      <alignment horizontal="justify" vertical="center" wrapText="1"/>
    </xf>
    <xf numFmtId="0" fontId="5" fillId="0" borderId="39" xfId="0" applyFont="1" applyBorder="1" applyAlignment="1">
      <alignment horizontal="justify" vertical="center" wrapText="1"/>
    </xf>
    <xf numFmtId="0" fontId="5" fillId="0" borderId="40" xfId="0" applyFont="1" applyBorder="1" applyAlignment="1">
      <alignment horizontal="justify" vertical="center" wrapText="1"/>
    </xf>
    <xf numFmtId="165" fontId="5" fillId="2" borderId="8" xfId="0" applyNumberFormat="1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/>
    </xf>
    <xf numFmtId="0" fontId="15" fillId="6" borderId="2" xfId="97" applyFont="1" applyFill="1" applyBorder="1" applyAlignment="1">
      <alignment horizontal="center" vertical="center" wrapText="1"/>
    </xf>
    <xf numFmtId="165" fontId="5" fillId="0" borderId="41" xfId="0" applyNumberFormat="1" applyFont="1" applyBorder="1" applyAlignment="1">
      <alignment horizontal="center"/>
    </xf>
    <xf numFmtId="165" fontId="5" fillId="2" borderId="22" xfId="0" applyNumberFormat="1" applyFont="1" applyFill="1" applyBorder="1" applyAlignment="1">
      <alignment horizontal="center" vertical="center"/>
    </xf>
    <xf numFmtId="165" fontId="5" fillId="2" borderId="22" xfId="0" applyNumberFormat="1" applyFont="1" applyFill="1" applyBorder="1" applyAlignment="1">
      <alignment horizontal="center" vertical="center"/>
    </xf>
    <xf numFmtId="166" fontId="5" fillId="2" borderId="14" xfId="0" applyNumberFormat="1" applyFont="1" applyFill="1" applyBorder="1" applyAlignment="1">
      <alignment horizontal="center" vertical="center"/>
    </xf>
    <xf numFmtId="166" fontId="5" fillId="2" borderId="1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right" vertical="center"/>
    </xf>
    <xf numFmtId="165" fontId="5" fillId="2" borderId="10" xfId="0" applyNumberFormat="1" applyFont="1" applyFill="1" applyBorder="1" applyAlignment="1">
      <alignment horizontal="right" vertical="center"/>
    </xf>
    <xf numFmtId="165" fontId="5" fillId="2" borderId="1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10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165" fontId="5" fillId="2" borderId="23" xfId="0" applyNumberFormat="1" applyFont="1" applyFill="1" applyBorder="1" applyAlignment="1">
      <alignment horizontal="center" vertical="center"/>
    </xf>
    <xf numFmtId="165" fontId="5" fillId="2" borderId="24" xfId="0" applyNumberFormat="1" applyFont="1" applyFill="1" applyBorder="1" applyAlignment="1">
      <alignment horizontal="center" vertical="center"/>
    </xf>
    <xf numFmtId="165" fontId="5" fillId="3" borderId="15" xfId="0" applyNumberFormat="1" applyFont="1" applyFill="1" applyBorder="1" applyAlignment="1">
      <alignment horizontal="center" vertical="center"/>
    </xf>
    <xf numFmtId="165" fontId="5" fillId="2" borderId="16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>
      <alignment horizontal="center" vertical="center"/>
    </xf>
    <xf numFmtId="165" fontId="11" fillId="4" borderId="18" xfId="96" applyNumberFormat="1" applyFont="1" applyBorder="1" applyAlignment="1">
      <alignment horizontal="center" vertical="center"/>
    </xf>
    <xf numFmtId="165" fontId="10" fillId="4" borderId="19" xfId="96" applyNumberFormat="1" applyBorder="1" applyAlignment="1">
      <alignment horizontal="center" vertical="center"/>
    </xf>
    <xf numFmtId="165" fontId="10" fillId="4" borderId="20" xfId="96" applyNumberFormat="1" applyBorder="1" applyAlignment="1">
      <alignment horizontal="center" vertical="center"/>
    </xf>
    <xf numFmtId="165" fontId="5" fillId="2" borderId="21" xfId="0" applyNumberFormat="1" applyFont="1" applyFill="1" applyBorder="1" applyAlignment="1">
      <alignment horizontal="center" vertical="center"/>
    </xf>
    <xf numFmtId="165" fontId="5" fillId="2" borderId="22" xfId="0" applyNumberFormat="1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/>
    </xf>
  </cellXfs>
  <cellStyles count="98">
    <cellStyle name="Bad" xfId="96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Good" xfId="97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28</xdr:row>
      <xdr:rowOff>0</xdr:rowOff>
    </xdr:from>
    <xdr:to>
      <xdr:col>58</xdr:col>
      <xdr:colOff>76200</xdr:colOff>
      <xdr:row>28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87050" y="5695950"/>
          <a:ext cx="762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1:BZ108"/>
  <sheetViews>
    <sheetView topLeftCell="AT1" zoomScale="70" zoomScaleNormal="70" zoomScalePageLayoutView="85" workbookViewId="0">
      <selection activeCell="BE1" sqref="BE1:BF1048576"/>
    </sheetView>
  </sheetViews>
  <sheetFormatPr defaultColWidth="8.85546875" defaultRowHeight="20.100000000000001" customHeight="1"/>
  <cols>
    <col min="1" max="1" width="6.28515625" style="1" customWidth="1"/>
    <col min="2" max="2" width="21.85546875" style="1" customWidth="1"/>
    <col min="3" max="3" width="12.85546875" style="1" customWidth="1"/>
    <col min="4" max="4" width="8.85546875" style="1"/>
    <col min="5" max="5" width="18.85546875" style="1" customWidth="1"/>
    <col min="6" max="7" width="11.140625" style="1" customWidth="1"/>
    <col min="8" max="8" width="11.7109375" style="1" customWidth="1"/>
    <col min="9" max="16" width="11.140625" style="1" customWidth="1"/>
    <col min="17" max="17" width="13.85546875" style="1" customWidth="1"/>
    <col min="18" max="26" width="11.140625" style="1" customWidth="1"/>
    <col min="27" max="27" width="13.85546875" style="1" customWidth="1"/>
    <col min="28" max="36" width="11.140625" style="1" customWidth="1"/>
    <col min="37" max="37" width="13.85546875" style="1" customWidth="1"/>
    <col min="38" max="46" width="11.140625" style="1" customWidth="1"/>
    <col min="47" max="47" width="13.85546875" style="1" customWidth="1"/>
    <col min="48" max="56" width="11.140625" style="1" customWidth="1"/>
    <col min="57" max="57" width="13.85546875" style="1" customWidth="1"/>
    <col min="58" max="66" width="11.140625" style="1" customWidth="1"/>
    <col min="67" max="67" width="13.85546875" style="1" customWidth="1"/>
    <col min="68" max="76" width="11.140625" style="1" customWidth="1"/>
    <col min="77" max="77" width="13.85546875" style="1" customWidth="1"/>
    <col min="78" max="78" width="11.140625" style="1" customWidth="1"/>
    <col min="79" max="16384" width="8.85546875" style="1"/>
  </cols>
  <sheetData>
    <row r="1" spans="2:78" ht="20.100000000000001" customHeight="1" thickBot="1">
      <c r="B1" s="40" t="s">
        <v>33</v>
      </c>
      <c r="C1" s="40"/>
      <c r="D1" s="2"/>
      <c r="E1" s="87" t="s">
        <v>19</v>
      </c>
      <c r="F1" s="88"/>
      <c r="G1" s="88"/>
      <c r="H1" s="89"/>
      <c r="I1" s="84" t="s">
        <v>21</v>
      </c>
      <c r="J1" s="85"/>
      <c r="K1" s="85"/>
      <c r="L1" s="85"/>
      <c r="M1" s="86"/>
      <c r="N1" s="82">
        <v>0</v>
      </c>
      <c r="O1" s="83"/>
      <c r="P1" s="32"/>
      <c r="Q1" s="81"/>
      <c r="R1" s="81"/>
      <c r="S1" s="84" t="s">
        <v>21</v>
      </c>
      <c r="T1" s="85"/>
      <c r="U1" s="85"/>
      <c r="V1" s="85"/>
      <c r="W1" s="86"/>
      <c r="X1" s="82">
        <v>0.04</v>
      </c>
      <c r="Y1" s="83"/>
      <c r="Z1" s="32"/>
      <c r="AA1" s="81"/>
      <c r="AB1" s="81"/>
      <c r="AC1" s="84" t="s">
        <v>21</v>
      </c>
      <c r="AD1" s="85"/>
      <c r="AE1" s="85"/>
      <c r="AF1" s="85"/>
      <c r="AG1" s="86"/>
      <c r="AH1" s="82">
        <v>0.08</v>
      </c>
      <c r="AI1" s="83"/>
      <c r="AJ1" s="32"/>
      <c r="AK1" s="81"/>
      <c r="AL1" s="81"/>
      <c r="AM1" s="84" t="s">
        <v>21</v>
      </c>
      <c r="AN1" s="85"/>
      <c r="AO1" s="85"/>
      <c r="AP1" s="85"/>
      <c r="AQ1" s="86"/>
      <c r="AR1" s="82">
        <v>0.12</v>
      </c>
      <c r="AS1" s="83"/>
      <c r="AT1" s="32"/>
      <c r="AU1" s="81"/>
      <c r="AV1" s="81"/>
      <c r="AW1" s="84" t="s">
        <v>21</v>
      </c>
      <c r="AX1" s="85"/>
      <c r="AY1" s="85"/>
      <c r="AZ1" s="85"/>
      <c r="BA1" s="86"/>
      <c r="BB1" s="82">
        <v>0.16</v>
      </c>
      <c r="BC1" s="83"/>
      <c r="BD1" s="32"/>
      <c r="BE1" s="81"/>
      <c r="BF1" s="81"/>
      <c r="BG1" s="84" t="s">
        <v>21</v>
      </c>
      <c r="BH1" s="85"/>
      <c r="BI1" s="85"/>
      <c r="BJ1" s="85"/>
      <c r="BK1" s="86"/>
      <c r="BL1" s="82">
        <v>0.2</v>
      </c>
      <c r="BM1" s="83"/>
      <c r="BN1" s="32"/>
      <c r="BO1" s="81"/>
      <c r="BP1" s="81"/>
      <c r="BQ1" s="84" t="s">
        <v>21</v>
      </c>
      <c r="BR1" s="85"/>
      <c r="BS1" s="85"/>
      <c r="BT1" s="85"/>
      <c r="BU1" s="86"/>
      <c r="BV1" s="82">
        <v>0.24</v>
      </c>
      <c r="BW1" s="83"/>
      <c r="BX1" s="32"/>
      <c r="BY1" s="81"/>
      <c r="BZ1" s="81"/>
    </row>
    <row r="2" spans="2:78" ht="20.100000000000001" customHeight="1">
      <c r="B2" s="4" t="s">
        <v>1</v>
      </c>
      <c r="C2" s="5">
        <v>400</v>
      </c>
      <c r="D2" s="2"/>
      <c r="E2" s="22" t="s">
        <v>25</v>
      </c>
      <c r="F2" s="19" t="s">
        <v>27</v>
      </c>
      <c r="G2" s="39" t="s">
        <v>0</v>
      </c>
      <c r="H2" s="23" t="s">
        <v>28</v>
      </c>
      <c r="I2" s="22" t="s">
        <v>29</v>
      </c>
      <c r="J2" s="19" t="s">
        <v>23</v>
      </c>
      <c r="K2" s="19" t="s">
        <v>26</v>
      </c>
      <c r="L2" s="39" t="s">
        <v>18</v>
      </c>
      <c r="M2" s="19" t="s">
        <v>30</v>
      </c>
      <c r="N2" s="19" t="s">
        <v>31</v>
      </c>
      <c r="O2" s="19" t="s">
        <v>32</v>
      </c>
      <c r="P2" s="23" t="s">
        <v>20</v>
      </c>
      <c r="Q2" s="78" t="s">
        <v>67</v>
      </c>
      <c r="R2" s="78" t="s">
        <v>68</v>
      </c>
      <c r="S2" s="22" t="s">
        <v>9</v>
      </c>
      <c r="T2" s="19" t="s">
        <v>23</v>
      </c>
      <c r="U2" s="19" t="s">
        <v>26</v>
      </c>
      <c r="V2" s="39" t="s">
        <v>18</v>
      </c>
      <c r="W2" s="19" t="s">
        <v>30</v>
      </c>
      <c r="X2" s="19" t="s">
        <v>31</v>
      </c>
      <c r="Y2" s="19" t="s">
        <v>32</v>
      </c>
      <c r="Z2" s="23" t="s">
        <v>20</v>
      </c>
      <c r="AA2" s="78" t="s">
        <v>67</v>
      </c>
      <c r="AB2" s="78" t="s">
        <v>68</v>
      </c>
      <c r="AC2" s="22" t="s">
        <v>10</v>
      </c>
      <c r="AD2" s="19" t="s">
        <v>23</v>
      </c>
      <c r="AE2" s="19" t="s">
        <v>26</v>
      </c>
      <c r="AF2" s="39" t="s">
        <v>18</v>
      </c>
      <c r="AG2" s="19" t="s">
        <v>30</v>
      </c>
      <c r="AH2" s="19" t="s">
        <v>31</v>
      </c>
      <c r="AI2" s="19" t="s">
        <v>32</v>
      </c>
      <c r="AJ2" s="23" t="s">
        <v>20</v>
      </c>
      <c r="AK2" s="78" t="s">
        <v>67</v>
      </c>
      <c r="AL2" s="78" t="s">
        <v>68</v>
      </c>
      <c r="AM2" s="22" t="s">
        <v>11</v>
      </c>
      <c r="AN2" s="19" t="s">
        <v>23</v>
      </c>
      <c r="AO2" s="19" t="s">
        <v>26</v>
      </c>
      <c r="AP2" s="39" t="s">
        <v>18</v>
      </c>
      <c r="AQ2" s="19" t="s">
        <v>30</v>
      </c>
      <c r="AR2" s="19" t="s">
        <v>31</v>
      </c>
      <c r="AS2" s="19" t="s">
        <v>32</v>
      </c>
      <c r="AT2" s="23" t="s">
        <v>20</v>
      </c>
      <c r="AU2" s="78" t="s">
        <v>67</v>
      </c>
      <c r="AV2" s="78" t="s">
        <v>68</v>
      </c>
      <c r="AW2" s="22" t="s">
        <v>12</v>
      </c>
      <c r="AX2" s="19" t="s">
        <v>23</v>
      </c>
      <c r="AY2" s="19" t="s">
        <v>26</v>
      </c>
      <c r="AZ2" s="39" t="s">
        <v>18</v>
      </c>
      <c r="BA2" s="19" t="s">
        <v>30</v>
      </c>
      <c r="BB2" s="19" t="s">
        <v>31</v>
      </c>
      <c r="BC2" s="19" t="s">
        <v>32</v>
      </c>
      <c r="BD2" s="23" t="s">
        <v>20</v>
      </c>
      <c r="BE2" s="78" t="s">
        <v>67</v>
      </c>
      <c r="BF2" s="78" t="s">
        <v>68</v>
      </c>
      <c r="BG2" s="22" t="s">
        <v>13</v>
      </c>
      <c r="BH2" s="19" t="s">
        <v>23</v>
      </c>
      <c r="BI2" s="19" t="s">
        <v>26</v>
      </c>
      <c r="BJ2" s="39" t="s">
        <v>18</v>
      </c>
      <c r="BK2" s="19" t="s">
        <v>30</v>
      </c>
      <c r="BL2" s="19" t="s">
        <v>31</v>
      </c>
      <c r="BM2" s="19" t="s">
        <v>32</v>
      </c>
      <c r="BN2" s="23" t="s">
        <v>20</v>
      </c>
      <c r="BO2" s="78" t="s">
        <v>67</v>
      </c>
      <c r="BP2" s="78" t="s">
        <v>68</v>
      </c>
      <c r="BQ2" s="22" t="s">
        <v>14</v>
      </c>
      <c r="BR2" s="19" t="s">
        <v>23</v>
      </c>
      <c r="BS2" s="19" t="s">
        <v>26</v>
      </c>
      <c r="BT2" s="39" t="s">
        <v>18</v>
      </c>
      <c r="BU2" s="19" t="s">
        <v>30</v>
      </c>
      <c r="BV2" s="19" t="s">
        <v>31</v>
      </c>
      <c r="BW2" s="19" t="s">
        <v>32</v>
      </c>
      <c r="BX2" s="23" t="s">
        <v>20</v>
      </c>
      <c r="BY2" s="78" t="s">
        <v>67</v>
      </c>
      <c r="BZ2" s="78" t="s">
        <v>68</v>
      </c>
    </row>
    <row r="3" spans="2:78" ht="20.100000000000001" customHeight="1">
      <c r="B3" s="6" t="s">
        <v>24</v>
      </c>
      <c r="C3" s="7">
        <v>20.5</v>
      </c>
      <c r="D3" s="2"/>
      <c r="E3" s="38">
        <v>18</v>
      </c>
      <c r="F3" s="20">
        <f>0.02*E3-0.0054</f>
        <v>0.35459999999999997</v>
      </c>
      <c r="G3" s="20">
        <f t="shared" ref="G3:G26" si="0">F3/$C$14/$C$7</f>
        <v>4.7825427334401578</v>
      </c>
      <c r="H3" s="29">
        <f t="shared" ref="H3:H26" si="1">F3*$C$7/$C$5</f>
        <v>31714.225352112673</v>
      </c>
      <c r="I3" s="19">
        <v>0.98670000000000002</v>
      </c>
      <c r="J3" s="19">
        <v>1.7000000000000001E-2</v>
      </c>
      <c r="K3" s="19">
        <v>0.91700000000000004</v>
      </c>
      <c r="L3" s="19">
        <f t="shared" ref="L3:L26" si="2">K3/$C$14</f>
        <v>1.0994898503541883</v>
      </c>
      <c r="M3" s="19">
        <f>4*PI()^2*$C$13*SQRT($C$11*$C$2)*($C$7*I3*K3)^2</f>
        <v>0.30891002427766873</v>
      </c>
      <c r="N3" s="19">
        <f>4*PI()^2*N$1*SQRT($C$11*$C$2)*($C$7*I3*K3)^2</f>
        <v>0</v>
      </c>
      <c r="O3" s="19">
        <f>M3+N3</f>
        <v>0.30891002427766873</v>
      </c>
      <c r="P3" s="36">
        <f>2*PI()^2*N$1*2*SQRT($C$2*$C$11)*J3*$C$7^2*K3^2/SQRT(2)</f>
        <v>0</v>
      </c>
      <c r="Q3" s="17">
        <f t="shared" ref="Q3:Q26" si="3">0.5926*0.5*$C$6*$F3^3*($C$7*I3*2+$C$7)*$C$8</f>
        <v>3.1259235609768203</v>
      </c>
      <c r="R3" s="79">
        <f t="shared" ref="R3:R26" si="4">N3/Q3</f>
        <v>0</v>
      </c>
      <c r="S3" s="22">
        <v>0.94630000000000003</v>
      </c>
      <c r="T3" s="19">
        <v>1.4999999999999999E-2</v>
      </c>
      <c r="U3" s="19">
        <v>0.90600000000000003</v>
      </c>
      <c r="V3" s="19">
        <f t="shared" ref="V3:V26" si="5">U3/$C$14</f>
        <v>1.0863007681798196</v>
      </c>
      <c r="W3" s="19">
        <f>4*PI()^2*$C$13*SQRT($C$11*$C$2)*($C$7*S3*U3)^2</f>
        <v>0.27735573435431193</v>
      </c>
      <c r="X3" s="19">
        <f>4*PI()^2*X$1*SQRT($C$11*$C$2)*($C$7*S3*U3)^2</f>
        <v>0.55471146870862387</v>
      </c>
      <c r="Y3" s="19">
        <f>W3+X3</f>
        <v>0.8320672030629358</v>
      </c>
      <c r="Z3" s="36">
        <f>2*PI()^2*X$1*2*SQRT($C$2*$C$11)*T3*$C$7^2*U3^2/SQRT(2)</f>
        <v>6.5703079604802839E-3</v>
      </c>
      <c r="AA3" s="17">
        <f t="shared" ref="AA3:AA27" si="6">0.5926*0.5*$C$6*$F3^3*($C$7*S3*2+$C$7)*$C$8</f>
        <v>3.0409788432372205</v>
      </c>
      <c r="AB3" s="79">
        <f t="shared" ref="AB3:AB27" si="7">X3/AA3</f>
        <v>0.18241214336043046</v>
      </c>
      <c r="AC3" s="26">
        <v>0.88880000000000003</v>
      </c>
      <c r="AD3" s="20">
        <v>1.0999999999999999E-2</v>
      </c>
      <c r="AE3" s="20">
        <v>0.88600000000000001</v>
      </c>
      <c r="AF3" s="19">
        <f t="shared" ref="AF3" si="8">AE3/$C$14</f>
        <v>1.0623206187718766</v>
      </c>
      <c r="AG3" s="19">
        <f t="shared" ref="AG3" si="9">4*PI()^2*$C$13*SQRT($C$11*$C$2)*($C$7*AC3*AE3)^2</f>
        <v>0.23399070691953436</v>
      </c>
      <c r="AH3" s="19">
        <f t="shared" ref="AH3" si="10">4*PI()^2*AH$1*SQRT($C$11*$C$2)*($C$7*AC3*AE3)^2</f>
        <v>0.93596282767813743</v>
      </c>
      <c r="AI3" s="19">
        <f t="shared" ref="AI3" si="11">AG3+AH3</f>
        <v>1.1699535345976717</v>
      </c>
      <c r="AJ3" s="36">
        <f t="shared" ref="AJ3" si="12">2*PI()^2*AH$1*2*SQRT($C$2*$C$11)*AD3*$C$7^2*AE3^2/SQRT(2)</f>
        <v>9.2156971908634588E-3</v>
      </c>
      <c r="AK3" s="17">
        <f t="shared" ref="AK3:AK27" si="13">0.5926*0.5*$C$6*$F3^3*($C$7*AC3*2+$C$7)*$C$8</f>
        <v>2.9200798018999183</v>
      </c>
      <c r="AL3" s="79">
        <f t="shared" ref="AL3:AL27" si="14">AH3/AK3</f>
        <v>0.32052645515686362</v>
      </c>
      <c r="AM3" s="44">
        <v>0.79830000000000001</v>
      </c>
      <c r="AN3" s="45">
        <v>1.2999999999999999E-2</v>
      </c>
      <c r="AO3" s="45">
        <v>0.86599999999999999</v>
      </c>
      <c r="AP3" s="19">
        <f>AO3/$C$14</f>
        <v>1.0383404693639335</v>
      </c>
      <c r="AQ3" s="19">
        <f>4*PI()^2*$C$13*SQRT($C$11*$C$2)*($C$7*AM3*AO3)^2</f>
        <v>0.18033960596575549</v>
      </c>
      <c r="AR3" s="19">
        <f>4*PI()^2*AR$1*SQRT($C$11*$C$2)*($C$7*AM3*AO3)^2</f>
        <v>1.0820376357945329</v>
      </c>
      <c r="AS3" s="19">
        <f>AQ3+AR3</f>
        <v>1.2623772417602885</v>
      </c>
      <c r="AT3" s="36">
        <f>2*PI()^2*AR$1*2*SQRT($C$2*$C$11)*AN3*$C$7^2*AO3^2/SQRT(2)</f>
        <v>1.5607683970617603E-2</v>
      </c>
      <c r="AU3" s="17">
        <f t="shared" ref="AU3:AU27" si="15">0.5926*0.5*$C$6*$F3^3*($C$7*AM3*2+$C$7)*$C$8</f>
        <v>2.7297952237951204</v>
      </c>
      <c r="AV3" s="79">
        <f t="shared" ref="AV3:AV27" si="16">AR3/AU3</f>
        <v>0.39638051468572105</v>
      </c>
      <c r="AW3" s="44">
        <v>0.73350000000000004</v>
      </c>
      <c r="AX3" s="45">
        <v>1.2999999999999999E-2</v>
      </c>
      <c r="AY3" s="45">
        <v>0.84599999999999997</v>
      </c>
      <c r="AZ3" s="19">
        <f t="shared" ref="AZ3" si="17">AY3/$C$14</f>
        <v>1.0143603199559905</v>
      </c>
      <c r="BA3" s="19">
        <f t="shared" ref="BA3" si="18">4*PI()^2*$C$13*SQRT($C$11*$C$2)*($C$7*AW3*AY3)^2</f>
        <v>0.14529947205214133</v>
      </c>
      <c r="BB3" s="19">
        <f t="shared" ref="BB3" si="19">4*PI()^2*BB$1*SQRT($C$11*$C$2)*($C$7*AW3*AY3)^2</f>
        <v>1.1623957764171307</v>
      </c>
      <c r="BC3" s="19">
        <f t="shared" ref="BC3" si="20">BA3+BB3</f>
        <v>1.3076952484692721</v>
      </c>
      <c r="BD3" s="36">
        <f t="shared" ref="BD3" si="21">2*PI()^2*BB$1*2*SQRT($C$2*$C$11)*AX3*$C$7^2*AY3^2/SQRT(2)</f>
        <v>1.9860132489043E-2</v>
      </c>
      <c r="BE3" s="17">
        <f t="shared" ref="BE3:BE27" si="22">0.5926*0.5*$C$6*$F3^3*($C$7*AW3*2+$C$7)*$C$8</f>
        <v>2.5935472606880392</v>
      </c>
      <c r="BF3" s="79">
        <f t="shared" ref="BF3:BF27" si="23">BB3/BE3</f>
        <v>0.44818762088366959</v>
      </c>
      <c r="BG3" s="44">
        <v>0.66969999999999996</v>
      </c>
      <c r="BH3" s="45">
        <v>1.6E-2</v>
      </c>
      <c r="BI3" s="45">
        <v>0.82699999999999996</v>
      </c>
      <c r="BJ3" s="19">
        <f t="shared" ref="BJ3" si="24">BI3/$C$14</f>
        <v>0.99157917801844453</v>
      </c>
      <c r="BK3" s="19">
        <f>4*PI()^2*$C$13*SQRT($C$11*$C$2)*($C$7*BG3*BI3)^2</f>
        <v>0.11574298826281823</v>
      </c>
      <c r="BL3" s="19">
        <f>4*PI()^2*BL$1*SQRT($C$11*$C$2)*($C$7*BG3*BI3)^2</f>
        <v>1.1574298826281821</v>
      </c>
      <c r="BM3" s="19">
        <f t="shared" ref="BM3" si="25">BK3+BL3</f>
        <v>1.2731728708910004</v>
      </c>
      <c r="BN3" s="36">
        <f t="shared" ref="BN3" si="26">2*PI()^2*BL$1*2*SQRT($C$2*$C$11)*BH3*$C$7^2*BI3^2/SQRT(2)</f>
        <v>2.9197057004343985E-2</v>
      </c>
      <c r="BO3" s="17">
        <f t="shared" ref="BO3:BO27" si="27">0.5926*0.5*$C$6*$F3^3*($C$7*BG3*2+$C$7)*$C$8</f>
        <v>2.4594018896042154</v>
      </c>
      <c r="BP3" s="79">
        <f t="shared" ref="BP3:BP27" si="28">BL3/BO3</f>
        <v>0.47061437478786522</v>
      </c>
      <c r="BQ3" s="44">
        <v>0.58689999999999998</v>
      </c>
      <c r="BR3" s="45">
        <v>1.9E-2</v>
      </c>
      <c r="BS3" s="45">
        <v>0.81599999999999995</v>
      </c>
      <c r="BT3" s="19">
        <f t="shared" ref="BT3" si="29">BS3/$C$14</f>
        <v>0.97839009584407588</v>
      </c>
      <c r="BU3" s="19">
        <f t="shared" ref="BU3" si="30">4*PI()^2*$C$13*SQRT($C$11*$C$2)*($C$7*BQ3*BS3)^2</f>
        <v>8.654293314551656E-2</v>
      </c>
      <c r="BV3" s="19">
        <f t="shared" ref="BV3" si="31">4*PI()^2*BV$1*SQRT($C$11*$C$2)*($C$7*BQ3*BS3)^2</f>
        <v>1.0385151977461986</v>
      </c>
      <c r="BW3" s="19">
        <f t="shared" ref="BW3" si="32">BU3+BV3</f>
        <v>1.1250581308917151</v>
      </c>
      <c r="BX3" s="36">
        <f t="shared" ref="BX3" si="33">2*PI()^2*BV$1*2*SQRT($C$2*$C$11)*BR3*$C$7^2*BS3^2/SQRT(2)</f>
        <v>4.0506362084186169E-2</v>
      </c>
      <c r="BY3" s="17">
        <f t="shared" ref="BY3:BY27" si="34">0.5926*0.5*$C$6*$F3^3*($C$7*BQ3*2+$C$7)*$C$8</f>
        <v>2.2853072700785004</v>
      </c>
      <c r="BZ3" s="79">
        <f t="shared" ref="BZ3:BZ27" si="35">BV3/BY3</f>
        <v>0.45443131929936298</v>
      </c>
    </row>
    <row r="4" spans="2:78" ht="20.100000000000001" customHeight="1">
      <c r="B4" s="9" t="s">
        <v>2</v>
      </c>
      <c r="C4" s="10">
        <f>1.003887*10^-3</f>
        <v>1.003887E-3</v>
      </c>
      <c r="D4" s="2"/>
      <c r="E4" s="38">
        <v>20</v>
      </c>
      <c r="F4" s="20">
        <f t="shared" ref="F4:F26" si="36">0.02*E4-0.0054</f>
        <v>0.39460000000000001</v>
      </c>
      <c r="G4" s="20">
        <f t="shared" si="0"/>
        <v>5.3220286593781347</v>
      </c>
      <c r="H4" s="29">
        <f t="shared" si="1"/>
        <v>35291.690140845072</v>
      </c>
      <c r="I4" s="19">
        <v>1.0145999999999999</v>
      </c>
      <c r="J4" s="19">
        <v>2.5999999999999999E-2</v>
      </c>
      <c r="K4" s="19">
        <v>0.97099999999999997</v>
      </c>
      <c r="L4" s="19">
        <f t="shared" si="2"/>
        <v>1.1642362537556346</v>
      </c>
      <c r="M4" s="19">
        <f t="shared" ref="M4:M26" si="37">4*PI()^2*$C$13*SQRT($C$11*$C$2)*($C$7*I4*K4)^2</f>
        <v>0.36622775069736885</v>
      </c>
      <c r="N4" s="19">
        <f t="shared" ref="N4:N26" si="38">4*PI()^2*N$1*SQRT($C$11*$C$2)*($C$7*I4*K4)^2</f>
        <v>0</v>
      </c>
      <c r="O4" s="19">
        <f t="shared" ref="O4:O26" si="39">M4+N4</f>
        <v>0.36622775069736885</v>
      </c>
      <c r="P4" s="36">
        <f t="shared" ref="P4:P26" si="40">2*PI()^2*N$1*2*SQRT($C$2*$C$11)*J4*$C$7^2*K4^2/SQRT(2)</f>
        <v>0</v>
      </c>
      <c r="Q4" s="17">
        <f t="shared" si="3"/>
        <v>4.3884182644806478</v>
      </c>
      <c r="R4" s="79">
        <f t="shared" si="4"/>
        <v>0</v>
      </c>
      <c r="S4" s="26">
        <v>0.93310000000000004</v>
      </c>
      <c r="T4" s="20">
        <v>2.5000000000000001E-2</v>
      </c>
      <c r="U4" s="19">
        <v>0.95199999999999996</v>
      </c>
      <c r="V4" s="19">
        <f t="shared" si="5"/>
        <v>1.1414551118180885</v>
      </c>
      <c r="W4" s="19">
        <f t="shared" ref="W4:W26" si="41">4*PI()^2*$C$13*SQRT($C$11*$C$2)*($C$7*S4*U4)^2</f>
        <v>0.29775108277468698</v>
      </c>
      <c r="X4" s="19">
        <f t="shared" ref="X4:X26" si="42">4*PI()^2*X$1*SQRT($C$11*$C$2)*($C$7*S4*U4)^2</f>
        <v>0.59550216554937396</v>
      </c>
      <c r="Y4" s="19">
        <f t="shared" ref="Y4:Y26" si="43">W4+X4</f>
        <v>0.89325324832406094</v>
      </c>
      <c r="Z4" s="36">
        <f t="shared" ref="Z4:Z26" si="44">2*PI()^2*X$1*2*SQRT($C$2*$C$11)*T4*$C$7^2*U4^2/SQRT(2)</f>
        <v>1.2090714803393781E-2</v>
      </c>
      <c r="AA4" s="17">
        <f t="shared" si="6"/>
        <v>4.1522792914480497</v>
      </c>
      <c r="AB4" s="79">
        <f t="shared" si="7"/>
        <v>0.14341572995242832</v>
      </c>
      <c r="AC4" s="26">
        <v>0.86870000000000003</v>
      </c>
      <c r="AD4" s="20">
        <v>0.02</v>
      </c>
      <c r="AE4" s="19">
        <v>0.93700000000000006</v>
      </c>
      <c r="AF4" s="19">
        <f t="shared" ref="AF4:AF26" si="45">AE4/$C$14</f>
        <v>1.1234699997621314</v>
      </c>
      <c r="AG4" s="19">
        <f t="shared" ref="AG4:AG26" si="46">4*PI()^2*$C$13*SQRT($C$11*$C$2)*($C$7*AC4*AE4)^2</f>
        <v>0.25000108796120241</v>
      </c>
      <c r="AH4" s="19">
        <f t="shared" ref="AH4:AH26" si="47">4*PI()^2*AH$1*SQRT($C$11*$C$2)*($C$7*AC4*AE4)^2</f>
        <v>1.0000043518448096</v>
      </c>
      <c r="AI4" s="19">
        <f t="shared" ref="AI4:AI26" si="48">AG4+AH4</f>
        <v>1.2500054398060121</v>
      </c>
      <c r="AJ4" s="36">
        <f t="shared" ref="AJ4:AJ26" si="49">2*PI()^2*AH$1*2*SQRT($C$2*$C$11)*AD4*$C$7^2*AE4^2/SQRT(2)</f>
        <v>1.8740330459043917E-2</v>
      </c>
      <c r="AK4" s="17">
        <f t="shared" si="13"/>
        <v>3.9656860415916171</v>
      </c>
      <c r="AL4" s="79">
        <f t="shared" si="14"/>
        <v>0.25216427658591467</v>
      </c>
      <c r="AM4" s="26">
        <v>0.81830000000000003</v>
      </c>
      <c r="AN4" s="20">
        <v>2.1999999999999999E-2</v>
      </c>
      <c r="AO4" s="19">
        <v>0.93</v>
      </c>
      <c r="AP4" s="19">
        <f>AO4/$C$14</f>
        <v>1.1150769474693514</v>
      </c>
      <c r="AQ4" s="19">
        <f>4*PI()^2*$C$13*SQRT($C$11*$C$2)*($C$7*AM4*AO4)^2</f>
        <v>0.21853151336224838</v>
      </c>
      <c r="AR4" s="19">
        <f>4*PI()^2*AR$1*SQRT($C$11*$C$2)*($C$7*AM4*AO4)^2</f>
        <v>1.3111890801734902</v>
      </c>
      <c r="AS4" s="19">
        <f>AQ4+AR4</f>
        <v>1.5297205935357385</v>
      </c>
      <c r="AT4" s="36">
        <f>2*PI()^2*AR$1*2*SQRT($C$2*$C$11)*AN4*$C$7^2*AO4^2/SQRT(2)</f>
        <v>3.0461262861381993E-2</v>
      </c>
      <c r="AU4" s="17">
        <f t="shared" si="15"/>
        <v>3.819656541703973</v>
      </c>
      <c r="AV4" s="79">
        <f t="shared" si="16"/>
        <v>0.34327407866586884</v>
      </c>
      <c r="AW4" s="26">
        <v>0.77229999999999999</v>
      </c>
      <c r="AX4" s="20">
        <v>1.7999999999999999E-2</v>
      </c>
      <c r="AY4" s="19">
        <v>0.91600000000000004</v>
      </c>
      <c r="AZ4" s="19">
        <f t="shared" ref="AZ4:AZ26" si="50">AY4/$C$14</f>
        <v>1.0982908428837912</v>
      </c>
      <c r="BA4" s="19">
        <f t="shared" ref="BA4:BA26" si="51">4*PI()^2*$C$13*SQRT($C$11*$C$2)*($C$7*AW4*AY4)^2</f>
        <v>0.18883656456136322</v>
      </c>
      <c r="BB4" s="19">
        <f t="shared" ref="BB4:BB26" si="52">4*PI()^2*BB$1*SQRT($C$11*$C$2)*($C$7*AW4*AY4)^2</f>
        <v>1.5106925164909057</v>
      </c>
      <c r="BC4" s="19">
        <f t="shared" ref="BC4:BC26" si="53">BA4+BB4</f>
        <v>1.699529081052269</v>
      </c>
      <c r="BD4" s="36">
        <f t="shared" ref="BD4:BD26" si="54">2*PI()^2*BB$1*2*SQRT($C$2*$C$11)*AX4*$C$7^2*AY4^2/SQRT(2)</f>
        <v>3.2237511899119886E-2</v>
      </c>
      <c r="BE4" s="17">
        <f t="shared" si="22"/>
        <v>3.6863756489493782</v>
      </c>
      <c r="BF4" s="79">
        <f t="shared" si="23"/>
        <v>0.40980427942048042</v>
      </c>
      <c r="BG4" s="22">
        <v>0.71379999999999999</v>
      </c>
      <c r="BH4" s="19">
        <v>1.4E-2</v>
      </c>
      <c r="BI4" s="19">
        <v>0.90600000000000003</v>
      </c>
      <c r="BJ4" s="19">
        <f t="shared" ref="BJ4:BJ26" si="55">BI4/$C$14</f>
        <v>1.0863007681798196</v>
      </c>
      <c r="BK4" s="19">
        <f>4*PI()^2*$C$13*SQRT($C$11*$C$2)*($C$7*BG4*BI4)^2</f>
        <v>0.15780928656264925</v>
      </c>
      <c r="BL4" s="19">
        <f>4*PI()^2*BL$1*SQRT($C$11*$C$2)*($C$7*BG4*BI4)^2</f>
        <v>1.5780928656264923</v>
      </c>
      <c r="BM4" s="19">
        <f t="shared" ref="BM4:BM26" si="56">BK4+BL4</f>
        <v>1.7359021521891416</v>
      </c>
      <c r="BN4" s="36">
        <f t="shared" ref="BN4:BN26" si="57">2*PI()^2*BL$1*2*SQRT($C$2*$C$11)*BH4*$C$7^2*BI4^2/SQRT(2)</f>
        <v>3.0661437148907986E-2</v>
      </c>
      <c r="BO4" s="17">
        <f t="shared" si="27"/>
        <v>3.516877122294078</v>
      </c>
      <c r="BP4" s="79">
        <f t="shared" si="28"/>
        <v>0.44871993269901161</v>
      </c>
      <c r="BQ4" s="26">
        <v>0.67030000000000001</v>
      </c>
      <c r="BR4" s="20">
        <v>1.6E-2</v>
      </c>
      <c r="BS4" s="19">
        <v>0.88800000000000001</v>
      </c>
      <c r="BT4" s="19">
        <f t="shared" ref="BT4:BT26" si="58">BS4/$C$14</f>
        <v>1.0647186337126708</v>
      </c>
      <c r="BU4" s="19">
        <f t="shared" ref="BU4:BU26" si="59">4*PI()^2*$C$13*SQRT($C$11*$C$2)*($C$7*BQ4*BS4)^2</f>
        <v>0.13368646640691437</v>
      </c>
      <c r="BV4" s="19">
        <f t="shared" ref="BV4:BV26" si="60">4*PI()^2*BV$1*SQRT($C$11*$C$2)*($C$7*BQ4*BS4)^2</f>
        <v>1.6042375968829723</v>
      </c>
      <c r="BW4" s="19">
        <f t="shared" ref="BW4:BW26" si="61">BU4+BV4</f>
        <v>1.7379240632898867</v>
      </c>
      <c r="BX4" s="36">
        <f t="shared" ref="BX4:BX26" si="62">2*PI()^2*BV$1*2*SQRT($C$2*$C$11)*BR4*$C$7^2*BS4^2/SQRT(2)</f>
        <v>4.0395709119104638E-2</v>
      </c>
      <c r="BY4" s="17">
        <f t="shared" si="34"/>
        <v>3.390839756319624</v>
      </c>
      <c r="BZ4" s="79">
        <f t="shared" si="35"/>
        <v>0.47310923316063513</v>
      </c>
    </row>
    <row r="5" spans="2:78" ht="20.100000000000001" customHeight="1">
      <c r="B5" s="6" t="s">
        <v>3</v>
      </c>
      <c r="C5" s="11">
        <f>9.94*10^-7</f>
        <v>9.9399999999999993E-7</v>
      </c>
      <c r="D5" s="2"/>
      <c r="E5" s="38">
        <v>22</v>
      </c>
      <c r="F5" s="20">
        <f t="shared" si="36"/>
        <v>0.43459999999999999</v>
      </c>
      <c r="G5" s="20">
        <f t="shared" si="0"/>
        <v>5.8615145853161108</v>
      </c>
      <c r="H5" s="29">
        <f t="shared" si="1"/>
        <v>38869.15492957746</v>
      </c>
      <c r="I5" s="19">
        <v>0.98939999999999995</v>
      </c>
      <c r="J5" s="19">
        <v>2.3E-2</v>
      </c>
      <c r="K5" s="19">
        <v>1.016</v>
      </c>
      <c r="L5" s="19">
        <f t="shared" si="2"/>
        <v>1.2181915899235063</v>
      </c>
      <c r="M5" s="19">
        <f t="shared" si="37"/>
        <v>0.3812890224126485</v>
      </c>
      <c r="N5" s="19">
        <f t="shared" si="38"/>
        <v>0</v>
      </c>
      <c r="O5" s="19">
        <f t="shared" si="39"/>
        <v>0.3812890224126485</v>
      </c>
      <c r="P5" s="36">
        <f t="shared" si="40"/>
        <v>0</v>
      </c>
      <c r="Q5" s="17">
        <f t="shared" si="3"/>
        <v>5.7652657929233877</v>
      </c>
      <c r="R5" s="79">
        <f t="shared" si="4"/>
        <v>0</v>
      </c>
      <c r="S5" s="26">
        <v>0.9375</v>
      </c>
      <c r="T5" s="20">
        <v>2.3E-2</v>
      </c>
      <c r="U5" s="20">
        <v>1.006</v>
      </c>
      <c r="V5" s="19">
        <f t="shared" si="5"/>
        <v>1.2062015152195349</v>
      </c>
      <c r="W5" s="19">
        <f t="shared" si="41"/>
        <v>0.33563062996675302</v>
      </c>
      <c r="X5" s="19">
        <f t="shared" si="42"/>
        <v>0.67126125993350605</v>
      </c>
      <c r="Y5" s="19">
        <f t="shared" si="43"/>
        <v>1.006891889900259</v>
      </c>
      <c r="Z5" s="36">
        <f t="shared" si="44"/>
        <v>1.2421151793466687E-2</v>
      </c>
      <c r="AA5" s="17">
        <f t="shared" si="6"/>
        <v>5.5643679181733381</v>
      </c>
      <c r="AB5" s="79">
        <f t="shared" si="7"/>
        <v>0.12063567143738882</v>
      </c>
      <c r="AC5" s="26">
        <v>0.88129999999999997</v>
      </c>
      <c r="AD5" s="20">
        <v>2.4E-2</v>
      </c>
      <c r="AE5" s="20">
        <v>0.99299999999999999</v>
      </c>
      <c r="AF5" s="19">
        <f t="shared" si="45"/>
        <v>1.1906144181043719</v>
      </c>
      <c r="AG5" s="19">
        <f t="shared" si="46"/>
        <v>0.28898088122420956</v>
      </c>
      <c r="AH5" s="19">
        <f t="shared" si="47"/>
        <v>1.1559235248968383</v>
      </c>
      <c r="AI5" s="19">
        <f t="shared" si="48"/>
        <v>1.4449044061210479</v>
      </c>
      <c r="AJ5" s="36">
        <f t="shared" si="49"/>
        <v>2.5256769806874444E-2</v>
      </c>
      <c r="AK5" s="17">
        <f t="shared" si="13"/>
        <v>5.346825325476753</v>
      </c>
      <c r="AL5" s="79">
        <f t="shared" si="14"/>
        <v>0.21618875772676743</v>
      </c>
      <c r="AM5" s="26">
        <v>0.80740000000000001</v>
      </c>
      <c r="AN5" s="20">
        <v>0.02</v>
      </c>
      <c r="AO5" s="20">
        <v>0.98199999999999998</v>
      </c>
      <c r="AP5" s="19">
        <f t="shared" ref="AP5:AP26" si="63">AO5/$C$14</f>
        <v>1.1774253359300031</v>
      </c>
      <c r="AQ5" s="19">
        <f t="shared" ref="AQ5:AQ26" si="64">4*PI()^2*$C$13*SQRT($C$11*$C$2)*($C$7*AM5*AO5)^2</f>
        <v>0.23720483634667894</v>
      </c>
      <c r="AR5" s="19">
        <f t="shared" ref="AR5:AR26" si="65">4*PI()^2*AR$1*SQRT($C$11*$C$2)*($C$7*AM5*AO5)^2</f>
        <v>1.4232290180800735</v>
      </c>
      <c r="AS5" s="19">
        <f t="shared" ref="AS5:AS26" si="66">AQ5+AR5</f>
        <v>1.6604338544267525</v>
      </c>
      <c r="AT5" s="36">
        <f t="shared" ref="AT5:AT26" si="67">2*PI()^2*AR$1*2*SQRT($C$2*$C$11)*AN5*$C$7^2*AO5^2/SQRT(2)</f>
        <v>3.0875379021788461E-2</v>
      </c>
      <c r="AU5" s="17">
        <f t="shared" si="15"/>
        <v>5.0607684286746588</v>
      </c>
      <c r="AV5" s="79">
        <f t="shared" si="16"/>
        <v>0.28122784872272771</v>
      </c>
      <c r="AW5" s="26">
        <v>0.77090000000000003</v>
      </c>
      <c r="AX5" s="20">
        <v>2.1000000000000001E-2</v>
      </c>
      <c r="AY5" s="20">
        <v>0.97199999999999998</v>
      </c>
      <c r="AZ5" s="19">
        <f t="shared" si="50"/>
        <v>1.1654352612260317</v>
      </c>
      <c r="BA5" s="19">
        <f t="shared" si="51"/>
        <v>0.21186133035191898</v>
      </c>
      <c r="BB5" s="19">
        <f t="shared" si="52"/>
        <v>1.6948906428153518</v>
      </c>
      <c r="BC5" s="19">
        <f t="shared" si="53"/>
        <v>1.9067519731672709</v>
      </c>
      <c r="BD5" s="36">
        <f t="shared" si="54"/>
        <v>4.2349656060836356E-2</v>
      </c>
      <c r="BE5" s="17">
        <f t="shared" si="22"/>
        <v>4.9194818693610403</v>
      </c>
      <c r="BF5" s="79">
        <f t="shared" si="23"/>
        <v>0.34452625049220686</v>
      </c>
      <c r="BG5" s="26">
        <v>0.73519999999999996</v>
      </c>
      <c r="BH5" s="20">
        <v>2.1999999999999999E-2</v>
      </c>
      <c r="BI5" s="20">
        <v>0.96399999999999997</v>
      </c>
      <c r="BJ5" s="19">
        <f t="shared" si="55"/>
        <v>1.1558432014628544</v>
      </c>
      <c r="BK5" s="19">
        <f>4*PI()^2*$C$13*SQRT($C$11*$C$2)*($C$7*BG5*BI5)^2</f>
        <v>0.18953444086403573</v>
      </c>
      <c r="BL5" s="19">
        <f>4*PI()^2*BL$1*SQRT($C$11*$C$2)*($C$7*BG5*BI5)^2</f>
        <v>1.8953444086403572</v>
      </c>
      <c r="BM5" s="19">
        <f t="shared" si="56"/>
        <v>2.0848788495043928</v>
      </c>
      <c r="BN5" s="36">
        <f t="shared" si="57"/>
        <v>5.4548752711355515E-2</v>
      </c>
      <c r="BO5" s="17">
        <f t="shared" si="27"/>
        <v>4.7812920017584046</v>
      </c>
      <c r="BP5" s="79">
        <f t="shared" si="28"/>
        <v>0.39640842013901489</v>
      </c>
      <c r="BQ5" s="26">
        <v>0.69740000000000002</v>
      </c>
      <c r="BR5" s="20">
        <v>1.6E-2</v>
      </c>
      <c r="BS5" s="20">
        <v>0.96199999999999997</v>
      </c>
      <c r="BT5" s="19">
        <f t="shared" si="58"/>
        <v>1.1534451865220601</v>
      </c>
      <c r="BU5" s="19">
        <f t="shared" si="59"/>
        <v>0.16983887483215579</v>
      </c>
      <c r="BV5" s="19">
        <f t="shared" si="60"/>
        <v>2.0380664979858691</v>
      </c>
      <c r="BW5" s="19">
        <f t="shared" si="61"/>
        <v>2.2079053728180251</v>
      </c>
      <c r="BX5" s="36">
        <f t="shared" si="62"/>
        <v>4.7408853063393631E-2</v>
      </c>
      <c r="BY5" s="17">
        <f t="shared" si="34"/>
        <v>4.6349733184144384</v>
      </c>
      <c r="BZ5" s="79">
        <f t="shared" si="35"/>
        <v>0.43971482853822857</v>
      </c>
    </row>
    <row r="6" spans="2:78" ht="20.100000000000001" customHeight="1">
      <c r="B6" s="9" t="s">
        <v>4</v>
      </c>
      <c r="C6" s="10">
        <v>999.72964999999999</v>
      </c>
      <c r="D6" s="2"/>
      <c r="E6" s="38">
        <v>24</v>
      </c>
      <c r="F6" s="20">
        <f t="shared" si="36"/>
        <v>0.47459999999999997</v>
      </c>
      <c r="G6" s="20">
        <f t="shared" si="0"/>
        <v>6.401000511254086</v>
      </c>
      <c r="H6" s="29">
        <f t="shared" si="1"/>
        <v>42446.619718309856</v>
      </c>
      <c r="I6" s="19">
        <v>0.98070000000000002</v>
      </c>
      <c r="J6" s="19">
        <v>3.1E-2</v>
      </c>
      <c r="K6" s="19">
        <v>1.0580000000000001</v>
      </c>
      <c r="L6" s="19">
        <f t="shared" si="2"/>
        <v>1.2685499036801868</v>
      </c>
      <c r="M6" s="19">
        <f t="shared" si="37"/>
        <v>0.40622510522577171</v>
      </c>
      <c r="N6" s="19">
        <f t="shared" si="38"/>
        <v>0</v>
      </c>
      <c r="O6" s="19">
        <f t="shared" si="39"/>
        <v>0.40622510522577171</v>
      </c>
      <c r="P6" s="36">
        <f t="shared" si="40"/>
        <v>0</v>
      </c>
      <c r="Q6" s="17">
        <f t="shared" si="3"/>
        <v>7.4643001847743422</v>
      </c>
      <c r="R6" s="79">
        <f t="shared" si="4"/>
        <v>0</v>
      </c>
      <c r="S6" s="26">
        <v>0.93459999999999999</v>
      </c>
      <c r="T6" s="20">
        <v>2.5999999999999999E-2</v>
      </c>
      <c r="U6" s="20">
        <v>1.056</v>
      </c>
      <c r="V6" s="19">
        <f t="shared" si="5"/>
        <v>1.2661518887393926</v>
      </c>
      <c r="W6" s="19">
        <f t="shared" si="41"/>
        <v>0.36753818269810379</v>
      </c>
      <c r="X6" s="19">
        <f t="shared" si="42"/>
        <v>0.73507636539620758</v>
      </c>
      <c r="Y6" s="19">
        <f t="shared" si="43"/>
        <v>1.1026145480943113</v>
      </c>
      <c r="Z6" s="36">
        <f t="shared" si="44"/>
        <v>1.5471743473180324E-2</v>
      </c>
      <c r="AA6" s="17">
        <f t="shared" si="6"/>
        <v>7.2319072364944086</v>
      </c>
      <c r="AB6" s="79">
        <f t="shared" si="7"/>
        <v>0.10164350030470359</v>
      </c>
      <c r="AC6" s="26">
        <v>0.86899999999999999</v>
      </c>
      <c r="AD6" s="20">
        <v>2.5999999999999999E-2</v>
      </c>
      <c r="AE6" s="20">
        <v>1.0449999999999999</v>
      </c>
      <c r="AF6" s="19">
        <f t="shared" si="45"/>
        <v>1.2529628065650236</v>
      </c>
      <c r="AG6" s="19">
        <f t="shared" si="46"/>
        <v>0.31116820000765133</v>
      </c>
      <c r="AH6" s="19">
        <f t="shared" si="47"/>
        <v>1.2446728000306053</v>
      </c>
      <c r="AI6" s="19">
        <f t="shared" si="48"/>
        <v>1.5558410000382565</v>
      </c>
      <c r="AJ6" s="36">
        <f t="shared" si="49"/>
        <v>3.0302188551530471E-2</v>
      </c>
      <c r="AK6" s="17">
        <f t="shared" si="13"/>
        <v>6.9012135834105992</v>
      </c>
      <c r="AL6" s="79">
        <f t="shared" si="14"/>
        <v>0.18035564107486796</v>
      </c>
      <c r="AM6" s="26">
        <v>0.83609999999999995</v>
      </c>
      <c r="AN6" s="20">
        <v>0.02</v>
      </c>
      <c r="AO6" s="20">
        <v>1.038</v>
      </c>
      <c r="AP6" s="19">
        <f t="shared" si="63"/>
        <v>1.2445697542722438</v>
      </c>
      <c r="AQ6" s="19">
        <f t="shared" si="64"/>
        <v>0.28420664489810954</v>
      </c>
      <c r="AR6" s="19">
        <f t="shared" si="65"/>
        <v>1.705239869388657</v>
      </c>
      <c r="AS6" s="19">
        <f t="shared" si="66"/>
        <v>1.9894465142867666</v>
      </c>
      <c r="AT6" s="36">
        <f t="shared" si="67"/>
        <v>3.4497214499226249E-2</v>
      </c>
      <c r="AU6" s="17">
        <f t="shared" si="15"/>
        <v>6.7353626506902131</v>
      </c>
      <c r="AV6" s="79">
        <f t="shared" si="16"/>
        <v>0.25317714246818035</v>
      </c>
      <c r="AW6" s="26">
        <v>0.77959999999999996</v>
      </c>
      <c r="AX6" s="20">
        <v>2.7E-2</v>
      </c>
      <c r="AY6" s="20">
        <v>1.032</v>
      </c>
      <c r="AZ6" s="19">
        <f t="shared" si="50"/>
        <v>1.2373757094498608</v>
      </c>
      <c r="BA6" s="19">
        <f t="shared" si="51"/>
        <v>0.24424525161022198</v>
      </c>
      <c r="BB6" s="19">
        <f t="shared" si="52"/>
        <v>1.9539620128817758</v>
      </c>
      <c r="BC6" s="19">
        <f t="shared" si="53"/>
        <v>2.1982072644919977</v>
      </c>
      <c r="BD6" s="36">
        <f t="shared" si="54"/>
        <v>6.1379199730735953E-2</v>
      </c>
      <c r="BE6" s="17">
        <f t="shared" si="22"/>
        <v>6.4505426598482121</v>
      </c>
      <c r="BF6" s="79">
        <f t="shared" si="23"/>
        <v>0.30291436177057307</v>
      </c>
      <c r="BG6" s="26">
        <v>0.75419999999999998</v>
      </c>
      <c r="BH6" s="20">
        <v>2.1999999999999999E-2</v>
      </c>
      <c r="BI6" s="20">
        <v>1.0249999999999999</v>
      </c>
      <c r="BJ6" s="19">
        <f t="shared" si="55"/>
        <v>1.2289826571570805</v>
      </c>
      <c r="BK6" s="19">
        <f>4*PI()^2*$C$13*SQRT($C$11*$C$2)*($C$7*BG6*BI6)^2</f>
        <v>0.22549860563403362</v>
      </c>
      <c r="BL6" s="19">
        <f>4*PI()^2*BL$1*SQRT($C$11*$C$2)*($C$7*BG6*BI6)^2</f>
        <v>2.2549860563403361</v>
      </c>
      <c r="BM6" s="19">
        <f t="shared" si="56"/>
        <v>2.4804846619743697</v>
      </c>
      <c r="BN6" s="36">
        <f t="shared" si="57"/>
        <v>6.1670644571124693E-2</v>
      </c>
      <c r="BO6" s="17">
        <f t="shared" si="27"/>
        <v>6.3224996905139328</v>
      </c>
      <c r="BP6" s="79">
        <f t="shared" si="28"/>
        <v>0.35666052459024106</v>
      </c>
      <c r="BQ6" s="26">
        <v>0.7248</v>
      </c>
      <c r="BR6" s="20">
        <v>1.9E-2</v>
      </c>
      <c r="BS6" s="20">
        <v>1.0189999999999999</v>
      </c>
      <c r="BT6" s="19">
        <f t="shared" si="58"/>
        <v>1.2217886123346977</v>
      </c>
      <c r="BU6" s="19">
        <f t="shared" si="59"/>
        <v>0.20582959106169951</v>
      </c>
      <c r="BV6" s="19">
        <f t="shared" si="60"/>
        <v>2.4699550927403937</v>
      </c>
      <c r="BW6" s="19">
        <f t="shared" si="61"/>
        <v>2.6757846838020933</v>
      </c>
      <c r="BX6" s="36">
        <f t="shared" si="62"/>
        <v>6.3167151216025147E-2</v>
      </c>
      <c r="BY6" s="17">
        <f t="shared" si="34"/>
        <v>6.1742924740403957</v>
      </c>
      <c r="BZ6" s="79">
        <f t="shared" si="35"/>
        <v>0.40003856362898849</v>
      </c>
    </row>
    <row r="7" spans="2:78" ht="20.100000000000001" customHeight="1">
      <c r="B7" s="9" t="s">
        <v>5</v>
      </c>
      <c r="C7" s="10">
        <f>3.5*0.0254</f>
        <v>8.8899999999999993E-2</v>
      </c>
      <c r="D7" s="2"/>
      <c r="E7" s="38">
        <v>26</v>
      </c>
      <c r="F7" s="20">
        <f t="shared" si="36"/>
        <v>0.51460000000000006</v>
      </c>
      <c r="G7" s="20">
        <f t="shared" si="0"/>
        <v>6.9404864371920629</v>
      </c>
      <c r="H7" s="29">
        <f t="shared" si="1"/>
        <v>46024.084507042258</v>
      </c>
      <c r="I7" s="19">
        <v>0.99280000000000002</v>
      </c>
      <c r="J7" s="19">
        <v>3.9E-2</v>
      </c>
      <c r="K7" s="19">
        <v>1.0980000000000001</v>
      </c>
      <c r="L7" s="19">
        <f t="shared" si="2"/>
        <v>1.3165102024960729</v>
      </c>
      <c r="M7" s="19">
        <f t="shared" si="37"/>
        <v>0.44838522250888252</v>
      </c>
      <c r="N7" s="19">
        <f t="shared" si="38"/>
        <v>0</v>
      </c>
      <c r="O7" s="19">
        <f t="shared" si="39"/>
        <v>0.44838522250888252</v>
      </c>
      <c r="P7" s="36">
        <f t="shared" si="40"/>
        <v>0</v>
      </c>
      <c r="Q7" s="17">
        <f t="shared" si="3"/>
        <v>9.5928972048245598</v>
      </c>
      <c r="R7" s="79">
        <f t="shared" si="4"/>
        <v>0</v>
      </c>
      <c r="S7" s="26">
        <v>0.92769999999999997</v>
      </c>
      <c r="T7" s="20">
        <v>2.5999999999999999E-2</v>
      </c>
      <c r="U7" s="20">
        <v>1.103</v>
      </c>
      <c r="V7" s="19">
        <f t="shared" si="5"/>
        <v>1.3225052398480586</v>
      </c>
      <c r="W7" s="19">
        <f t="shared" si="41"/>
        <v>0.39508379060317872</v>
      </c>
      <c r="X7" s="19">
        <f t="shared" si="42"/>
        <v>0.79016758120635744</v>
      </c>
      <c r="Y7" s="19">
        <f t="shared" si="43"/>
        <v>1.1852513718095361</v>
      </c>
      <c r="Z7" s="36">
        <f t="shared" si="44"/>
        <v>1.6879611415255576E-2</v>
      </c>
      <c r="AA7" s="17">
        <f t="shared" si="6"/>
        <v>9.174557435241173</v>
      </c>
      <c r="AB7" s="79">
        <f t="shared" si="7"/>
        <v>8.6125961582754665E-2</v>
      </c>
      <c r="AC7" s="26">
        <v>0.87819999999999998</v>
      </c>
      <c r="AD7" s="20">
        <v>3.3000000000000002E-2</v>
      </c>
      <c r="AE7" s="20">
        <v>1.099</v>
      </c>
      <c r="AF7" s="19">
        <f t="shared" si="45"/>
        <v>1.31770920996647</v>
      </c>
      <c r="AG7" s="19">
        <f t="shared" si="46"/>
        <v>0.35148380905292209</v>
      </c>
      <c r="AH7" s="19">
        <f t="shared" si="47"/>
        <v>1.4059352362116884</v>
      </c>
      <c r="AI7" s="19">
        <f t="shared" si="48"/>
        <v>1.7574190452646103</v>
      </c>
      <c r="AJ7" s="36">
        <f t="shared" si="49"/>
        <v>4.2538031847889964E-2</v>
      </c>
      <c r="AK7" s="17">
        <f t="shared" si="13"/>
        <v>8.8564649837146359</v>
      </c>
      <c r="AL7" s="79">
        <f t="shared" si="14"/>
        <v>0.15874677298413503</v>
      </c>
      <c r="AM7" s="26">
        <v>0.83840000000000003</v>
      </c>
      <c r="AN7" s="20">
        <v>2.7E-2</v>
      </c>
      <c r="AO7" s="20">
        <v>1.091</v>
      </c>
      <c r="AP7" s="19">
        <f t="shared" si="63"/>
        <v>1.3081171502032927</v>
      </c>
      <c r="AQ7" s="19">
        <f t="shared" si="64"/>
        <v>0.31570038702467873</v>
      </c>
      <c r="AR7" s="19">
        <f t="shared" si="65"/>
        <v>1.8942023221480722</v>
      </c>
      <c r="AS7" s="19">
        <f t="shared" si="66"/>
        <v>2.2099027091727508</v>
      </c>
      <c r="AT7" s="36">
        <f t="shared" si="67"/>
        <v>5.1448485128997183E-2</v>
      </c>
      <c r="AU7" s="17">
        <f t="shared" si="15"/>
        <v>8.6007058004670363</v>
      </c>
      <c r="AV7" s="79">
        <f t="shared" si="16"/>
        <v>0.22023800907655894</v>
      </c>
      <c r="AW7" s="26">
        <v>0.80210000000000004</v>
      </c>
      <c r="AX7" s="20">
        <v>2.3E-2</v>
      </c>
      <c r="AY7" s="20">
        <v>1.087</v>
      </c>
      <c r="AZ7" s="19">
        <f t="shared" si="50"/>
        <v>1.3033211203217041</v>
      </c>
      <c r="BA7" s="19">
        <f t="shared" si="51"/>
        <v>0.28683965712968096</v>
      </c>
      <c r="BB7" s="19">
        <f t="shared" si="52"/>
        <v>2.2947172570374477</v>
      </c>
      <c r="BC7" s="19">
        <f t="shared" si="53"/>
        <v>2.5815569141671286</v>
      </c>
      <c r="BD7" s="36">
        <f t="shared" si="54"/>
        <v>5.8007611995836671E-2</v>
      </c>
      <c r="BE7" s="17">
        <f t="shared" si="22"/>
        <v>8.3674380026809079</v>
      </c>
      <c r="BF7" s="79">
        <f t="shared" si="23"/>
        <v>0.27424371191065</v>
      </c>
      <c r="BG7" s="26">
        <v>0.76400000000000001</v>
      </c>
      <c r="BH7" s="20">
        <v>2.9000000000000001E-2</v>
      </c>
      <c r="BI7" s="20">
        <v>1.087</v>
      </c>
      <c r="BJ7" s="19">
        <f t="shared" si="55"/>
        <v>1.3033211203217041</v>
      </c>
      <c r="BK7" s="19">
        <f>4*PI()^2*$C$13*SQRT($C$11*$C$2)*($C$7*BG7*BI7)^2</f>
        <v>0.26023690136662408</v>
      </c>
      <c r="BL7" s="19">
        <f>4*PI()^2*BL$1*SQRT($C$11*$C$2)*($C$7*BG7*BI7)^2</f>
        <v>2.6023690136662405</v>
      </c>
      <c r="BM7" s="19">
        <f t="shared" si="56"/>
        <v>2.8626059150328644</v>
      </c>
      <c r="BN7" s="36">
        <f t="shared" si="57"/>
        <v>9.1425040645612132E-2</v>
      </c>
      <c r="BO7" s="17">
        <f t="shared" si="27"/>
        <v>8.1226032066574518</v>
      </c>
      <c r="BP7" s="79">
        <f t="shared" si="28"/>
        <v>0.32038608158690868</v>
      </c>
      <c r="BQ7" s="26">
        <v>0.7379</v>
      </c>
      <c r="BR7" s="20">
        <v>2.4E-2</v>
      </c>
      <c r="BS7" s="20">
        <v>1.083</v>
      </c>
      <c r="BT7" s="19">
        <f t="shared" si="58"/>
        <v>1.2985250904401155</v>
      </c>
      <c r="BU7" s="19">
        <f t="shared" si="59"/>
        <v>0.24097667505909268</v>
      </c>
      <c r="BV7" s="19">
        <f t="shared" si="60"/>
        <v>2.891720100709112</v>
      </c>
      <c r="BW7" s="19">
        <f t="shared" si="61"/>
        <v>3.1326967757682045</v>
      </c>
      <c r="BX7" s="36">
        <f t="shared" si="62"/>
        <v>9.0127531639954461E-2</v>
      </c>
      <c r="BY7" s="17">
        <f t="shared" si="34"/>
        <v>7.9548817322161858</v>
      </c>
      <c r="BZ7" s="79">
        <f t="shared" si="35"/>
        <v>0.36351515937666806</v>
      </c>
    </row>
    <row r="8" spans="2:78" ht="20.100000000000001" customHeight="1">
      <c r="B8" s="9" t="s">
        <v>6</v>
      </c>
      <c r="C8" s="10">
        <f>35.25*0.0254</f>
        <v>0.89534999999999998</v>
      </c>
      <c r="D8" s="2"/>
      <c r="E8" s="38">
        <v>28</v>
      </c>
      <c r="F8" s="20">
        <f t="shared" si="36"/>
        <v>0.55460000000000009</v>
      </c>
      <c r="G8" s="20">
        <f t="shared" si="0"/>
        <v>7.4799723631300399</v>
      </c>
      <c r="H8" s="29">
        <f t="shared" si="1"/>
        <v>49601.549295774654</v>
      </c>
      <c r="I8" s="19">
        <v>0.9839</v>
      </c>
      <c r="J8" s="19">
        <v>2.8000000000000001E-2</v>
      </c>
      <c r="K8" s="19">
        <v>1.1479999999999999</v>
      </c>
      <c r="L8" s="19">
        <f t="shared" si="2"/>
        <v>1.3764605760159303</v>
      </c>
      <c r="M8" s="19">
        <f t="shared" si="37"/>
        <v>0.48140297642957303</v>
      </c>
      <c r="N8" s="19">
        <f t="shared" si="38"/>
        <v>0</v>
      </c>
      <c r="O8" s="19">
        <f t="shared" si="39"/>
        <v>0.48140297642957303</v>
      </c>
      <c r="P8" s="36">
        <f t="shared" si="40"/>
        <v>0</v>
      </c>
      <c r="Q8" s="17">
        <f t="shared" si="3"/>
        <v>11.936666197710894</v>
      </c>
      <c r="R8" s="79">
        <f t="shared" si="4"/>
        <v>0</v>
      </c>
      <c r="S8" s="26">
        <v>0.94779999999999998</v>
      </c>
      <c r="T8" s="20">
        <v>2.9000000000000001E-2</v>
      </c>
      <c r="U8" s="20">
        <v>1.139</v>
      </c>
      <c r="V8" s="19">
        <f t="shared" si="5"/>
        <v>1.365669508782356</v>
      </c>
      <c r="W8" s="19">
        <f t="shared" si="41"/>
        <v>0.43974805852240018</v>
      </c>
      <c r="X8" s="19">
        <f t="shared" si="42"/>
        <v>0.87949611704480035</v>
      </c>
      <c r="Y8" s="19">
        <f t="shared" si="43"/>
        <v>1.3192441755672006</v>
      </c>
      <c r="Z8" s="36">
        <f t="shared" si="44"/>
        <v>2.0076292650773035E-2</v>
      </c>
      <c r="AA8" s="17">
        <f t="shared" si="6"/>
        <v>11.646273550135341</v>
      </c>
      <c r="AB8" s="79">
        <f t="shared" si="7"/>
        <v>7.5517384445652133E-2</v>
      </c>
      <c r="AC8" s="26">
        <v>0.9002</v>
      </c>
      <c r="AD8" s="20">
        <v>2.3E-2</v>
      </c>
      <c r="AE8" s="20">
        <v>1.141</v>
      </c>
      <c r="AF8" s="19">
        <f t="shared" si="45"/>
        <v>1.3680675237231503</v>
      </c>
      <c r="AG8" s="19">
        <f t="shared" si="46"/>
        <v>0.39808185267661206</v>
      </c>
      <c r="AH8" s="19">
        <f t="shared" si="47"/>
        <v>1.5923274107064482</v>
      </c>
      <c r="AI8" s="19">
        <f t="shared" si="48"/>
        <v>1.9904092633830603</v>
      </c>
      <c r="AJ8" s="36">
        <f t="shared" si="49"/>
        <v>3.1957087530542799E-2</v>
      </c>
      <c r="AK8" s="17">
        <f t="shared" si="13"/>
        <v>11.263373549454</v>
      </c>
      <c r="AL8" s="79">
        <f t="shared" si="14"/>
        <v>0.14137215672684827</v>
      </c>
      <c r="AM8" s="26">
        <v>0.86029999999999995</v>
      </c>
      <c r="AN8" s="20">
        <v>2.5999999999999999E-2</v>
      </c>
      <c r="AO8" s="20">
        <v>1.139</v>
      </c>
      <c r="AP8" s="19">
        <f t="shared" si="63"/>
        <v>1.365669508782356</v>
      </c>
      <c r="AQ8" s="19">
        <f t="shared" si="64"/>
        <v>0.36230169663202233</v>
      </c>
      <c r="AR8" s="19">
        <f t="shared" si="65"/>
        <v>2.1738101797921336</v>
      </c>
      <c r="AS8" s="19">
        <f t="shared" si="66"/>
        <v>2.5361118764241559</v>
      </c>
      <c r="AT8" s="36">
        <f t="shared" si="67"/>
        <v>5.3998304371044699E-2</v>
      </c>
      <c r="AU8" s="17">
        <f t="shared" si="15"/>
        <v>10.942413254765231</v>
      </c>
      <c r="AV8" s="79">
        <f t="shared" si="16"/>
        <v>0.19865911926196692</v>
      </c>
      <c r="AW8" s="26">
        <v>0.82920000000000005</v>
      </c>
      <c r="AX8" s="20">
        <v>1.7999999999999999E-2</v>
      </c>
      <c r="AY8" s="20">
        <v>1.135</v>
      </c>
      <c r="AZ8" s="19">
        <f t="shared" si="50"/>
        <v>1.3608734789007675</v>
      </c>
      <c r="BA8" s="19">
        <f t="shared" si="51"/>
        <v>0.33422073022738447</v>
      </c>
      <c r="BB8" s="19">
        <f t="shared" si="52"/>
        <v>2.6737658418190757</v>
      </c>
      <c r="BC8" s="19">
        <f t="shared" si="53"/>
        <v>3.0079865720464602</v>
      </c>
      <c r="BD8" s="36">
        <f t="shared" si="54"/>
        <v>4.9495109702145879E-2</v>
      </c>
      <c r="BE8" s="17">
        <f t="shared" si="22"/>
        <v>10.692241195496544</v>
      </c>
      <c r="BF8" s="79">
        <f t="shared" si="23"/>
        <v>0.25006598644119971</v>
      </c>
      <c r="BG8" s="26">
        <v>0.7863</v>
      </c>
      <c r="BH8" s="20">
        <v>2.4E-2</v>
      </c>
      <c r="BI8" s="20">
        <v>1.1279999999999999</v>
      </c>
      <c r="BJ8" s="19">
        <f t="shared" si="55"/>
        <v>1.3524804266079873</v>
      </c>
      <c r="BK8" s="19">
        <f>4*PI()^2*$C$13*SQRT($C$11*$C$2)*($C$7*BG8*BI8)^2</f>
        <v>0.29683685698507656</v>
      </c>
      <c r="BL8" s="19">
        <f>4*PI()^2*BL$1*SQRT($C$11*$C$2)*($C$7*BG8*BI8)^2</f>
        <v>2.9683685698507651</v>
      </c>
      <c r="BM8" s="19">
        <f t="shared" si="56"/>
        <v>3.2652054268358417</v>
      </c>
      <c r="BN8" s="36">
        <f t="shared" si="57"/>
        <v>8.1477466621714859E-2</v>
      </c>
      <c r="BO8" s="17">
        <f t="shared" si="27"/>
        <v>10.347148547823657</v>
      </c>
      <c r="BP8" s="79">
        <f t="shared" si="28"/>
        <v>0.28687793126108252</v>
      </c>
      <c r="BQ8" s="26">
        <v>0.75870000000000004</v>
      </c>
      <c r="BR8" s="20">
        <v>2.1999999999999999E-2</v>
      </c>
      <c r="BS8" s="20">
        <v>1.127</v>
      </c>
      <c r="BT8" s="19">
        <f t="shared" si="58"/>
        <v>1.3512814191375901</v>
      </c>
      <c r="BU8" s="19">
        <f t="shared" si="59"/>
        <v>0.27587419193012153</v>
      </c>
      <c r="BV8" s="19">
        <f t="shared" si="60"/>
        <v>3.3104903031614583</v>
      </c>
      <c r="BW8" s="19">
        <f t="shared" si="61"/>
        <v>3.5863644950915798</v>
      </c>
      <c r="BX8" s="36">
        <f t="shared" si="62"/>
        <v>8.9466373770064153E-2</v>
      </c>
      <c r="BY8" s="17">
        <f t="shared" si="34"/>
        <v>10.12513090036977</v>
      </c>
      <c r="BZ8" s="79">
        <f t="shared" si="35"/>
        <v>0.32695777819924865</v>
      </c>
    </row>
    <row r="9" spans="2:78" ht="20.100000000000001" customHeight="1">
      <c r="B9" s="9" t="s">
        <v>15</v>
      </c>
      <c r="C9" s="10">
        <v>5.4249999999999998</v>
      </c>
      <c r="D9" s="2"/>
      <c r="E9" s="38">
        <v>30</v>
      </c>
      <c r="F9" s="20">
        <f t="shared" si="36"/>
        <v>0.59460000000000002</v>
      </c>
      <c r="G9" s="20">
        <f t="shared" si="0"/>
        <v>8.0194582890680159</v>
      </c>
      <c r="H9" s="29">
        <f t="shared" si="1"/>
        <v>53179.014084507042</v>
      </c>
      <c r="I9" s="19">
        <v>0.998</v>
      </c>
      <c r="J9" s="19">
        <v>2.8000000000000001E-2</v>
      </c>
      <c r="K9" s="19">
        <v>1.1779999999999999</v>
      </c>
      <c r="L9" s="19">
        <f t="shared" si="2"/>
        <v>1.4124308001278449</v>
      </c>
      <c r="M9" s="19">
        <f t="shared" si="37"/>
        <v>0.521524526353627</v>
      </c>
      <c r="N9" s="19">
        <f t="shared" si="38"/>
        <v>0</v>
      </c>
      <c r="O9" s="19">
        <f t="shared" si="39"/>
        <v>0.521524526353627</v>
      </c>
      <c r="P9" s="36">
        <f t="shared" si="40"/>
        <v>0</v>
      </c>
      <c r="Q9" s="17">
        <f t="shared" si="3"/>
        <v>14.849962147673994</v>
      </c>
      <c r="R9" s="79">
        <f t="shared" si="4"/>
        <v>0</v>
      </c>
      <c r="S9" s="26">
        <v>0.95120000000000005</v>
      </c>
      <c r="T9" s="20">
        <v>3.1E-2</v>
      </c>
      <c r="U9" s="20">
        <v>1.1830000000000001</v>
      </c>
      <c r="V9" s="19">
        <f t="shared" si="5"/>
        <v>1.4184258374798306</v>
      </c>
      <c r="W9" s="19">
        <f t="shared" si="41"/>
        <v>0.47778910939325864</v>
      </c>
      <c r="X9" s="19">
        <f t="shared" si="42"/>
        <v>0.95557821878651727</v>
      </c>
      <c r="Y9" s="19">
        <f t="shared" si="43"/>
        <v>1.4333673281797759</v>
      </c>
      <c r="Z9" s="36">
        <f t="shared" si="44"/>
        <v>2.315097333583829E-2</v>
      </c>
      <c r="AA9" s="17">
        <f t="shared" si="6"/>
        <v>14.386024745463619</v>
      </c>
      <c r="AB9" s="79">
        <f t="shared" si="7"/>
        <v>6.642406333186951E-2</v>
      </c>
      <c r="AC9" s="26">
        <v>0.91310000000000002</v>
      </c>
      <c r="AD9" s="20">
        <v>2.7E-2</v>
      </c>
      <c r="AE9" s="20">
        <v>1.1779999999999999</v>
      </c>
      <c r="AF9" s="19">
        <f t="shared" si="45"/>
        <v>1.4124308001278449</v>
      </c>
      <c r="AG9" s="19">
        <f t="shared" si="46"/>
        <v>0.43656643296796388</v>
      </c>
      <c r="AH9" s="19">
        <f t="shared" si="47"/>
        <v>1.7462657318718555</v>
      </c>
      <c r="AI9" s="19">
        <f t="shared" si="48"/>
        <v>2.1828321648398195</v>
      </c>
      <c r="AJ9" s="36">
        <f t="shared" si="49"/>
        <v>3.9987330519850532E-2</v>
      </c>
      <c r="AK9" s="17">
        <f t="shared" si="13"/>
        <v>14.008332116741066</v>
      </c>
      <c r="AL9" s="79">
        <f t="shared" si="14"/>
        <v>0.12465907556438711</v>
      </c>
      <c r="AM9" s="26">
        <v>0.876</v>
      </c>
      <c r="AN9" s="20">
        <v>2.7E-2</v>
      </c>
      <c r="AO9" s="20">
        <v>1.181</v>
      </c>
      <c r="AP9" s="19">
        <f t="shared" si="63"/>
        <v>1.4160278225390364</v>
      </c>
      <c r="AQ9" s="19">
        <f t="shared" si="64"/>
        <v>0.40386022361969576</v>
      </c>
      <c r="AR9" s="19">
        <f t="shared" si="65"/>
        <v>2.4231613417181741</v>
      </c>
      <c r="AS9" s="19">
        <f t="shared" si="66"/>
        <v>2.8270215653378701</v>
      </c>
      <c r="AT9" s="36">
        <f t="shared" si="67"/>
        <v>6.0286890714886021E-2</v>
      </c>
      <c r="AU9" s="17">
        <f t="shared" si="15"/>
        <v>13.640552680373442</v>
      </c>
      <c r="AV9" s="79">
        <f t="shared" si="16"/>
        <v>0.17764392678932378</v>
      </c>
      <c r="AW9" s="26">
        <v>0.84470000000000001</v>
      </c>
      <c r="AX9" s="20">
        <v>2.3E-2</v>
      </c>
      <c r="AY9" s="20">
        <v>1.1739999999999999</v>
      </c>
      <c r="AZ9" s="19">
        <f t="shared" si="50"/>
        <v>1.4076347702462562</v>
      </c>
      <c r="BA9" s="19">
        <f t="shared" si="51"/>
        <v>0.37107718727877437</v>
      </c>
      <c r="BB9" s="19">
        <f t="shared" si="52"/>
        <v>2.9686174982301949</v>
      </c>
      <c r="BC9" s="19">
        <f t="shared" si="53"/>
        <v>3.3396946855089693</v>
      </c>
      <c r="BD9" s="36">
        <f t="shared" si="54"/>
        <v>6.766468943512717E-2</v>
      </c>
      <c r="BE9" s="17">
        <f t="shared" si="22"/>
        <v>13.330269759664365</v>
      </c>
      <c r="BF9" s="79">
        <f t="shared" si="23"/>
        <v>0.22269748112771426</v>
      </c>
      <c r="BG9" s="26">
        <v>0.80730000000000002</v>
      </c>
      <c r="BH9" s="20">
        <v>2.4E-2</v>
      </c>
      <c r="BI9" s="20">
        <v>1.175</v>
      </c>
      <c r="BJ9" s="19">
        <f t="shared" si="55"/>
        <v>1.4088337777166535</v>
      </c>
      <c r="BK9" s="19">
        <f>4*PI()^2*$C$13*SQRT($C$11*$C$2)*($C$7*BG9*BI9)^2</f>
        <v>0.3395226188031763</v>
      </c>
      <c r="BL9" s="19">
        <f>4*PI()^2*BL$1*SQRT($C$11*$C$2)*($C$7*BG9*BI9)^2</f>
        <v>3.3952261880317627</v>
      </c>
      <c r="BM9" s="19">
        <f t="shared" si="56"/>
        <v>3.734748806834939</v>
      </c>
      <c r="BN9" s="36">
        <f t="shared" si="57"/>
        <v>8.8408709441964953E-2</v>
      </c>
      <c r="BO9" s="17">
        <f t="shared" si="27"/>
        <v>12.959516365590263</v>
      </c>
      <c r="BP9" s="79">
        <f t="shared" si="28"/>
        <v>0.26198710601937819</v>
      </c>
      <c r="BQ9" s="26">
        <v>0.78129999999999999</v>
      </c>
      <c r="BR9" s="20">
        <v>2.1999999999999999E-2</v>
      </c>
      <c r="BS9" s="20">
        <v>1.17</v>
      </c>
      <c r="BT9" s="19">
        <f t="shared" si="58"/>
        <v>1.4028387403646676</v>
      </c>
      <c r="BU9" s="19">
        <f t="shared" si="59"/>
        <v>0.31530470107196196</v>
      </c>
      <c r="BV9" s="19">
        <f t="shared" si="60"/>
        <v>3.783656412863543</v>
      </c>
      <c r="BW9" s="19">
        <f t="shared" si="61"/>
        <v>4.0989611139355047</v>
      </c>
      <c r="BX9" s="36">
        <f t="shared" si="62"/>
        <v>9.6423685353094687E-2</v>
      </c>
      <c r="BY9" s="17">
        <f t="shared" si="34"/>
        <v>12.701773364362273</v>
      </c>
      <c r="BZ9" s="79">
        <f t="shared" si="35"/>
        <v>0.29788410675626253</v>
      </c>
    </row>
    <row r="10" spans="2:78" ht="20.100000000000001" customHeight="1">
      <c r="B10" s="9" t="s">
        <v>7</v>
      </c>
      <c r="C10" s="10">
        <v>1.6850000000000001</v>
      </c>
      <c r="D10" s="2"/>
      <c r="E10" s="38">
        <v>32</v>
      </c>
      <c r="F10" s="20">
        <f t="shared" si="36"/>
        <v>0.63460000000000005</v>
      </c>
      <c r="G10" s="20">
        <f t="shared" si="0"/>
        <v>8.558944215005992</v>
      </c>
      <c r="H10" s="29">
        <f t="shared" si="1"/>
        <v>56756.478873239437</v>
      </c>
      <c r="I10" s="19">
        <v>0.98750000000000004</v>
      </c>
      <c r="J10" s="19">
        <v>3.3000000000000002E-2</v>
      </c>
      <c r="K10" s="19">
        <v>1.2210000000000001</v>
      </c>
      <c r="L10" s="19">
        <f t="shared" si="2"/>
        <v>1.4639881213549226</v>
      </c>
      <c r="M10" s="19">
        <f t="shared" si="37"/>
        <v>0.54856565101163457</v>
      </c>
      <c r="N10" s="19">
        <f t="shared" si="38"/>
        <v>0</v>
      </c>
      <c r="O10" s="19">
        <f t="shared" si="39"/>
        <v>0.54856565101163457</v>
      </c>
      <c r="P10" s="36">
        <f t="shared" si="40"/>
        <v>0</v>
      </c>
      <c r="Q10" s="17">
        <f t="shared" si="3"/>
        <v>17.926520263630188</v>
      </c>
      <c r="R10" s="79">
        <f t="shared" si="4"/>
        <v>0</v>
      </c>
      <c r="S10" s="26">
        <v>0.95530000000000004</v>
      </c>
      <c r="T10" s="20">
        <v>3.4000000000000002E-2</v>
      </c>
      <c r="U10" s="20">
        <v>1.216</v>
      </c>
      <c r="V10" s="19">
        <f t="shared" si="5"/>
        <v>1.4579930840029367</v>
      </c>
      <c r="W10" s="19">
        <f t="shared" si="41"/>
        <v>0.50917817392034059</v>
      </c>
      <c r="X10" s="19">
        <f t="shared" si="42"/>
        <v>1.0183563478406812</v>
      </c>
      <c r="Y10" s="19">
        <f t="shared" si="43"/>
        <v>1.5275345217610217</v>
      </c>
      <c r="Z10" s="36">
        <f t="shared" si="44"/>
        <v>2.6827743079722445E-2</v>
      </c>
      <c r="AA10" s="17">
        <f t="shared" si="6"/>
        <v>17.538463824982195</v>
      </c>
      <c r="AB10" s="79">
        <f t="shared" si="7"/>
        <v>5.8064170157828235E-2</v>
      </c>
      <c r="AC10" s="26">
        <v>0.91549999999999998</v>
      </c>
      <c r="AD10" s="20">
        <v>2.9000000000000001E-2</v>
      </c>
      <c r="AE10" s="20">
        <v>1.2170000000000001</v>
      </c>
      <c r="AF10" s="19">
        <f t="shared" si="45"/>
        <v>1.4591920914733338</v>
      </c>
      <c r="AG10" s="19">
        <f t="shared" si="46"/>
        <v>0.46840435856172641</v>
      </c>
      <c r="AH10" s="19">
        <f t="shared" si="47"/>
        <v>1.8736174342469056</v>
      </c>
      <c r="AI10" s="19">
        <f t="shared" si="48"/>
        <v>2.342021792808632</v>
      </c>
      <c r="AJ10" s="36">
        <f t="shared" si="49"/>
        <v>4.5840275777299197E-2</v>
      </c>
      <c r="AK10" s="17">
        <f t="shared" si="13"/>
        <v>17.058816425659515</v>
      </c>
      <c r="AL10" s="79">
        <f t="shared" si="14"/>
        <v>0.10983279188283247</v>
      </c>
      <c r="AM10" s="26">
        <v>0.88580000000000003</v>
      </c>
      <c r="AN10" s="20">
        <v>3.2000000000000001E-2</v>
      </c>
      <c r="AO10" s="20">
        <v>1.2150000000000001</v>
      </c>
      <c r="AP10" s="19">
        <f t="shared" si="63"/>
        <v>1.4567940765325396</v>
      </c>
      <c r="AQ10" s="19">
        <f t="shared" si="64"/>
        <v>0.43706595794396252</v>
      </c>
      <c r="AR10" s="19">
        <f t="shared" si="65"/>
        <v>2.6223957476637749</v>
      </c>
      <c r="AS10" s="19">
        <f t="shared" si="66"/>
        <v>3.0594617056077373</v>
      </c>
      <c r="AT10" s="36">
        <f t="shared" si="67"/>
        <v>7.5624385822922038E-2</v>
      </c>
      <c r="AU10" s="17">
        <f t="shared" si="15"/>
        <v>16.700888592496611</v>
      </c>
      <c r="AV10" s="79">
        <f t="shared" si="16"/>
        <v>0.15702133052021958</v>
      </c>
      <c r="AW10" s="26">
        <v>0.85340000000000005</v>
      </c>
      <c r="AX10" s="20">
        <v>2.5999999999999999E-2</v>
      </c>
      <c r="AY10" s="20">
        <v>1.212</v>
      </c>
      <c r="AZ10" s="19">
        <f t="shared" si="50"/>
        <v>1.4531970541213481</v>
      </c>
      <c r="BA10" s="19">
        <f t="shared" si="51"/>
        <v>0.40367661417345485</v>
      </c>
      <c r="BB10" s="19">
        <f t="shared" si="52"/>
        <v>3.2294129133876388</v>
      </c>
      <c r="BC10" s="19">
        <f t="shared" si="53"/>
        <v>3.6330895275610935</v>
      </c>
      <c r="BD10" s="36">
        <f t="shared" si="54"/>
        <v>8.1522342546442403E-2</v>
      </c>
      <c r="BE10" s="17">
        <f t="shared" si="22"/>
        <v>16.310421865409811</v>
      </c>
      <c r="BF10" s="79">
        <f t="shared" si="23"/>
        <v>0.19799689671034132</v>
      </c>
      <c r="BG10" s="26">
        <v>0.8206</v>
      </c>
      <c r="BH10" s="20">
        <v>2.5999999999999999E-2</v>
      </c>
      <c r="BI10" s="20">
        <v>1.2110000000000001</v>
      </c>
      <c r="BJ10" s="19">
        <f t="shared" si="55"/>
        <v>1.451998046650951</v>
      </c>
      <c r="BK10" s="19">
        <f>4*PI()^2*$C$13*SQRT($C$11*$C$2)*($C$7*BG10*BI10)^2</f>
        <v>0.37262705608078367</v>
      </c>
      <c r="BL10" s="19">
        <f>4*PI()^2*BL$1*SQRT($C$11*$C$2)*($C$7*BG10*BI10)^2</f>
        <v>3.7262705608078361</v>
      </c>
      <c r="BM10" s="19">
        <f t="shared" si="56"/>
        <v>4.0988976168886202</v>
      </c>
      <c r="BN10" s="36">
        <f t="shared" si="57"/>
        <v>0.10173484090744035</v>
      </c>
      <c r="BO10" s="17">
        <f t="shared" si="27"/>
        <v>15.915134561445393</v>
      </c>
      <c r="BP10" s="79">
        <f t="shared" si="28"/>
        <v>0.23413377665274485</v>
      </c>
      <c r="BQ10" s="26">
        <v>0.79279999999999995</v>
      </c>
      <c r="BR10" s="20">
        <v>2.4E-2</v>
      </c>
      <c r="BS10" s="20">
        <v>1.2090000000000001</v>
      </c>
      <c r="BT10" s="19">
        <f t="shared" si="58"/>
        <v>1.4496000317101567</v>
      </c>
      <c r="BU10" s="19">
        <f t="shared" si="59"/>
        <v>0.34665938205725083</v>
      </c>
      <c r="BV10" s="19">
        <f t="shared" si="60"/>
        <v>4.1599125846870093</v>
      </c>
      <c r="BW10" s="19">
        <f t="shared" si="61"/>
        <v>4.5065719667442599</v>
      </c>
      <c r="BX10" s="36">
        <f t="shared" si="62"/>
        <v>0.1123189837870594</v>
      </c>
      <c r="BY10" s="17">
        <f t="shared" si="34"/>
        <v>15.580104468451164</v>
      </c>
      <c r="BZ10" s="79">
        <f t="shared" si="35"/>
        <v>0.26700158481675129</v>
      </c>
    </row>
    <row r="11" spans="2:78" ht="20.100000000000001" customHeight="1">
      <c r="B11" s="12" t="s">
        <v>8</v>
      </c>
      <c r="C11" s="10">
        <f>C9*C10</f>
        <v>9.1411250000000006</v>
      </c>
      <c r="D11" s="2"/>
      <c r="E11" s="38">
        <v>34</v>
      </c>
      <c r="F11" s="20">
        <f t="shared" si="36"/>
        <v>0.67460000000000009</v>
      </c>
      <c r="G11" s="20">
        <f t="shared" si="0"/>
        <v>9.0984301409439681</v>
      </c>
      <c r="H11" s="29">
        <f t="shared" si="1"/>
        <v>60333.94366197184</v>
      </c>
      <c r="I11" s="19">
        <v>0.99219999999999997</v>
      </c>
      <c r="J11" s="19">
        <v>3.5999999999999997E-2</v>
      </c>
      <c r="K11" s="19">
        <v>1.2470000000000001</v>
      </c>
      <c r="L11" s="19">
        <f t="shared" si="2"/>
        <v>1.4951623155852485</v>
      </c>
      <c r="M11" s="19">
        <f t="shared" si="37"/>
        <v>0.57763623179195978</v>
      </c>
      <c r="N11" s="19">
        <f t="shared" si="38"/>
        <v>0</v>
      </c>
      <c r="O11" s="19">
        <f t="shared" si="39"/>
        <v>0.57763623179195978</v>
      </c>
      <c r="P11" s="36">
        <f t="shared" si="40"/>
        <v>0</v>
      </c>
      <c r="Q11" s="17">
        <f t="shared" si="3"/>
        <v>21.60254233413167</v>
      </c>
      <c r="R11" s="79">
        <f t="shared" si="4"/>
        <v>0</v>
      </c>
      <c r="S11" s="26">
        <v>0.96050000000000002</v>
      </c>
      <c r="T11" s="20">
        <v>0.04</v>
      </c>
      <c r="U11" s="20">
        <v>1.2470000000000001</v>
      </c>
      <c r="V11" s="19">
        <f t="shared" si="5"/>
        <v>1.4951623155852485</v>
      </c>
      <c r="W11" s="19">
        <f t="shared" si="41"/>
        <v>0.54131581954143382</v>
      </c>
      <c r="X11" s="19">
        <f t="shared" si="42"/>
        <v>1.0826316390828676</v>
      </c>
      <c r="Y11" s="19">
        <f t="shared" si="43"/>
        <v>1.6239474586243015</v>
      </c>
      <c r="Z11" s="36">
        <f t="shared" si="44"/>
        <v>3.3191812611592687E-2</v>
      </c>
      <c r="AA11" s="17">
        <f t="shared" si="6"/>
        <v>21.143622221551603</v>
      </c>
      <c r="AB11" s="79">
        <f t="shared" si="7"/>
        <v>5.1203697632250821E-2</v>
      </c>
      <c r="AC11" s="26">
        <v>0.92300000000000004</v>
      </c>
      <c r="AD11" s="20">
        <v>3.1E-2</v>
      </c>
      <c r="AE11" s="20">
        <v>1.2490000000000001</v>
      </c>
      <c r="AF11" s="19">
        <f t="shared" si="45"/>
        <v>1.4975603305260428</v>
      </c>
      <c r="AG11" s="19">
        <f t="shared" si="46"/>
        <v>0.50147738513866447</v>
      </c>
      <c r="AH11" s="19">
        <f t="shared" si="47"/>
        <v>2.0059095405546579</v>
      </c>
      <c r="AI11" s="19">
        <f t="shared" si="48"/>
        <v>2.5073869256933223</v>
      </c>
      <c r="AJ11" s="36">
        <f t="shared" si="49"/>
        <v>5.1612469343997804E-2</v>
      </c>
      <c r="AK11" s="17">
        <f t="shared" si="13"/>
        <v>20.600735653042065</v>
      </c>
      <c r="AL11" s="79">
        <f t="shared" si="14"/>
        <v>9.7370772303388572E-2</v>
      </c>
      <c r="AM11" s="26">
        <v>0.89039999999999997</v>
      </c>
      <c r="AN11" s="20">
        <v>3.4000000000000002E-2</v>
      </c>
      <c r="AO11" s="20">
        <v>1.2490000000000001</v>
      </c>
      <c r="AP11" s="19">
        <f t="shared" si="63"/>
        <v>1.4975603305260428</v>
      </c>
      <c r="AQ11" s="19">
        <f t="shared" si="64"/>
        <v>0.46667899426235804</v>
      </c>
      <c r="AR11" s="19">
        <f t="shared" si="65"/>
        <v>2.800073965574148</v>
      </c>
      <c r="AS11" s="19">
        <f t="shared" si="66"/>
        <v>3.2667529598365062</v>
      </c>
      <c r="AT11" s="36">
        <f t="shared" si="67"/>
        <v>8.4910836662706046E-2</v>
      </c>
      <c r="AU11" s="17">
        <f t="shared" si="15"/>
        <v>20.128786262817762</v>
      </c>
      <c r="AV11" s="79">
        <f t="shared" si="16"/>
        <v>0.139107938701028</v>
      </c>
      <c r="AW11" s="26">
        <v>0.85860000000000003</v>
      </c>
      <c r="AX11" s="20">
        <v>0.03</v>
      </c>
      <c r="AY11" s="20">
        <v>1.2490000000000001</v>
      </c>
      <c r="AZ11" s="19">
        <f t="shared" si="50"/>
        <v>1.4975603305260428</v>
      </c>
      <c r="BA11" s="19">
        <f t="shared" si="51"/>
        <v>0.43394003420568761</v>
      </c>
      <c r="BB11" s="19">
        <f t="shared" si="52"/>
        <v>3.4715202736455009</v>
      </c>
      <c r="BC11" s="19">
        <f t="shared" si="53"/>
        <v>3.9054603078511887</v>
      </c>
      <c r="BD11" s="36">
        <f t="shared" si="54"/>
        <v>9.9895101956124763E-2</v>
      </c>
      <c r="BE11" s="17">
        <f t="shared" si="22"/>
        <v>19.668418452721678</v>
      </c>
      <c r="BF11" s="79">
        <f t="shared" si="23"/>
        <v>0.17650225827715796</v>
      </c>
      <c r="BG11" s="26">
        <v>0.82250000000000001</v>
      </c>
      <c r="BH11" s="20">
        <v>2.1999999999999999E-2</v>
      </c>
      <c r="BI11" s="20">
        <v>1.252</v>
      </c>
      <c r="BJ11" s="19">
        <f t="shared" si="55"/>
        <v>1.5011573529372342</v>
      </c>
      <c r="BK11" s="19">
        <f>4*PI()^2*$C$13*SQRT($C$11*$C$2)*($C$7*BG11*BI11)^2</f>
        <v>0.40013223952635979</v>
      </c>
      <c r="BL11" s="19">
        <f>4*PI()^2*BL$1*SQRT($C$11*$C$2)*($C$7*BG11*BI11)^2</f>
        <v>4.001322395263597</v>
      </c>
      <c r="BM11" s="19">
        <f t="shared" si="56"/>
        <v>4.4014546347899568</v>
      </c>
      <c r="BN11" s="36">
        <f t="shared" si="57"/>
        <v>9.2010928778409273E-2</v>
      </c>
      <c r="BO11" s="17">
        <f t="shared" si="27"/>
        <v>19.145799649436491</v>
      </c>
      <c r="BP11" s="79">
        <f t="shared" si="28"/>
        <v>0.20899217940898937</v>
      </c>
      <c r="BQ11" s="26">
        <v>0.78800000000000003</v>
      </c>
      <c r="BR11" s="20">
        <v>2.5000000000000001E-2</v>
      </c>
      <c r="BS11" s="20">
        <v>1.254</v>
      </c>
      <c r="BT11" s="19">
        <f t="shared" si="58"/>
        <v>1.5035553678780285</v>
      </c>
      <c r="BU11" s="19">
        <f t="shared" si="59"/>
        <v>0.36844323074310442</v>
      </c>
      <c r="BV11" s="19">
        <f t="shared" si="60"/>
        <v>4.4213187689172528</v>
      </c>
      <c r="BW11" s="19">
        <f t="shared" si="61"/>
        <v>4.7897619996603575</v>
      </c>
      <c r="BX11" s="36">
        <f t="shared" si="62"/>
        <v>0.12587062936789584</v>
      </c>
      <c r="BY11" s="17">
        <f t="shared" si="34"/>
        <v>18.646344006407716</v>
      </c>
      <c r="BZ11" s="79">
        <f t="shared" si="35"/>
        <v>0.23711451249627757</v>
      </c>
    </row>
    <row r="12" spans="2:78" ht="20.100000000000001" customHeight="1">
      <c r="B12" s="12" t="s">
        <v>17</v>
      </c>
      <c r="C12" s="10">
        <f>1*C9</f>
        <v>5.4249999999999998</v>
      </c>
      <c r="D12" s="2"/>
      <c r="E12" s="38">
        <v>36</v>
      </c>
      <c r="F12" s="20">
        <f t="shared" si="36"/>
        <v>0.71460000000000001</v>
      </c>
      <c r="G12" s="20">
        <f t="shared" si="0"/>
        <v>9.6379160668819441</v>
      </c>
      <c r="H12" s="29">
        <f t="shared" si="1"/>
        <v>63911.408450704221</v>
      </c>
      <c r="I12" s="19">
        <v>0.98419999999999996</v>
      </c>
      <c r="J12" s="19">
        <v>3.2000000000000001E-2</v>
      </c>
      <c r="K12" s="19">
        <v>1.2769999999999999</v>
      </c>
      <c r="L12" s="19">
        <f t="shared" si="2"/>
        <v>1.5311325396971629</v>
      </c>
      <c r="M12" s="19">
        <f t="shared" si="37"/>
        <v>0.59603476244701825</v>
      </c>
      <c r="N12" s="19">
        <f t="shared" si="38"/>
        <v>0</v>
      </c>
      <c r="O12" s="19">
        <f t="shared" si="39"/>
        <v>0.59603476244701825</v>
      </c>
      <c r="P12" s="36">
        <f t="shared" si="40"/>
        <v>0</v>
      </c>
      <c r="Q12" s="17">
        <f t="shared" si="3"/>
        <v>25.539964044754289</v>
      </c>
      <c r="R12" s="79">
        <f t="shared" si="4"/>
        <v>0</v>
      </c>
      <c r="S12" s="26">
        <v>0.94169999999999998</v>
      </c>
      <c r="T12" s="20">
        <v>3.5999999999999997E-2</v>
      </c>
      <c r="U12" s="20">
        <v>1.2709999999999999</v>
      </c>
      <c r="V12" s="19">
        <f t="shared" si="5"/>
        <v>1.5239384948747798</v>
      </c>
      <c r="W12" s="19">
        <f t="shared" si="41"/>
        <v>0.54055428677372019</v>
      </c>
      <c r="X12" s="19">
        <f t="shared" si="42"/>
        <v>1.0811085735474404</v>
      </c>
      <c r="Y12" s="19">
        <f t="shared" si="43"/>
        <v>1.6216628603211607</v>
      </c>
      <c r="Z12" s="36">
        <f t="shared" si="44"/>
        <v>3.1033565375747339E-2</v>
      </c>
      <c r="AA12" s="17">
        <f t="shared" si="6"/>
        <v>24.808628327262003</v>
      </c>
      <c r="AB12" s="79">
        <f t="shared" si="7"/>
        <v>4.3577926166898102E-2</v>
      </c>
      <c r="AC12" s="26">
        <v>0.91279999999999994</v>
      </c>
      <c r="AD12" s="20">
        <v>4.1000000000000002E-2</v>
      </c>
      <c r="AE12" s="20">
        <v>1.278</v>
      </c>
      <c r="AF12" s="19">
        <f t="shared" si="45"/>
        <v>1.53233154716756</v>
      </c>
      <c r="AG12" s="19">
        <f t="shared" si="46"/>
        <v>0.51349479328586245</v>
      </c>
      <c r="AH12" s="19">
        <f t="shared" si="47"/>
        <v>2.0539791731434498</v>
      </c>
      <c r="AI12" s="19">
        <f t="shared" si="48"/>
        <v>2.5674739664293122</v>
      </c>
      <c r="AJ12" s="36">
        <f t="shared" si="49"/>
        <v>7.1468329612562193E-2</v>
      </c>
      <c r="AK12" s="17">
        <f t="shared" si="13"/>
        <v>24.311320039367239</v>
      </c>
      <c r="AL12" s="79">
        <f t="shared" si="14"/>
        <v>8.4486534248960909E-2</v>
      </c>
      <c r="AM12" s="26">
        <v>0.88749999999999996</v>
      </c>
      <c r="AN12" s="20">
        <v>3.5000000000000003E-2</v>
      </c>
      <c r="AO12" s="20">
        <v>1.282</v>
      </c>
      <c r="AP12" s="19">
        <f t="shared" si="63"/>
        <v>1.5371275770491488</v>
      </c>
      <c r="AQ12" s="19">
        <f t="shared" si="64"/>
        <v>0.48846769600946016</v>
      </c>
      <c r="AR12" s="19">
        <f t="shared" si="65"/>
        <v>2.9308061760567607</v>
      </c>
      <c r="AS12" s="19">
        <f t="shared" si="66"/>
        <v>3.419273872066221</v>
      </c>
      <c r="AT12" s="36">
        <f t="shared" si="67"/>
        <v>9.2088080619128293E-2</v>
      </c>
      <c r="AU12" s="17">
        <f t="shared" si="15"/>
        <v>23.875960188718889</v>
      </c>
      <c r="AV12" s="79">
        <f t="shared" si="16"/>
        <v>0.12275134289432818</v>
      </c>
      <c r="AW12" s="26">
        <v>0.85680000000000001</v>
      </c>
      <c r="AX12" s="20">
        <v>3.4000000000000002E-2</v>
      </c>
      <c r="AY12" s="20">
        <v>1.2829999999999999</v>
      </c>
      <c r="AZ12" s="19">
        <f t="shared" si="50"/>
        <v>1.5383265845195457</v>
      </c>
      <c r="BA12" s="19">
        <f t="shared" si="51"/>
        <v>0.45596898424171584</v>
      </c>
      <c r="BB12" s="19">
        <f t="shared" si="52"/>
        <v>3.6477518739337267</v>
      </c>
      <c r="BC12" s="19">
        <f t="shared" si="53"/>
        <v>4.1037208581754427</v>
      </c>
      <c r="BD12" s="36">
        <f t="shared" si="54"/>
        <v>0.11946214069630051</v>
      </c>
      <c r="BE12" s="17">
        <f t="shared" si="22"/>
        <v>23.347677682200931</v>
      </c>
      <c r="BF12" s="79">
        <f t="shared" si="23"/>
        <v>0.15623617575955254</v>
      </c>
      <c r="BG12" s="26">
        <v>0.8256</v>
      </c>
      <c r="BH12" s="20">
        <v>0.03</v>
      </c>
      <c r="BI12" s="20">
        <v>1.286</v>
      </c>
      <c r="BJ12" s="19">
        <f t="shared" si="55"/>
        <v>1.5419236069307374</v>
      </c>
      <c r="BK12" s="19">
        <f>4*PI()^2*$C$13*SQRT($C$11*$C$2)*($C$7*BG12*BI12)^2</f>
        <v>0.42534798483123515</v>
      </c>
      <c r="BL12" s="19">
        <f>4*PI()^2*BL$1*SQRT($C$11*$C$2)*($C$7*BG12*BI12)^2</f>
        <v>4.2534798483123515</v>
      </c>
      <c r="BM12" s="19">
        <f t="shared" si="56"/>
        <v>4.6788278331435862</v>
      </c>
      <c r="BN12" s="36">
        <f t="shared" si="57"/>
        <v>0.13237661388889435</v>
      </c>
      <c r="BO12" s="17">
        <f t="shared" si="27"/>
        <v>22.810791226065412</v>
      </c>
      <c r="BP12" s="79">
        <f t="shared" si="28"/>
        <v>0.18646787856494823</v>
      </c>
      <c r="BQ12" s="26">
        <v>0.80049999999999999</v>
      </c>
      <c r="BR12" s="20">
        <v>3.2000000000000001E-2</v>
      </c>
      <c r="BS12" s="20">
        <v>1.286</v>
      </c>
      <c r="BT12" s="19">
        <f t="shared" si="58"/>
        <v>1.5419236069307374</v>
      </c>
      <c r="BU12" s="19">
        <f t="shared" si="59"/>
        <v>0.39987815858030501</v>
      </c>
      <c r="BV12" s="19">
        <f t="shared" si="60"/>
        <v>4.7985379029636599</v>
      </c>
      <c r="BW12" s="19">
        <f t="shared" si="61"/>
        <v>5.1984160615439645</v>
      </c>
      <c r="BX12" s="36">
        <f t="shared" si="62"/>
        <v>0.16944206577778481</v>
      </c>
      <c r="BY12" s="17">
        <f t="shared" si="34"/>
        <v>22.378872955264082</v>
      </c>
      <c r="BZ12" s="79">
        <f t="shared" si="35"/>
        <v>0.21442267948685598</v>
      </c>
    </row>
    <row r="13" spans="2:78" ht="20.100000000000001" customHeight="1">
      <c r="B13" s="33" t="s">
        <v>22</v>
      </c>
      <c r="C13" s="34">
        <v>0.02</v>
      </c>
      <c r="D13" s="2"/>
      <c r="E13" s="38">
        <v>38</v>
      </c>
      <c r="F13" s="20">
        <f t="shared" si="36"/>
        <v>0.75460000000000005</v>
      </c>
      <c r="G13" s="20">
        <f t="shared" si="0"/>
        <v>10.17740199281992</v>
      </c>
      <c r="H13" s="29">
        <f t="shared" si="1"/>
        <v>67488.873239436623</v>
      </c>
      <c r="I13" s="19">
        <v>0.99180000000000001</v>
      </c>
      <c r="J13" s="19">
        <v>3.7999999999999999E-2</v>
      </c>
      <c r="K13" s="19">
        <v>1.302</v>
      </c>
      <c r="L13" s="19">
        <f t="shared" si="2"/>
        <v>1.5611077264570918</v>
      </c>
      <c r="M13" s="19">
        <f t="shared" si="37"/>
        <v>0.62920657212394038</v>
      </c>
      <c r="N13" s="19">
        <f t="shared" si="38"/>
        <v>0</v>
      </c>
      <c r="O13" s="19">
        <f t="shared" si="39"/>
        <v>0.62920657212394038</v>
      </c>
      <c r="P13" s="36">
        <f t="shared" si="40"/>
        <v>0</v>
      </c>
      <c r="Q13" s="17">
        <f t="shared" si="3"/>
        <v>30.227332556543914</v>
      </c>
      <c r="R13" s="79">
        <f t="shared" si="4"/>
        <v>0</v>
      </c>
      <c r="S13" s="26">
        <v>0.95779999999999998</v>
      </c>
      <c r="T13" s="20">
        <v>4.2999999999999997E-2</v>
      </c>
      <c r="U13" s="20">
        <v>1.2909999999999999</v>
      </c>
      <c r="V13" s="19">
        <f t="shared" si="5"/>
        <v>1.5479186442827231</v>
      </c>
      <c r="W13" s="19">
        <f t="shared" si="41"/>
        <v>0.57693279131434183</v>
      </c>
      <c r="X13" s="19">
        <f t="shared" si="42"/>
        <v>1.1538655826286837</v>
      </c>
      <c r="Y13" s="19">
        <f t="shared" si="43"/>
        <v>1.7307983739430255</v>
      </c>
      <c r="Z13" s="36">
        <f t="shared" si="44"/>
        <v>3.8243621543637078E-2</v>
      </c>
      <c r="AA13" s="17">
        <f t="shared" si="6"/>
        <v>29.538413594938813</v>
      </c>
      <c r="AB13" s="79">
        <f t="shared" si="7"/>
        <v>3.9063221148287731E-2</v>
      </c>
      <c r="AC13" s="26">
        <v>0.91790000000000005</v>
      </c>
      <c r="AD13" s="20">
        <v>0.03</v>
      </c>
      <c r="AE13" s="20">
        <v>1.296</v>
      </c>
      <c r="AF13" s="19">
        <f t="shared" si="45"/>
        <v>1.553913681634709</v>
      </c>
      <c r="AG13" s="19">
        <f t="shared" si="46"/>
        <v>0.53397855606035316</v>
      </c>
      <c r="AH13" s="19">
        <f t="shared" si="47"/>
        <v>2.1359142242414126</v>
      </c>
      <c r="AI13" s="19">
        <f t="shared" si="48"/>
        <v>2.6698927803017658</v>
      </c>
      <c r="AJ13" s="36">
        <f t="shared" si="49"/>
        <v>5.3777341029633455E-2</v>
      </c>
      <c r="AK13" s="17">
        <f t="shared" si="13"/>
        <v>28.729946931172826</v>
      </c>
      <c r="AL13" s="79">
        <f t="shared" si="14"/>
        <v>7.4344523829380407E-2</v>
      </c>
      <c r="AM13" s="26">
        <v>0.88980000000000004</v>
      </c>
      <c r="AN13" s="20">
        <v>3.6999999999999998E-2</v>
      </c>
      <c r="AO13" s="20">
        <v>1.298</v>
      </c>
      <c r="AP13" s="19">
        <f t="shared" si="63"/>
        <v>1.5563116965755033</v>
      </c>
      <c r="AQ13" s="19">
        <f t="shared" si="64"/>
        <v>0.5033351517893947</v>
      </c>
      <c r="AR13" s="19">
        <f t="shared" si="65"/>
        <v>3.0200109107363682</v>
      </c>
      <c r="AS13" s="19">
        <f t="shared" si="66"/>
        <v>3.5233460625257629</v>
      </c>
      <c r="AT13" s="36">
        <f t="shared" si="67"/>
        <v>9.9795379813461857E-2</v>
      </c>
      <c r="AU13" s="17">
        <f t="shared" si="15"/>
        <v>28.160575671728601</v>
      </c>
      <c r="AV13" s="79">
        <f t="shared" si="16"/>
        <v>0.10724251329024725</v>
      </c>
      <c r="AW13" s="26">
        <v>0.84789999999999999</v>
      </c>
      <c r="AX13" s="20">
        <v>3.5999999999999997E-2</v>
      </c>
      <c r="AY13" s="20">
        <v>1.3080000000000001</v>
      </c>
      <c r="AZ13" s="19">
        <f t="shared" si="50"/>
        <v>1.5683017712794747</v>
      </c>
      <c r="BA13" s="19">
        <f t="shared" si="51"/>
        <v>0.46411738045092282</v>
      </c>
      <c r="BB13" s="19">
        <f t="shared" si="52"/>
        <v>3.7129390436073826</v>
      </c>
      <c r="BC13" s="19">
        <f t="shared" si="53"/>
        <v>4.1770564240583052</v>
      </c>
      <c r="BD13" s="36">
        <f t="shared" si="54"/>
        <v>0.13146678781338991</v>
      </c>
      <c r="BE13" s="17">
        <f t="shared" si="22"/>
        <v>27.311584363162318</v>
      </c>
      <c r="BF13" s="79">
        <f t="shared" si="23"/>
        <v>0.13594740584201956</v>
      </c>
      <c r="BG13" s="26">
        <v>0.82269999999999999</v>
      </c>
      <c r="BH13" s="20">
        <v>3.2000000000000001E-2</v>
      </c>
      <c r="BI13" s="20">
        <v>1.3140000000000001</v>
      </c>
      <c r="BJ13" s="19">
        <f t="shared" si="55"/>
        <v>1.5754958161018577</v>
      </c>
      <c r="BK13" s="19">
        <f>4*PI()^2*$C$13*SQRT($C$11*$C$2)*($C$7*BG13*BI13)^2</f>
        <v>0.44095756623498839</v>
      </c>
      <c r="BL13" s="19">
        <f>4*PI()^2*BL$1*SQRT($C$11*$C$2)*($C$7*BG13*BI13)^2</f>
        <v>4.4095756623498836</v>
      </c>
      <c r="BM13" s="19">
        <f t="shared" si="56"/>
        <v>4.8505332285848723</v>
      </c>
      <c r="BN13" s="36">
        <f t="shared" si="57"/>
        <v>0.14741741272989542</v>
      </c>
      <c r="BO13" s="17">
        <f t="shared" si="27"/>
        <v>26.80097383867853</v>
      </c>
      <c r="BP13" s="79">
        <f t="shared" si="28"/>
        <v>0.16453042672599041</v>
      </c>
      <c r="BQ13" s="26">
        <v>0.77590000000000003</v>
      </c>
      <c r="BR13" s="20">
        <v>3.1E-2</v>
      </c>
      <c r="BS13" s="20">
        <v>1.3220000000000001</v>
      </c>
      <c r="BT13" s="19">
        <f t="shared" si="58"/>
        <v>1.5850878758650349</v>
      </c>
      <c r="BU13" s="19">
        <f t="shared" si="59"/>
        <v>0.39700638167736574</v>
      </c>
      <c r="BV13" s="19">
        <f t="shared" si="60"/>
        <v>4.7640765801283882</v>
      </c>
      <c r="BW13" s="19">
        <f t="shared" si="61"/>
        <v>5.1610829618057537</v>
      </c>
      <c r="BX13" s="36">
        <f t="shared" si="62"/>
        <v>0.17346582509818026</v>
      </c>
      <c r="BY13" s="17">
        <f t="shared" si="34"/>
        <v>25.852697150351506</v>
      </c>
      <c r="BZ13" s="79">
        <f t="shared" si="35"/>
        <v>0.18427773908547926</v>
      </c>
    </row>
    <row r="14" spans="2:78" ht="20.100000000000001" customHeight="1" thickBot="1">
      <c r="B14" s="13" t="s">
        <v>16</v>
      </c>
      <c r="C14" s="14">
        <f>1/(2*PI())*SQRT($C$2/(C11+C12))</f>
        <v>0.83402316056360026</v>
      </c>
      <c r="D14" s="2"/>
      <c r="E14" s="38">
        <v>40</v>
      </c>
      <c r="F14" s="20">
        <f t="shared" si="36"/>
        <v>0.79460000000000008</v>
      </c>
      <c r="G14" s="20">
        <f t="shared" si="0"/>
        <v>10.716887918757896</v>
      </c>
      <c r="H14" s="29">
        <f t="shared" si="1"/>
        <v>71066.338028169019</v>
      </c>
      <c r="I14" s="19">
        <v>0.95</v>
      </c>
      <c r="J14" s="19">
        <v>4.2999999999999997E-2</v>
      </c>
      <c r="K14" s="19">
        <v>1.3169999999999999</v>
      </c>
      <c r="L14" s="19">
        <f t="shared" si="2"/>
        <v>1.5790928385130489</v>
      </c>
      <c r="M14" s="19">
        <f t="shared" si="37"/>
        <v>0.59066581189453871</v>
      </c>
      <c r="N14" s="19">
        <f t="shared" si="38"/>
        <v>0</v>
      </c>
      <c r="O14" s="19">
        <f t="shared" si="39"/>
        <v>0.59066581189453871</v>
      </c>
      <c r="P14" s="36">
        <f t="shared" si="40"/>
        <v>0</v>
      </c>
      <c r="Q14" s="17">
        <f t="shared" si="3"/>
        <v>34.304611323511857</v>
      </c>
      <c r="R14" s="79">
        <f t="shared" si="4"/>
        <v>0</v>
      </c>
      <c r="S14" s="26">
        <v>0.94269999999999998</v>
      </c>
      <c r="T14" s="20">
        <v>4.7E-2</v>
      </c>
      <c r="U14" s="20">
        <v>1.3089999999999999</v>
      </c>
      <c r="V14" s="19">
        <f t="shared" si="5"/>
        <v>1.5695007787498718</v>
      </c>
      <c r="W14" s="19">
        <f t="shared" si="41"/>
        <v>0.57457851310134123</v>
      </c>
      <c r="X14" s="19">
        <f t="shared" si="42"/>
        <v>1.1491570262026825</v>
      </c>
      <c r="Y14" s="19">
        <f t="shared" si="43"/>
        <v>1.7237355393040237</v>
      </c>
      <c r="Z14" s="36">
        <f t="shared" si="44"/>
        <v>4.2974934429312765E-2</v>
      </c>
      <c r="AA14" s="17">
        <f t="shared" si="6"/>
        <v>34.131905349262453</v>
      </c>
      <c r="AB14" s="79">
        <f t="shared" si="7"/>
        <v>3.3668118273611533E-2</v>
      </c>
      <c r="AC14" s="26">
        <v>0.90539999999999998</v>
      </c>
      <c r="AD14" s="20">
        <v>4.1000000000000002E-2</v>
      </c>
      <c r="AE14" s="20">
        <v>1.3180000000000001</v>
      </c>
      <c r="AF14" s="19">
        <f t="shared" si="45"/>
        <v>1.5802918459834463</v>
      </c>
      <c r="AG14" s="19">
        <f t="shared" si="46"/>
        <v>0.53732231189025725</v>
      </c>
      <c r="AH14" s="19">
        <f t="shared" si="47"/>
        <v>2.149289247561029</v>
      </c>
      <c r="AI14" s="19">
        <f t="shared" si="48"/>
        <v>2.6866115594512863</v>
      </c>
      <c r="AJ14" s="36">
        <f t="shared" si="49"/>
        <v>7.601210237159764E-2</v>
      </c>
      <c r="AK14" s="17">
        <f t="shared" si="13"/>
        <v>33.249448795905906</v>
      </c>
      <c r="AL14" s="79">
        <f t="shared" si="14"/>
        <v>6.4641349718425306E-2</v>
      </c>
      <c r="AM14" s="26">
        <v>0.87860000000000005</v>
      </c>
      <c r="AN14" s="20">
        <v>3.7999999999999999E-2</v>
      </c>
      <c r="AO14" s="20">
        <v>1.3260000000000001</v>
      </c>
      <c r="AP14" s="19">
        <f t="shared" si="63"/>
        <v>1.5898839057466234</v>
      </c>
      <c r="AQ14" s="19">
        <f t="shared" si="64"/>
        <v>0.51214450792819333</v>
      </c>
      <c r="AR14" s="19">
        <f t="shared" si="65"/>
        <v>3.0728670475691597</v>
      </c>
      <c r="AS14" s="19">
        <f t="shared" si="66"/>
        <v>3.5850115554973532</v>
      </c>
      <c r="AT14" s="36">
        <f t="shared" si="67"/>
        <v>0.10696211237855413</v>
      </c>
      <c r="AU14" s="17">
        <f t="shared" si="15"/>
        <v>32.615404945236861</v>
      </c>
      <c r="AV14" s="79">
        <f t="shared" si="16"/>
        <v>9.4215204524631224E-2</v>
      </c>
      <c r="AW14" s="26">
        <v>0.83940000000000003</v>
      </c>
      <c r="AX14" s="20">
        <v>3.1E-2</v>
      </c>
      <c r="AY14" s="20">
        <v>1.347</v>
      </c>
      <c r="AZ14" s="19">
        <f t="shared" si="50"/>
        <v>1.6150630626249636</v>
      </c>
      <c r="BA14" s="19">
        <f t="shared" si="51"/>
        <v>0.48238766610417594</v>
      </c>
      <c r="BB14" s="19">
        <f t="shared" si="52"/>
        <v>3.8591013288334075</v>
      </c>
      <c r="BC14" s="19">
        <f t="shared" si="53"/>
        <v>4.341488994937583</v>
      </c>
      <c r="BD14" s="36">
        <f t="shared" si="54"/>
        <v>0.12005906264159277</v>
      </c>
      <c r="BE14" s="17">
        <f t="shared" si="22"/>
        <v>31.687997521870198</v>
      </c>
      <c r="BF14" s="79">
        <f t="shared" si="23"/>
        <v>0.12178432310750972</v>
      </c>
      <c r="BG14" s="26">
        <v>0.80159999999999998</v>
      </c>
      <c r="BH14" s="20">
        <v>3.9E-2</v>
      </c>
      <c r="BI14" s="20">
        <v>1.347</v>
      </c>
      <c r="BJ14" s="19">
        <f t="shared" si="55"/>
        <v>1.6150630626249636</v>
      </c>
      <c r="BK14" s="19">
        <f>4*PI()^2*$C$13*SQRT($C$11*$C$2)*($C$7*BG14*BI14)^2</f>
        <v>0.43991997535188221</v>
      </c>
      <c r="BL14" s="19">
        <f>4*PI()^2*BL$1*SQRT($C$11*$C$2)*($C$7*BG14*BI14)^2</f>
        <v>4.3991997535188219</v>
      </c>
      <c r="BM14" s="19">
        <f t="shared" si="56"/>
        <v>4.8391197288707044</v>
      </c>
      <c r="BN14" s="36">
        <f t="shared" si="57"/>
        <v>0.1888025581863757</v>
      </c>
      <c r="BO14" s="17">
        <f t="shared" si="27"/>
        <v>30.793711792195197</v>
      </c>
      <c r="BP14" s="79">
        <f t="shared" si="28"/>
        <v>0.14286032756316888</v>
      </c>
      <c r="BQ14" s="26">
        <v>0.79210000000000003</v>
      </c>
      <c r="BR14" s="20">
        <v>3.7999999999999999E-2</v>
      </c>
      <c r="BS14" s="20">
        <v>1.3680000000000001</v>
      </c>
      <c r="BT14" s="19">
        <f t="shared" si="58"/>
        <v>1.640242219503304</v>
      </c>
      <c r="BU14" s="19">
        <f t="shared" si="59"/>
        <v>0.44305260580674338</v>
      </c>
      <c r="BV14" s="19">
        <f t="shared" si="60"/>
        <v>5.3166312696809204</v>
      </c>
      <c r="BW14" s="19">
        <f t="shared" si="61"/>
        <v>5.7596838754876636</v>
      </c>
      <c r="BX14" s="36">
        <f t="shared" si="62"/>
        <v>0.22769060624830606</v>
      </c>
      <c r="BY14" s="17">
        <f t="shared" si="34"/>
        <v>30.568957442144605</v>
      </c>
      <c r="BZ14" s="79">
        <f t="shared" si="35"/>
        <v>0.17392255786751246</v>
      </c>
    </row>
    <row r="15" spans="2:78" ht="20.100000000000001" customHeight="1">
      <c r="B15" s="2"/>
      <c r="C15" s="2"/>
      <c r="D15" s="2"/>
      <c r="E15" s="38">
        <v>42</v>
      </c>
      <c r="F15" s="20">
        <f t="shared" si="36"/>
        <v>0.83460000000000001</v>
      </c>
      <c r="G15" s="20">
        <f t="shared" si="0"/>
        <v>11.256373844695872</v>
      </c>
      <c r="H15" s="29">
        <f t="shared" si="1"/>
        <v>74643.8028169014</v>
      </c>
      <c r="I15" s="19">
        <v>0.93589999999999995</v>
      </c>
      <c r="J15" s="19">
        <v>5.8999999999999997E-2</v>
      </c>
      <c r="K15" s="19">
        <v>1.226</v>
      </c>
      <c r="L15" s="19">
        <f t="shared" si="2"/>
        <v>1.4699831587069081</v>
      </c>
      <c r="M15" s="19">
        <f t="shared" si="37"/>
        <v>0.49677863378125514</v>
      </c>
      <c r="N15" s="19">
        <f t="shared" si="38"/>
        <v>0</v>
      </c>
      <c r="O15" s="19">
        <f t="shared" si="39"/>
        <v>0.49677863378125514</v>
      </c>
      <c r="P15" s="36">
        <f t="shared" si="40"/>
        <v>0</v>
      </c>
      <c r="Q15" s="17">
        <f t="shared" si="3"/>
        <v>39.363903213256911</v>
      </c>
      <c r="R15" s="79">
        <f t="shared" si="4"/>
        <v>0</v>
      </c>
      <c r="S15" s="26">
        <v>0.8962</v>
      </c>
      <c r="T15" s="20">
        <v>0.06</v>
      </c>
      <c r="U15" s="20">
        <v>1.2170000000000001</v>
      </c>
      <c r="V15" s="19">
        <f t="shared" si="5"/>
        <v>1.4591920914733338</v>
      </c>
      <c r="W15" s="19">
        <f t="shared" si="41"/>
        <v>0.44886331181609984</v>
      </c>
      <c r="X15" s="19">
        <f t="shared" si="42"/>
        <v>0.89772662363219968</v>
      </c>
      <c r="Y15" s="19">
        <f t="shared" si="43"/>
        <v>1.3465899354482995</v>
      </c>
      <c r="Z15" s="36">
        <f t="shared" si="44"/>
        <v>4.742097494203365E-2</v>
      </c>
      <c r="AA15" s="17">
        <f t="shared" si="6"/>
        <v>38.275563525558397</v>
      </c>
      <c r="AB15" s="79">
        <f t="shared" si="7"/>
        <v>2.3454301934254875E-2</v>
      </c>
      <c r="AC15" s="26">
        <v>0.87209999999999999</v>
      </c>
      <c r="AD15" s="20">
        <v>5.1999999999999998E-2</v>
      </c>
      <c r="AE15" s="20">
        <v>1.232</v>
      </c>
      <c r="AF15" s="19">
        <f t="shared" si="45"/>
        <v>1.4771772035292912</v>
      </c>
      <c r="AG15" s="19">
        <f t="shared" si="46"/>
        <v>0.43558915904537743</v>
      </c>
      <c r="AH15" s="19">
        <f t="shared" si="47"/>
        <v>1.7423566361815097</v>
      </c>
      <c r="AI15" s="19">
        <f t="shared" si="48"/>
        <v>2.1779457952268872</v>
      </c>
      <c r="AJ15" s="36">
        <f t="shared" si="49"/>
        <v>8.4235047798426207E-2</v>
      </c>
      <c r="AK15" s="17">
        <f t="shared" si="13"/>
        <v>37.61488376551975</v>
      </c>
      <c r="AL15" s="79">
        <f t="shared" si="14"/>
        <v>4.6320936335809366E-2</v>
      </c>
      <c r="AM15" s="26">
        <v>0.79820000000000002</v>
      </c>
      <c r="AN15" s="20">
        <v>0.04</v>
      </c>
      <c r="AO15" s="20">
        <v>1.2689999999999999</v>
      </c>
      <c r="AP15" s="19">
        <f t="shared" si="63"/>
        <v>1.5215404799339856</v>
      </c>
      <c r="AQ15" s="19">
        <f t="shared" si="64"/>
        <v>0.38714153254691031</v>
      </c>
      <c r="AR15" s="19">
        <f t="shared" si="65"/>
        <v>2.3228491952814618</v>
      </c>
      <c r="AS15" s="19">
        <f t="shared" si="66"/>
        <v>2.7099907278283721</v>
      </c>
      <c r="AT15" s="36">
        <f t="shared" si="67"/>
        <v>0.10311991869310788</v>
      </c>
      <c r="AU15" s="17">
        <f t="shared" si="15"/>
        <v>35.588981928720749</v>
      </c>
      <c r="AV15" s="79">
        <f t="shared" si="16"/>
        <v>6.5268773350520989E-2</v>
      </c>
      <c r="AW15" s="26">
        <v>0.75180000000000002</v>
      </c>
      <c r="AX15" s="20">
        <v>4.1000000000000002E-2</v>
      </c>
      <c r="AY15" s="20">
        <v>1.3029999999999999</v>
      </c>
      <c r="AZ15" s="19">
        <f t="shared" si="50"/>
        <v>1.5623067339274888</v>
      </c>
      <c r="BA15" s="19">
        <f t="shared" si="51"/>
        <v>0.36209001429859577</v>
      </c>
      <c r="BB15" s="19">
        <f t="shared" si="52"/>
        <v>2.8967201143887662</v>
      </c>
      <c r="BC15" s="19">
        <f t="shared" si="53"/>
        <v>3.2588101286873621</v>
      </c>
      <c r="BD15" s="36">
        <f t="shared" si="54"/>
        <v>0.14858355709255044</v>
      </c>
      <c r="BE15" s="17">
        <f t="shared" si="22"/>
        <v>34.316967784911903</v>
      </c>
      <c r="BF15" s="79">
        <f t="shared" si="23"/>
        <v>8.4410724529757647E-2</v>
      </c>
      <c r="BG15" s="26">
        <v>0.69199999999999995</v>
      </c>
      <c r="BH15" s="20">
        <v>5.3999999999999999E-2</v>
      </c>
      <c r="BI15" s="20">
        <v>1.3180000000000001</v>
      </c>
      <c r="BJ15" s="19">
        <f t="shared" si="55"/>
        <v>1.5802918459834463</v>
      </c>
      <c r="BK15" s="19">
        <f>4*PI()^2*$C$13*SQRT($C$11*$C$2)*($C$7*BG15*BI15)^2</f>
        <v>0.3138817630029852</v>
      </c>
      <c r="BL15" s="19">
        <f>4*PI()^2*BL$1*SQRT($C$11*$C$2)*($C$7*BG15*BI15)^2</f>
        <v>3.1388176300298514</v>
      </c>
      <c r="BM15" s="19">
        <f t="shared" si="56"/>
        <v>3.4526993930328365</v>
      </c>
      <c r="BN15" s="36">
        <f t="shared" si="57"/>
        <v>0.25028375171135803</v>
      </c>
      <c r="BO15" s="17">
        <f t="shared" si="27"/>
        <v>32.677604728882393</v>
      </c>
      <c r="BP15" s="79">
        <f t="shared" si="28"/>
        <v>9.6054091359259852E-2</v>
      </c>
      <c r="BQ15" s="26">
        <v>0.66100000000000003</v>
      </c>
      <c r="BR15" s="20">
        <v>5.7000000000000002E-2</v>
      </c>
      <c r="BS15" s="20">
        <v>1.345</v>
      </c>
      <c r="BT15" s="19">
        <f t="shared" si="58"/>
        <v>1.6126650476841693</v>
      </c>
      <c r="BU15" s="19">
        <f t="shared" si="59"/>
        <v>0.29824320757861206</v>
      </c>
      <c r="BV15" s="19">
        <f t="shared" si="60"/>
        <v>3.5789184909433445</v>
      </c>
      <c r="BW15" s="19">
        <f t="shared" si="61"/>
        <v>3.8771616985219564</v>
      </c>
      <c r="BX15" s="36">
        <f t="shared" si="62"/>
        <v>0.33014805755003285</v>
      </c>
      <c r="BY15" s="17">
        <f t="shared" si="34"/>
        <v>31.827767693148044</v>
      </c>
      <c r="BZ15" s="79">
        <f t="shared" si="35"/>
        <v>0.11244641865705908</v>
      </c>
    </row>
    <row r="16" spans="2:78" ht="20.100000000000001" customHeight="1">
      <c r="B16" s="2"/>
      <c r="C16" s="2"/>
      <c r="D16" s="2"/>
      <c r="E16" s="38">
        <v>44</v>
      </c>
      <c r="F16" s="20">
        <f t="shared" si="36"/>
        <v>0.87460000000000004</v>
      </c>
      <c r="G16" s="20">
        <f t="shared" si="0"/>
        <v>11.79585977063385</v>
      </c>
      <c r="H16" s="29">
        <f t="shared" si="1"/>
        <v>78221.267605633795</v>
      </c>
      <c r="I16" s="19">
        <v>0.93400000000000005</v>
      </c>
      <c r="J16" s="19">
        <v>7.8E-2</v>
      </c>
      <c r="K16" s="19">
        <v>1.2030000000000001</v>
      </c>
      <c r="L16" s="19">
        <f t="shared" si="2"/>
        <v>1.4424059868877739</v>
      </c>
      <c r="M16" s="19">
        <f t="shared" si="37"/>
        <v>0.47637403386580035</v>
      </c>
      <c r="N16" s="19">
        <f t="shared" si="38"/>
        <v>0</v>
      </c>
      <c r="O16" s="19">
        <f t="shared" si="39"/>
        <v>0.47637403386580035</v>
      </c>
      <c r="P16" s="36">
        <f t="shared" si="40"/>
        <v>0</v>
      </c>
      <c r="Q16" s="17">
        <f t="shared" si="3"/>
        <v>45.239353404964135</v>
      </c>
      <c r="R16" s="79">
        <f t="shared" si="4"/>
        <v>0</v>
      </c>
      <c r="S16" s="26">
        <v>0.89190000000000003</v>
      </c>
      <c r="T16" s="20">
        <v>7.2999999999999995E-2</v>
      </c>
      <c r="U16" s="20">
        <v>1.2190000000000001</v>
      </c>
      <c r="V16" s="19">
        <f t="shared" si="5"/>
        <v>1.4615901064141283</v>
      </c>
      <c r="W16" s="19">
        <f t="shared" si="41"/>
        <v>0.44602870859513738</v>
      </c>
      <c r="X16" s="19">
        <f t="shared" si="42"/>
        <v>0.89205741719027476</v>
      </c>
      <c r="Y16" s="19">
        <f t="shared" si="43"/>
        <v>1.3380861257854122</v>
      </c>
      <c r="Z16" s="36">
        <f t="shared" si="44"/>
        <v>5.7885307277801078E-2</v>
      </c>
      <c r="AA16" s="17">
        <f t="shared" si="6"/>
        <v>43.91119665576678</v>
      </c>
      <c r="AB16" s="79">
        <f t="shared" si="7"/>
        <v>2.0315033183526836E-2</v>
      </c>
      <c r="AC16" s="26">
        <v>0.78190000000000004</v>
      </c>
      <c r="AD16" s="20">
        <v>7.4999999999999997E-2</v>
      </c>
      <c r="AE16" s="20">
        <v>1.226</v>
      </c>
      <c r="AF16" s="19">
        <f t="shared" si="45"/>
        <v>1.4699831587069081</v>
      </c>
      <c r="AG16" s="19">
        <f t="shared" si="46"/>
        <v>0.34674199250708665</v>
      </c>
      <c r="AH16" s="19">
        <f t="shared" si="47"/>
        <v>1.3869679700283466</v>
      </c>
      <c r="AI16" s="19">
        <f t="shared" si="48"/>
        <v>1.7337099625354333</v>
      </c>
      <c r="AJ16" s="36">
        <f t="shared" si="49"/>
        <v>0.12031236700153088</v>
      </c>
      <c r="AK16" s="17">
        <f t="shared" si="13"/>
        <v>40.440953368077764</v>
      </c>
      <c r="AL16" s="79">
        <f t="shared" si="14"/>
        <v>3.4296124460882656E-2</v>
      </c>
      <c r="AM16" s="26">
        <v>0.72109999999999996</v>
      </c>
      <c r="AN16" s="20">
        <v>6.7000000000000004E-2</v>
      </c>
      <c r="AO16" s="20">
        <v>1.2589999999999999</v>
      </c>
      <c r="AP16" s="19">
        <f t="shared" si="63"/>
        <v>1.5095504052300142</v>
      </c>
      <c r="AQ16" s="19">
        <f t="shared" si="64"/>
        <v>0.31100367804579576</v>
      </c>
      <c r="AR16" s="19">
        <f t="shared" si="65"/>
        <v>1.8660220682747743</v>
      </c>
      <c r="AS16" s="19">
        <f t="shared" si="66"/>
        <v>2.1770257463205702</v>
      </c>
      <c r="AT16" s="36">
        <f t="shared" si="67"/>
        <v>0.17001435388421196</v>
      </c>
      <c r="AU16" s="17">
        <f t="shared" si="15"/>
        <v>38.522855259973291</v>
      </c>
      <c r="AV16" s="79">
        <f t="shared" si="16"/>
        <v>4.8439349982804678E-2</v>
      </c>
      <c r="AW16" s="26">
        <v>0.68889999999999996</v>
      </c>
      <c r="AX16" s="20">
        <v>6.8000000000000005E-2</v>
      </c>
      <c r="AY16" s="20">
        <v>1.2669999999999999</v>
      </c>
      <c r="AZ16" s="19">
        <f t="shared" si="50"/>
        <v>1.5191424649931913</v>
      </c>
      <c r="BA16" s="19">
        <f t="shared" si="51"/>
        <v>0.28746744772700711</v>
      </c>
      <c r="BB16" s="19">
        <f t="shared" si="52"/>
        <v>2.2997395818160569</v>
      </c>
      <c r="BC16" s="19">
        <f t="shared" si="53"/>
        <v>2.5872070295430638</v>
      </c>
      <c r="BD16" s="36">
        <f t="shared" si="54"/>
        <v>0.23300229863175512</v>
      </c>
      <c r="BE16" s="17">
        <f t="shared" si="22"/>
        <v>37.507020406667962</v>
      </c>
      <c r="BF16" s="79">
        <f t="shared" si="23"/>
        <v>6.1314910032341872E-2</v>
      </c>
      <c r="BG16" s="26">
        <v>0.62350000000000005</v>
      </c>
      <c r="BH16" s="20">
        <v>8.2000000000000003E-2</v>
      </c>
      <c r="BI16" s="20">
        <v>1.3160000000000001</v>
      </c>
      <c r="BJ16" s="19">
        <f t="shared" si="55"/>
        <v>1.577893831042652</v>
      </c>
      <c r="BK16" s="19">
        <f>4*PI()^2*$C$13*SQRT($C$11*$C$2)*($C$7*BG16*BI16)^2</f>
        <v>0.25404331315156636</v>
      </c>
      <c r="BL16" s="19">
        <f>4*PI()^2*BL$1*SQRT($C$11*$C$2)*($C$7*BG16*BI16)^2</f>
        <v>2.5404331315156639</v>
      </c>
      <c r="BM16" s="19">
        <f t="shared" si="56"/>
        <v>2.7944764446672301</v>
      </c>
      <c r="BN16" s="36">
        <f t="shared" si="57"/>
        <v>0.37890794084033613</v>
      </c>
      <c r="BO16" s="17">
        <f t="shared" si="27"/>
        <v>35.443803033805587</v>
      </c>
      <c r="BP16" s="79">
        <f t="shared" si="28"/>
        <v>7.1674959063863716E-2</v>
      </c>
      <c r="BQ16" s="26">
        <v>0.56479999999999997</v>
      </c>
      <c r="BR16" s="20">
        <v>5.8999999999999997E-2</v>
      </c>
      <c r="BS16" s="20">
        <v>1.345</v>
      </c>
      <c r="BT16" s="19">
        <f t="shared" si="58"/>
        <v>1.6126650476841693</v>
      </c>
      <c r="BU16" s="19">
        <f t="shared" si="59"/>
        <v>0.21774942587812884</v>
      </c>
      <c r="BV16" s="19">
        <f t="shared" si="60"/>
        <v>2.6129931105375461</v>
      </c>
      <c r="BW16" s="19">
        <f t="shared" si="61"/>
        <v>2.8307425364156749</v>
      </c>
      <c r="BX16" s="36">
        <f t="shared" si="62"/>
        <v>0.34173219992020948</v>
      </c>
      <c r="BY16" s="17">
        <f t="shared" si="34"/>
        <v>33.591955024829709</v>
      </c>
      <c r="BZ16" s="79">
        <f t="shared" si="35"/>
        <v>7.7786276761984699E-2</v>
      </c>
    </row>
    <row r="17" spans="2:78" ht="20.100000000000001" customHeight="1">
      <c r="B17" s="2"/>
      <c r="C17" s="2"/>
      <c r="D17" s="2"/>
      <c r="E17" s="38">
        <v>46</v>
      </c>
      <c r="F17" s="20">
        <f t="shared" si="36"/>
        <v>0.91460000000000008</v>
      </c>
      <c r="G17" s="20">
        <f t="shared" si="0"/>
        <v>12.335345696571826</v>
      </c>
      <c r="H17" s="29">
        <f t="shared" si="1"/>
        <v>81798.732394366205</v>
      </c>
      <c r="I17" s="19">
        <v>2.4068999999999998</v>
      </c>
      <c r="J17" s="19">
        <v>6.7000000000000004E-2</v>
      </c>
      <c r="K17" s="19">
        <v>0.88900000000000001</v>
      </c>
      <c r="L17" s="19">
        <f t="shared" si="2"/>
        <v>1.065917641183068</v>
      </c>
      <c r="M17" s="19">
        <f t="shared" si="37"/>
        <v>1.7275979881862591</v>
      </c>
      <c r="N17" s="19">
        <f t="shared" si="38"/>
        <v>0</v>
      </c>
      <c r="O17" s="19">
        <f t="shared" si="39"/>
        <v>1.7275979881862591</v>
      </c>
      <c r="P17" s="36">
        <f t="shared" si="40"/>
        <v>0</v>
      </c>
      <c r="Q17" s="17">
        <f t="shared" si="3"/>
        <v>104.87271266186633</v>
      </c>
      <c r="R17" s="79">
        <f t="shared" si="4"/>
        <v>0</v>
      </c>
      <c r="S17" s="26">
        <v>1.6740999999999999</v>
      </c>
      <c r="T17" s="20">
        <v>0.13300000000000001</v>
      </c>
      <c r="U17" s="20">
        <v>0.89300000000000002</v>
      </c>
      <c r="V17" s="19">
        <f t="shared" si="5"/>
        <v>1.0707136710646568</v>
      </c>
      <c r="W17" s="19">
        <f t="shared" si="41"/>
        <v>0.84331297908129754</v>
      </c>
      <c r="X17" s="19">
        <f t="shared" si="42"/>
        <v>1.6866259581625951</v>
      </c>
      <c r="Y17" s="19">
        <f t="shared" si="43"/>
        <v>2.5299389372438927</v>
      </c>
      <c r="Z17" s="36">
        <f t="shared" si="44"/>
        <v>5.6596898219160835E-2</v>
      </c>
      <c r="AA17" s="17">
        <f t="shared" si="6"/>
        <v>78.43536571542316</v>
      </c>
      <c r="AB17" s="79">
        <f t="shared" si="7"/>
        <v>2.1503386167433206E-2</v>
      </c>
      <c r="AC17" s="26">
        <v>0.89259999999999995</v>
      </c>
      <c r="AD17" s="20">
        <v>0.14899999999999999</v>
      </c>
      <c r="AE17" s="20">
        <v>0.99299999999999999</v>
      </c>
      <c r="AF17" s="19">
        <f t="shared" si="45"/>
        <v>1.1906144181043719</v>
      </c>
      <c r="AG17" s="19">
        <f t="shared" si="46"/>
        <v>0.29643899746726271</v>
      </c>
      <c r="AH17" s="19">
        <f t="shared" si="47"/>
        <v>1.1857559898690508</v>
      </c>
      <c r="AI17" s="19">
        <f t="shared" si="48"/>
        <v>1.4821949873363136</v>
      </c>
      <c r="AJ17" s="36">
        <f t="shared" si="49"/>
        <v>0.1568024458843455</v>
      </c>
      <c r="AK17" s="17">
        <f t="shared" si="13"/>
        <v>50.241060804608018</v>
      </c>
      <c r="AL17" s="79">
        <f t="shared" si="14"/>
        <v>2.3601332672503909E-2</v>
      </c>
      <c r="AM17" s="26">
        <v>0.61199999999999999</v>
      </c>
      <c r="AN17" s="20">
        <v>0.14599999999999999</v>
      </c>
      <c r="AO17" s="20">
        <v>1.101</v>
      </c>
      <c r="AP17" s="19">
        <f t="shared" si="63"/>
        <v>1.3201072249072643</v>
      </c>
      <c r="AQ17" s="19">
        <f t="shared" si="64"/>
        <v>0.17131703763072753</v>
      </c>
      <c r="AR17" s="19">
        <f t="shared" si="65"/>
        <v>1.0279022257843653</v>
      </c>
      <c r="AS17" s="19">
        <f t="shared" si="66"/>
        <v>1.1992192634150929</v>
      </c>
      <c r="AT17" s="36">
        <f t="shared" si="67"/>
        <v>0.2833262543261541</v>
      </c>
      <c r="AU17" s="17">
        <f t="shared" si="15"/>
        <v>40.117808139253285</v>
      </c>
      <c r="AV17" s="79">
        <f t="shared" si="16"/>
        <v>2.5622093366028487E-2</v>
      </c>
      <c r="AW17" s="26">
        <v>0.46629999999999999</v>
      </c>
      <c r="AX17" s="20">
        <v>7.8E-2</v>
      </c>
      <c r="AY17" s="20">
        <v>1.1830000000000001</v>
      </c>
      <c r="AZ17" s="19">
        <f t="shared" si="50"/>
        <v>1.4184258374798306</v>
      </c>
      <c r="BA17" s="19">
        <f t="shared" si="51"/>
        <v>0.11482154704169072</v>
      </c>
      <c r="BB17" s="19">
        <f t="shared" si="52"/>
        <v>0.91857237633352573</v>
      </c>
      <c r="BC17" s="19">
        <f t="shared" si="53"/>
        <v>1.0333939233752165</v>
      </c>
      <c r="BD17" s="36">
        <f t="shared" si="54"/>
        <v>0.2330033445413402</v>
      </c>
      <c r="BE17" s="17">
        <f t="shared" si="22"/>
        <v>34.861365112374507</v>
      </c>
      <c r="BF17" s="79">
        <f t="shared" si="23"/>
        <v>2.6349294509051404E-2</v>
      </c>
      <c r="BG17" s="26">
        <v>0.41249999999999998</v>
      </c>
      <c r="BH17" s="20">
        <v>6.3E-2</v>
      </c>
      <c r="BI17" s="20">
        <v>1.2210000000000001</v>
      </c>
      <c r="BJ17" s="19">
        <f t="shared" si="55"/>
        <v>1.4639881213549226</v>
      </c>
      <c r="BK17" s="19">
        <f>4*PI()^2*$C$13*SQRT($C$11*$C$2)*($C$7*BG17*BI17)^2</f>
        <v>9.5719915710890877E-2</v>
      </c>
      <c r="BL17" s="19">
        <f>4*PI()^2*BL$1*SQRT($C$11*$C$2)*($C$7*BG17*BI17)^2</f>
        <v>0.95719915710890868</v>
      </c>
      <c r="BM17" s="19">
        <f t="shared" si="56"/>
        <v>1.0529190728197995</v>
      </c>
      <c r="BN17" s="36">
        <f t="shared" si="57"/>
        <v>0.25059935759678925</v>
      </c>
      <c r="BO17" s="17">
        <f t="shared" si="27"/>
        <v>32.920413603478977</v>
      </c>
      <c r="BP17" s="79">
        <f t="shared" si="28"/>
        <v>2.9076158296132505E-2</v>
      </c>
      <c r="BQ17" s="26">
        <v>0.39040000000000002</v>
      </c>
      <c r="BR17" s="20">
        <v>0.08</v>
      </c>
      <c r="BS17" s="20">
        <v>1.3</v>
      </c>
      <c r="BT17" s="19">
        <f t="shared" si="58"/>
        <v>1.5587097115162976</v>
      </c>
      <c r="BU17" s="19">
        <f t="shared" si="59"/>
        <v>9.7191748770053737E-2</v>
      </c>
      <c r="BV17" s="19">
        <f t="shared" si="60"/>
        <v>1.1663009852406447</v>
      </c>
      <c r="BW17" s="19">
        <f t="shared" si="61"/>
        <v>1.2634927340106985</v>
      </c>
      <c r="BX17" s="36">
        <f t="shared" si="62"/>
        <v>0.43287849765699088</v>
      </c>
      <c r="BY17" s="17">
        <f t="shared" si="34"/>
        <v>32.123108243876899</v>
      </c>
      <c r="BZ17" s="79">
        <f t="shared" si="35"/>
        <v>3.6307227071121224E-2</v>
      </c>
    </row>
    <row r="18" spans="2:78" ht="20.100000000000001" customHeight="1">
      <c r="B18" s="2"/>
      <c r="C18" s="2"/>
      <c r="D18" s="2"/>
      <c r="E18" s="38">
        <v>48</v>
      </c>
      <c r="F18" s="20">
        <f t="shared" si="36"/>
        <v>0.9546</v>
      </c>
      <c r="G18" s="20">
        <f t="shared" si="0"/>
        <v>12.874831622509801</v>
      </c>
      <c r="H18" s="29">
        <f t="shared" si="1"/>
        <v>85376.1971830986</v>
      </c>
      <c r="I18" s="19">
        <v>2.3167</v>
      </c>
      <c r="J18" s="19">
        <v>0.19700000000000001</v>
      </c>
      <c r="K18" s="19">
        <v>0.88900000000000001</v>
      </c>
      <c r="L18" s="19">
        <f t="shared" si="2"/>
        <v>1.065917641183068</v>
      </c>
      <c r="M18" s="19">
        <f t="shared" si="37"/>
        <v>1.6005387499500816</v>
      </c>
      <c r="N18" s="19">
        <f t="shared" si="38"/>
        <v>0</v>
      </c>
      <c r="O18" s="19">
        <f t="shared" si="39"/>
        <v>1.6005387499500816</v>
      </c>
      <c r="P18" s="36">
        <f t="shared" si="40"/>
        <v>0</v>
      </c>
      <c r="Q18" s="17">
        <f t="shared" si="3"/>
        <v>115.54301676486676</v>
      </c>
      <c r="R18" s="79">
        <f t="shared" si="4"/>
        <v>0</v>
      </c>
      <c r="S18" s="22">
        <v>2.5924</v>
      </c>
      <c r="T18" s="19">
        <v>6.2E-2</v>
      </c>
      <c r="U18" s="19">
        <v>0.86399999999999999</v>
      </c>
      <c r="V18" s="19">
        <f t="shared" si="5"/>
        <v>1.0359424544231393</v>
      </c>
      <c r="W18" s="19">
        <f t="shared" si="41"/>
        <v>1.893017306254059</v>
      </c>
      <c r="X18" s="19">
        <f t="shared" si="42"/>
        <v>3.7860346125081179</v>
      </c>
      <c r="Y18" s="19">
        <f t="shared" si="43"/>
        <v>5.6790519187621769</v>
      </c>
      <c r="Z18" s="36">
        <f t="shared" si="44"/>
        <v>2.4697741806202031E-2</v>
      </c>
      <c r="AA18" s="17">
        <f t="shared" si="6"/>
        <v>126.85242483888025</v>
      </c>
      <c r="AB18" s="79">
        <f t="shared" si="7"/>
        <v>2.9845977460162029E-2</v>
      </c>
      <c r="AC18" s="22">
        <v>2.4500999999999999</v>
      </c>
      <c r="AD18" s="19">
        <v>0.05</v>
      </c>
      <c r="AE18" s="19">
        <v>0.85799999999999998</v>
      </c>
      <c r="AF18" s="19">
        <f t="shared" si="45"/>
        <v>1.0287484096007562</v>
      </c>
      <c r="AG18" s="19">
        <f t="shared" si="46"/>
        <v>1.6674978021360944</v>
      </c>
      <c r="AH18" s="19">
        <f t="shared" si="47"/>
        <v>6.6699912085443778</v>
      </c>
      <c r="AI18" s="19">
        <f t="shared" si="48"/>
        <v>8.3374890106804713</v>
      </c>
      <c r="AJ18" s="36">
        <f t="shared" si="49"/>
        <v>3.9283723662371914E-2</v>
      </c>
      <c r="AK18" s="17">
        <f t="shared" si="13"/>
        <v>121.01517866937675</v>
      </c>
      <c r="AL18" s="79">
        <f t="shared" si="14"/>
        <v>5.5116980215906081E-2</v>
      </c>
      <c r="AM18" s="26">
        <v>2.0825</v>
      </c>
      <c r="AN18" s="20">
        <v>0.10299999999999999</v>
      </c>
      <c r="AO18" s="20">
        <v>0.86899999999999999</v>
      </c>
      <c r="AP18" s="19">
        <f t="shared" si="63"/>
        <v>1.041937491775125</v>
      </c>
      <c r="AQ18" s="19">
        <f t="shared" si="64"/>
        <v>1.235755769871965</v>
      </c>
      <c r="AR18" s="19">
        <f t="shared" si="65"/>
        <v>7.4145346192317891</v>
      </c>
      <c r="AS18" s="19">
        <f t="shared" si="66"/>
        <v>8.6502903891037537</v>
      </c>
      <c r="AT18" s="36">
        <f t="shared" si="67"/>
        <v>0.12451913755333775</v>
      </c>
      <c r="AU18" s="17">
        <f t="shared" si="15"/>
        <v>105.93596790402543</v>
      </c>
      <c r="AV18" s="79">
        <f t="shared" si="16"/>
        <v>6.9990719544367766E-2</v>
      </c>
      <c r="AW18" s="26">
        <v>1.3671</v>
      </c>
      <c r="AX18" s="20">
        <v>0.14199999999999999</v>
      </c>
      <c r="AY18" s="20">
        <v>0.874</v>
      </c>
      <c r="AZ18" s="19">
        <f t="shared" si="50"/>
        <v>1.0479325291271107</v>
      </c>
      <c r="BA18" s="19">
        <f t="shared" si="51"/>
        <v>0.53869941722898185</v>
      </c>
      <c r="BB18" s="19">
        <f t="shared" si="52"/>
        <v>4.3095953378318548</v>
      </c>
      <c r="BC18" s="19">
        <f t="shared" si="53"/>
        <v>4.8482947550608362</v>
      </c>
      <c r="BD18" s="36">
        <f t="shared" si="54"/>
        <v>0.2315310667121542</v>
      </c>
      <c r="BE18" s="17">
        <f t="shared" si="22"/>
        <v>76.589756311173616</v>
      </c>
      <c r="BF18" s="79">
        <f t="shared" si="23"/>
        <v>5.6268560515097647E-2</v>
      </c>
      <c r="BG18" s="22">
        <v>0.41360000000000002</v>
      </c>
      <c r="BH18" s="19">
        <v>8.3000000000000004E-2</v>
      </c>
      <c r="BI18" s="19">
        <v>1.2150000000000001</v>
      </c>
      <c r="BJ18" s="19">
        <f t="shared" si="55"/>
        <v>1.4567940765325396</v>
      </c>
      <c r="BK18" s="19">
        <f>4*PI()^2*$C$13*SQRT($C$11*$C$2)*($C$7*BG18*BI18)^2</f>
        <v>9.528766611601909E-2</v>
      </c>
      <c r="BL18" s="19">
        <f>4*PI()^2*BL$1*SQRT($C$11*$C$2)*($C$7*BG18*BI18)^2</f>
        <v>0.95287666116019076</v>
      </c>
      <c r="BM18" s="19">
        <f t="shared" si="56"/>
        <v>1.0481643272762098</v>
      </c>
      <c r="BN18" s="36">
        <f t="shared" si="57"/>
        <v>0.32691791788034014</v>
      </c>
      <c r="BO18" s="17">
        <f t="shared" si="27"/>
        <v>37.476515112146224</v>
      </c>
      <c r="BP18" s="79">
        <f t="shared" si="28"/>
        <v>2.5425967657578739E-2</v>
      </c>
      <c r="BQ18" s="22">
        <v>0.4088</v>
      </c>
      <c r="BR18" s="19">
        <v>5.6000000000000001E-2</v>
      </c>
      <c r="BS18" s="19">
        <v>1.304</v>
      </c>
      <c r="BT18" s="19">
        <f t="shared" si="58"/>
        <v>1.5635057413978861</v>
      </c>
      <c r="BU18" s="19">
        <f t="shared" si="59"/>
        <v>0.10722598165346819</v>
      </c>
      <c r="BV18" s="19">
        <f t="shared" si="60"/>
        <v>1.2867117798416183</v>
      </c>
      <c r="BW18" s="19">
        <f t="shared" si="61"/>
        <v>1.3939377614950865</v>
      </c>
      <c r="BX18" s="36">
        <f t="shared" si="62"/>
        <v>0.3048825245149922</v>
      </c>
      <c r="BY18" s="17">
        <f t="shared" si="34"/>
        <v>37.27961573327331</v>
      </c>
      <c r="BZ18" s="79">
        <f t="shared" si="35"/>
        <v>3.4515156729289592E-2</v>
      </c>
    </row>
    <row r="19" spans="2:78" ht="20.100000000000001" customHeight="1">
      <c r="B19" s="15"/>
      <c r="C19" s="2"/>
      <c r="D19" s="2"/>
      <c r="E19" s="38">
        <v>50</v>
      </c>
      <c r="F19" s="20">
        <f t="shared" si="36"/>
        <v>0.99460000000000004</v>
      </c>
      <c r="G19" s="20">
        <f t="shared" si="0"/>
        <v>13.414317548447777</v>
      </c>
      <c r="H19" s="29">
        <f t="shared" si="1"/>
        <v>88953.661971830996</v>
      </c>
      <c r="I19" s="19">
        <v>2.8296000000000001</v>
      </c>
      <c r="J19" s="19">
        <v>5.1999999999999998E-2</v>
      </c>
      <c r="K19" s="19">
        <v>0.871</v>
      </c>
      <c r="L19" s="19">
        <f t="shared" si="2"/>
        <v>1.0443355067159192</v>
      </c>
      <c r="M19" s="19">
        <f t="shared" si="37"/>
        <v>2.2919728957519205</v>
      </c>
      <c r="N19" s="19">
        <f t="shared" si="38"/>
        <v>0</v>
      </c>
      <c r="O19" s="19">
        <f t="shared" si="39"/>
        <v>2.2919728957519205</v>
      </c>
      <c r="P19" s="36">
        <f t="shared" si="40"/>
        <v>0</v>
      </c>
      <c r="Q19" s="17">
        <f t="shared" si="3"/>
        <v>154.48141764770571</v>
      </c>
      <c r="R19" s="79">
        <f t="shared" si="4"/>
        <v>0</v>
      </c>
      <c r="S19" s="22">
        <v>2.7564000000000002</v>
      </c>
      <c r="T19" s="19">
        <v>3.2000000000000001E-2</v>
      </c>
      <c r="U19" s="19">
        <v>0.871</v>
      </c>
      <c r="V19" s="19">
        <f t="shared" si="5"/>
        <v>1.0443355067159192</v>
      </c>
      <c r="W19" s="19">
        <f t="shared" si="41"/>
        <v>2.1749229016126761</v>
      </c>
      <c r="X19" s="19">
        <f t="shared" si="42"/>
        <v>4.3498458032253522</v>
      </c>
      <c r="Y19" s="19">
        <f t="shared" si="43"/>
        <v>6.5247687048380278</v>
      </c>
      <c r="Z19" s="36">
        <f t="shared" si="44"/>
        <v>1.2954610506548213E-2</v>
      </c>
      <c r="AA19" s="17">
        <f t="shared" si="6"/>
        <v>151.08520195458578</v>
      </c>
      <c r="AB19" s="79">
        <f t="shared" si="7"/>
        <v>2.8790680668599553E-2</v>
      </c>
      <c r="AC19" s="22">
        <v>2.6231</v>
      </c>
      <c r="AD19" s="19">
        <v>4.2999999999999997E-2</v>
      </c>
      <c r="AE19" s="19">
        <v>0.86899999999999999</v>
      </c>
      <c r="AF19" s="19">
        <f t="shared" si="45"/>
        <v>1.041937491775125</v>
      </c>
      <c r="AG19" s="19">
        <f t="shared" si="46"/>
        <v>1.9606150030446632</v>
      </c>
      <c r="AH19" s="19">
        <f t="shared" si="47"/>
        <v>7.8424600121786527</v>
      </c>
      <c r="AI19" s="19">
        <f t="shared" si="48"/>
        <v>9.8030750152233157</v>
      </c>
      <c r="AJ19" s="36">
        <f t="shared" si="49"/>
        <v>3.4655811746236408E-2</v>
      </c>
      <c r="AK19" s="17">
        <f t="shared" si="13"/>
        <v>144.90056326752452</v>
      </c>
      <c r="AL19" s="79">
        <f t="shared" si="14"/>
        <v>5.4123047111275961E-2</v>
      </c>
      <c r="AM19" s="22">
        <v>2.4358</v>
      </c>
      <c r="AN19" s="19">
        <v>4.3999999999999997E-2</v>
      </c>
      <c r="AO19" s="19">
        <v>0.86099999999999999</v>
      </c>
      <c r="AP19" s="19">
        <f t="shared" si="63"/>
        <v>1.0323454320119478</v>
      </c>
      <c r="AQ19" s="19">
        <f t="shared" si="64"/>
        <v>1.6596351679467773</v>
      </c>
      <c r="AR19" s="19">
        <f t="shared" si="65"/>
        <v>9.9578110076806627</v>
      </c>
      <c r="AS19" s="19">
        <f t="shared" si="66"/>
        <v>11.617446175627441</v>
      </c>
      <c r="AT19" s="36">
        <f t="shared" si="67"/>
        <v>5.2217768171262703E-2</v>
      </c>
      <c r="AU19" s="17">
        <f t="shared" si="15"/>
        <v>136.2105195609486</v>
      </c>
      <c r="AV19" s="79">
        <f t="shared" si="16"/>
        <v>7.3106034980102638E-2</v>
      </c>
      <c r="AW19" s="22">
        <v>2.1932999999999998</v>
      </c>
      <c r="AX19" s="19">
        <v>4.5999999999999999E-2</v>
      </c>
      <c r="AY19" s="19">
        <v>0.85799999999999998</v>
      </c>
      <c r="AZ19" s="19">
        <f t="shared" si="50"/>
        <v>1.0287484096007562</v>
      </c>
      <c r="BA19" s="19">
        <f t="shared" si="51"/>
        <v>1.336268487494628</v>
      </c>
      <c r="BB19" s="19">
        <f t="shared" si="52"/>
        <v>10.690147899957024</v>
      </c>
      <c r="BC19" s="19">
        <f t="shared" si="53"/>
        <v>12.026416387451652</v>
      </c>
      <c r="BD19" s="36">
        <f t="shared" si="54"/>
        <v>7.2282051538764311E-2</v>
      </c>
      <c r="BE19" s="17">
        <f t="shared" si="22"/>
        <v>124.95939516775759</v>
      </c>
      <c r="BF19" s="79">
        <f t="shared" si="23"/>
        <v>8.5548972813172905E-2</v>
      </c>
      <c r="BG19" s="22">
        <v>1.8264</v>
      </c>
      <c r="BH19" s="19">
        <v>5.0999999999999997E-2</v>
      </c>
      <c r="BI19" s="19">
        <v>0.85699999999999998</v>
      </c>
      <c r="BJ19" s="19">
        <f t="shared" si="55"/>
        <v>1.0275494021303591</v>
      </c>
      <c r="BK19" s="19">
        <f>4*PI()^2*$C$13*SQRT($C$11*$C$2)*($C$7*BG19*BI19)^2</f>
        <v>0.92443528679216391</v>
      </c>
      <c r="BL19" s="19">
        <f>4*PI()^2*BL$1*SQRT($C$11*$C$2)*($C$7*BG19*BI19)^2</f>
        <v>9.2443528679216378</v>
      </c>
      <c r="BM19" s="19">
        <f t="shared" si="56"/>
        <v>10.168788154713802</v>
      </c>
      <c r="BN19" s="36">
        <f t="shared" si="57"/>
        <v>9.9940126762879916E-2</v>
      </c>
      <c r="BO19" s="17">
        <f t="shared" si="27"/>
        <v>107.93655995183279</v>
      </c>
      <c r="BP19" s="79">
        <f t="shared" si="28"/>
        <v>8.564616912051834E-2</v>
      </c>
      <c r="BQ19" s="22">
        <v>1.5872999999999999</v>
      </c>
      <c r="BR19" s="19">
        <v>4.9000000000000002E-2</v>
      </c>
      <c r="BS19" s="19">
        <v>0.84899999999999998</v>
      </c>
      <c r="BT19" s="19">
        <f t="shared" si="58"/>
        <v>1.0179573423671819</v>
      </c>
      <c r="BU19" s="19">
        <f t="shared" si="59"/>
        <v>0.68526174342529667</v>
      </c>
      <c r="BV19" s="19">
        <f t="shared" si="60"/>
        <v>8.2231409211035604</v>
      </c>
      <c r="BW19" s="19">
        <f t="shared" si="61"/>
        <v>8.9084026645288574</v>
      </c>
      <c r="BX19" s="36">
        <f t="shared" si="62"/>
        <v>0.11308390122406192</v>
      </c>
      <c r="BY19" s="17">
        <f t="shared" si="34"/>
        <v>96.843183282092753</v>
      </c>
      <c r="BZ19" s="79">
        <f t="shared" si="35"/>
        <v>8.4911922991528707E-2</v>
      </c>
    </row>
    <row r="20" spans="2:78" ht="20.100000000000001" customHeight="1">
      <c r="B20" s="15"/>
      <c r="C20" s="2"/>
      <c r="D20" s="16"/>
      <c r="E20" s="38">
        <v>52</v>
      </c>
      <c r="F20" s="20">
        <f t="shared" si="36"/>
        <v>1.0346</v>
      </c>
      <c r="G20" s="20">
        <f t="shared" si="0"/>
        <v>13.953803474385753</v>
      </c>
      <c r="H20" s="29">
        <f t="shared" si="1"/>
        <v>92531.126760563377</v>
      </c>
      <c r="I20" s="19">
        <v>2.9731000000000001</v>
      </c>
      <c r="J20" s="19">
        <v>0.109</v>
      </c>
      <c r="K20" s="19">
        <v>0.88</v>
      </c>
      <c r="L20" s="19">
        <f t="shared" si="2"/>
        <v>1.0551265739494937</v>
      </c>
      <c r="M20" s="19">
        <f t="shared" si="37"/>
        <v>2.5828991655697373</v>
      </c>
      <c r="N20" s="19">
        <f t="shared" si="38"/>
        <v>0</v>
      </c>
      <c r="O20" s="19">
        <f t="shared" si="39"/>
        <v>2.5828991655697373</v>
      </c>
      <c r="P20" s="36">
        <f t="shared" si="40"/>
        <v>0</v>
      </c>
      <c r="Q20" s="17">
        <f t="shared" si="3"/>
        <v>181.37337268936267</v>
      </c>
      <c r="R20" s="79">
        <f t="shared" si="4"/>
        <v>0</v>
      </c>
      <c r="S20" s="26">
        <v>2.8062999999999998</v>
      </c>
      <c r="T20" s="20">
        <v>5.1999999999999998E-2</v>
      </c>
      <c r="U20" s="19">
        <v>0.879</v>
      </c>
      <c r="V20" s="19">
        <f t="shared" si="5"/>
        <v>1.0539275664790966</v>
      </c>
      <c r="W20" s="19">
        <f t="shared" si="41"/>
        <v>2.2959848419210358</v>
      </c>
      <c r="X20" s="19">
        <f t="shared" si="42"/>
        <v>4.5919696838420716</v>
      </c>
      <c r="Y20" s="19">
        <f t="shared" si="43"/>
        <v>6.8879545257631074</v>
      </c>
      <c r="Z20" s="36">
        <f t="shared" si="44"/>
        <v>2.1439722776166348E-2</v>
      </c>
      <c r="AA20" s="17">
        <f t="shared" si="6"/>
        <v>172.66268812382015</v>
      </c>
      <c r="AB20" s="79">
        <f t="shared" si="7"/>
        <v>2.6595031814569403E-2</v>
      </c>
      <c r="AC20" s="26">
        <v>2.7012</v>
      </c>
      <c r="AD20" s="20">
        <v>3.9E-2</v>
      </c>
      <c r="AE20" s="19">
        <v>0.879</v>
      </c>
      <c r="AF20" s="19">
        <f t="shared" si="45"/>
        <v>1.0539275664790966</v>
      </c>
      <c r="AG20" s="19">
        <f t="shared" si="46"/>
        <v>2.1272292992588562</v>
      </c>
      <c r="AH20" s="19">
        <f t="shared" si="47"/>
        <v>8.5089171970354247</v>
      </c>
      <c r="AI20" s="19">
        <f t="shared" si="48"/>
        <v>10.63614649629428</v>
      </c>
      <c r="AJ20" s="36">
        <f t="shared" si="49"/>
        <v>3.2159584164249522E-2</v>
      </c>
      <c r="AK20" s="17">
        <f t="shared" si="13"/>
        <v>167.1741212902559</v>
      </c>
      <c r="AL20" s="79">
        <f t="shared" si="14"/>
        <v>5.0898531012834369E-2</v>
      </c>
      <c r="AM20" s="22">
        <v>2.5339</v>
      </c>
      <c r="AN20" s="19">
        <v>3.9E-2</v>
      </c>
      <c r="AO20" s="19">
        <v>0.87</v>
      </c>
      <c r="AP20" s="19">
        <f t="shared" si="63"/>
        <v>1.0431364992455221</v>
      </c>
      <c r="AQ20" s="19">
        <f t="shared" si="64"/>
        <v>1.8337516689618645</v>
      </c>
      <c r="AR20" s="19">
        <f t="shared" si="65"/>
        <v>11.002510013771186</v>
      </c>
      <c r="AS20" s="19">
        <f t="shared" si="66"/>
        <v>12.836261682733051</v>
      </c>
      <c r="AT20" s="36">
        <f t="shared" si="67"/>
        <v>4.7256596376429282E-2</v>
      </c>
      <c r="AU20" s="17">
        <f t="shared" si="15"/>
        <v>158.43732555994859</v>
      </c>
      <c r="AV20" s="79">
        <f t="shared" si="16"/>
        <v>6.9443926643460802E-2</v>
      </c>
      <c r="AW20" s="26">
        <v>2.3435000000000001</v>
      </c>
      <c r="AX20" s="20">
        <v>3.9E-2</v>
      </c>
      <c r="AY20" s="19">
        <v>0.86699999999999999</v>
      </c>
      <c r="AZ20" s="19">
        <f t="shared" si="50"/>
        <v>1.0395394768343307</v>
      </c>
      <c r="BA20" s="19">
        <f t="shared" si="51"/>
        <v>1.5577264151445283</v>
      </c>
      <c r="BB20" s="19">
        <f t="shared" si="52"/>
        <v>12.461811321156226</v>
      </c>
      <c r="BC20" s="19">
        <f t="shared" si="53"/>
        <v>14.019537736300755</v>
      </c>
      <c r="BD20" s="36">
        <f t="shared" si="54"/>
        <v>6.2575000966401104E-2</v>
      </c>
      <c r="BE20" s="17">
        <f t="shared" si="22"/>
        <v>148.4941940175068</v>
      </c>
      <c r="BF20" s="79">
        <f t="shared" si="23"/>
        <v>8.3921202465916167E-2</v>
      </c>
      <c r="BG20" s="26">
        <v>2.1545000000000001</v>
      </c>
      <c r="BH20" s="20">
        <v>4.1000000000000002E-2</v>
      </c>
      <c r="BI20" s="19">
        <v>0.87</v>
      </c>
      <c r="BJ20" s="19">
        <f t="shared" si="55"/>
        <v>1.0431364992455221</v>
      </c>
      <c r="BK20" s="19">
        <f>4*PI()^2*$C$13*SQRT($C$11*$C$2)*($C$7*BG20*BI20)^2</f>
        <v>1.3257284488902841</v>
      </c>
      <c r="BL20" s="19">
        <f>4*PI()^2*BL$1*SQRT($C$11*$C$2)*($C$7*BG20*BI20)^2</f>
        <v>13.257284488902839</v>
      </c>
      <c r="BM20" s="19">
        <f t="shared" si="56"/>
        <v>14.583012937793123</v>
      </c>
      <c r="BN20" s="36">
        <f t="shared" si="57"/>
        <v>8.2800019292034205E-2</v>
      </c>
      <c r="BO20" s="17">
        <f t="shared" si="27"/>
        <v>138.62417373640642</v>
      </c>
      <c r="BP20" s="79">
        <f t="shared" si="28"/>
        <v>9.5634723234574781E-2</v>
      </c>
      <c r="BQ20" s="26">
        <v>1.9810000000000001</v>
      </c>
      <c r="BR20" s="20">
        <v>3.7999999999999999E-2</v>
      </c>
      <c r="BS20" s="19">
        <v>0.86399999999999999</v>
      </c>
      <c r="BT20" s="19">
        <f t="shared" si="58"/>
        <v>1.0359424544231393</v>
      </c>
      <c r="BU20" s="19">
        <f t="shared" si="59"/>
        <v>1.1054001263417479</v>
      </c>
      <c r="BV20" s="19">
        <f t="shared" si="60"/>
        <v>13.264801516100974</v>
      </c>
      <c r="BW20" s="19">
        <f t="shared" si="61"/>
        <v>14.370201642442721</v>
      </c>
      <c r="BX20" s="36">
        <f t="shared" si="62"/>
        <v>9.0823953738936467E-2</v>
      </c>
      <c r="BY20" s="17">
        <f t="shared" si="34"/>
        <v>129.56359956301537</v>
      </c>
      <c r="BZ20" s="79">
        <f t="shared" si="35"/>
        <v>0.10238061894575121</v>
      </c>
    </row>
    <row r="21" spans="2:78" ht="20.100000000000001" customHeight="1">
      <c r="B21" s="15"/>
      <c r="C21" s="2"/>
      <c r="D21" s="16"/>
      <c r="E21" s="38">
        <v>54</v>
      </c>
      <c r="F21" s="20">
        <f t="shared" si="36"/>
        <v>1.0746</v>
      </c>
      <c r="G21" s="20">
        <f t="shared" si="0"/>
        <v>14.493289400323729</v>
      </c>
      <c r="H21" s="29">
        <f t="shared" si="1"/>
        <v>96108.591549295772</v>
      </c>
      <c r="I21" s="19">
        <v>3.0059999999999998</v>
      </c>
      <c r="J21" s="19">
        <v>5.2999999999999999E-2</v>
      </c>
      <c r="K21" s="19">
        <v>0.88</v>
      </c>
      <c r="L21" s="19">
        <f t="shared" si="2"/>
        <v>1.0551265739494937</v>
      </c>
      <c r="M21" s="19">
        <f t="shared" si="37"/>
        <v>2.6403796120841534</v>
      </c>
      <c r="N21" s="19">
        <f t="shared" si="38"/>
        <v>0</v>
      </c>
      <c r="O21" s="19">
        <f t="shared" si="39"/>
        <v>2.6403796120841534</v>
      </c>
      <c r="P21" s="36">
        <f t="shared" si="40"/>
        <v>0</v>
      </c>
      <c r="Q21" s="17">
        <f t="shared" si="3"/>
        <v>205.15931442667147</v>
      </c>
      <c r="R21" s="79">
        <f t="shared" si="4"/>
        <v>0</v>
      </c>
      <c r="S21" s="22">
        <v>2.9142000000000001</v>
      </c>
      <c r="T21" s="19">
        <v>4.2000000000000003E-2</v>
      </c>
      <c r="U21" s="19">
        <v>0.88500000000000001</v>
      </c>
      <c r="V21" s="19">
        <f t="shared" si="5"/>
        <v>1.0611216113014794</v>
      </c>
      <c r="W21" s="19">
        <f t="shared" si="41"/>
        <v>2.5098532138159473</v>
      </c>
      <c r="X21" s="19">
        <f t="shared" si="42"/>
        <v>5.0197064276318946</v>
      </c>
      <c r="Y21" s="19">
        <f t="shared" si="43"/>
        <v>7.5295596414478414</v>
      </c>
      <c r="Z21" s="36">
        <f t="shared" si="44"/>
        <v>1.7553911459258706E-2</v>
      </c>
      <c r="AA21" s="17">
        <f t="shared" si="6"/>
        <v>199.78748754008606</v>
      </c>
      <c r="AB21" s="79">
        <f t="shared" si="7"/>
        <v>2.5125229259538705E-2</v>
      </c>
      <c r="AC21" s="22">
        <v>2.7505999999999999</v>
      </c>
      <c r="AD21" s="19">
        <v>5.2999999999999999E-2</v>
      </c>
      <c r="AE21" s="19">
        <v>0.88300000000000001</v>
      </c>
      <c r="AF21" s="19">
        <f t="shared" si="45"/>
        <v>1.0587235963606851</v>
      </c>
      <c r="AG21" s="19">
        <f t="shared" si="46"/>
        <v>2.2258677559831761</v>
      </c>
      <c r="AH21" s="19">
        <f t="shared" si="47"/>
        <v>8.9034710239327044</v>
      </c>
      <c r="AI21" s="19">
        <f t="shared" si="48"/>
        <v>11.12933877991588</v>
      </c>
      <c r="AJ21" s="36">
        <f t="shared" si="49"/>
        <v>4.4102716856171405E-2</v>
      </c>
      <c r="AK21" s="17">
        <f t="shared" si="13"/>
        <v>190.21416642194478</v>
      </c>
      <c r="AL21" s="79">
        <f t="shared" si="14"/>
        <v>4.6807612657947237E-2</v>
      </c>
      <c r="AM21" s="26">
        <v>2.5642</v>
      </c>
      <c r="AN21" s="20">
        <v>4.5999999999999999E-2</v>
      </c>
      <c r="AO21" s="19">
        <v>0.876</v>
      </c>
      <c r="AP21" s="19">
        <f t="shared" si="63"/>
        <v>1.0503305440679052</v>
      </c>
      <c r="AQ21" s="19">
        <f t="shared" si="64"/>
        <v>1.9038602999776304</v>
      </c>
      <c r="AR21" s="19">
        <f t="shared" si="65"/>
        <v>11.423161799865783</v>
      </c>
      <c r="AS21" s="19">
        <f t="shared" si="66"/>
        <v>13.327022099843413</v>
      </c>
      <c r="AT21" s="36">
        <f t="shared" si="67"/>
        <v>5.6510008213126559E-2</v>
      </c>
      <c r="AU21" s="17">
        <f t="shared" si="15"/>
        <v>179.30666607706979</v>
      </c>
      <c r="AV21" s="79">
        <f t="shared" si="16"/>
        <v>6.3707401681072279E-2</v>
      </c>
      <c r="AW21" s="22">
        <v>2.3847</v>
      </c>
      <c r="AX21" s="19">
        <v>4.1000000000000002E-2</v>
      </c>
      <c r="AY21" s="19">
        <v>0.874</v>
      </c>
      <c r="AZ21" s="19">
        <f t="shared" si="50"/>
        <v>1.0479325291271107</v>
      </c>
      <c r="BA21" s="19">
        <f t="shared" si="51"/>
        <v>1.6391301643055618</v>
      </c>
      <c r="BB21" s="19">
        <f t="shared" si="52"/>
        <v>13.113041314444494</v>
      </c>
      <c r="BC21" s="19">
        <f t="shared" si="53"/>
        <v>14.752171478750057</v>
      </c>
      <c r="BD21" s="36">
        <f t="shared" si="54"/>
        <v>6.685051926196002E-2</v>
      </c>
      <c r="BE21" s="17">
        <f t="shared" si="22"/>
        <v>168.80293049818005</v>
      </c>
      <c r="BF21" s="79">
        <f t="shared" si="23"/>
        <v>7.7682545414019769E-2</v>
      </c>
      <c r="BG21" s="22">
        <v>2.1730999999999998</v>
      </c>
      <c r="BH21" s="19">
        <v>3.5999999999999997E-2</v>
      </c>
      <c r="BI21" s="19">
        <v>0.878</v>
      </c>
      <c r="BJ21" s="19">
        <f t="shared" si="55"/>
        <v>1.0527285590086994</v>
      </c>
      <c r="BK21" s="19">
        <f>4*PI()^2*$C$13*SQRT($C$11*$C$2)*($C$7*BG21*BI21)^2</f>
        <v>1.3736355731668204</v>
      </c>
      <c r="BL21" s="19">
        <f>4*PI()^2*BL$1*SQRT($C$11*$C$2)*($C$7*BG21*BI21)^2</f>
        <v>13.736355731668203</v>
      </c>
      <c r="BM21" s="19">
        <f t="shared" si="56"/>
        <v>15.109991304835024</v>
      </c>
      <c r="BN21" s="36">
        <f t="shared" si="57"/>
        <v>7.4045660012088385E-2</v>
      </c>
      <c r="BO21" s="17">
        <f t="shared" si="27"/>
        <v>156.4208110079679</v>
      </c>
      <c r="BP21" s="79">
        <f t="shared" si="28"/>
        <v>8.7816676330673721E-2</v>
      </c>
      <c r="BQ21" s="22">
        <v>2.0192000000000001</v>
      </c>
      <c r="BR21" s="19">
        <v>3.2000000000000001E-2</v>
      </c>
      <c r="BS21" s="19">
        <v>0.873</v>
      </c>
      <c r="BT21" s="19">
        <f t="shared" si="58"/>
        <v>1.0467335216567135</v>
      </c>
      <c r="BU21" s="19">
        <f t="shared" si="59"/>
        <v>1.1724929400957231</v>
      </c>
      <c r="BV21" s="19">
        <f t="shared" si="60"/>
        <v>14.069915281148678</v>
      </c>
      <c r="BW21" s="19">
        <f t="shared" si="61"/>
        <v>15.2424082212444</v>
      </c>
      <c r="BX21" s="36">
        <f t="shared" si="62"/>
        <v>7.8085031133923011E-2</v>
      </c>
      <c r="BY21" s="17">
        <f t="shared" si="34"/>
        <v>147.41510122751592</v>
      </c>
      <c r="BZ21" s="79">
        <f t="shared" si="35"/>
        <v>9.5444192379134915E-2</v>
      </c>
    </row>
    <row r="22" spans="2:78" ht="20.100000000000001" customHeight="1">
      <c r="B22" s="2"/>
      <c r="C22" s="2"/>
      <c r="D22" s="16"/>
      <c r="E22" s="38">
        <v>56</v>
      </c>
      <c r="F22" s="20">
        <f t="shared" si="36"/>
        <v>1.1146</v>
      </c>
      <c r="G22" s="21">
        <f t="shared" si="0"/>
        <v>15.032775326261707</v>
      </c>
      <c r="H22" s="30">
        <f t="shared" si="1"/>
        <v>99686.056338028182</v>
      </c>
      <c r="I22" s="19">
        <v>3.0781999999999998</v>
      </c>
      <c r="J22" s="19">
        <v>6.0999999999999999E-2</v>
      </c>
      <c r="K22" s="19">
        <v>0.89100000000000001</v>
      </c>
      <c r="L22" s="19">
        <f t="shared" si="2"/>
        <v>1.0683156561238623</v>
      </c>
      <c r="M22" s="19">
        <f t="shared" si="37"/>
        <v>2.8383905328364611</v>
      </c>
      <c r="N22" s="19">
        <f t="shared" si="38"/>
        <v>0</v>
      </c>
      <c r="O22" s="19">
        <f t="shared" si="39"/>
        <v>2.8383905328364611</v>
      </c>
      <c r="P22" s="36">
        <f t="shared" si="40"/>
        <v>0</v>
      </c>
      <c r="Q22" s="17">
        <f t="shared" si="3"/>
        <v>233.64718136006621</v>
      </c>
      <c r="R22" s="79">
        <f t="shared" si="4"/>
        <v>0</v>
      </c>
      <c r="S22" s="27">
        <v>2.91</v>
      </c>
      <c r="T22" s="21">
        <v>4.3999999999999997E-2</v>
      </c>
      <c r="U22" s="21">
        <v>0.88600000000000001</v>
      </c>
      <c r="V22" s="19">
        <f t="shared" si="5"/>
        <v>1.0623206187718766</v>
      </c>
      <c r="W22" s="19">
        <f t="shared" si="41"/>
        <v>2.5082827740733937</v>
      </c>
      <c r="X22" s="19">
        <f t="shared" si="42"/>
        <v>5.0165655481467875</v>
      </c>
      <c r="Y22" s="19">
        <f t="shared" si="43"/>
        <v>7.5248483222201816</v>
      </c>
      <c r="Z22" s="36">
        <f t="shared" si="44"/>
        <v>1.8431394381726918E-2</v>
      </c>
      <c r="AA22" s="17">
        <f t="shared" si="6"/>
        <v>222.66415751993347</v>
      </c>
      <c r="AB22" s="79">
        <f t="shared" si="7"/>
        <v>2.2529739873817328E-2</v>
      </c>
      <c r="AC22" s="27">
        <v>2.7324000000000002</v>
      </c>
      <c r="AD22" s="21">
        <v>3.7999999999999999E-2</v>
      </c>
      <c r="AE22" s="21">
        <v>0.88300000000000001</v>
      </c>
      <c r="AF22" s="19">
        <f t="shared" si="45"/>
        <v>1.0587235963606851</v>
      </c>
      <c r="AG22" s="19">
        <f t="shared" si="46"/>
        <v>2.1965092389299699</v>
      </c>
      <c r="AH22" s="19">
        <f t="shared" si="47"/>
        <v>8.7860369557198794</v>
      </c>
      <c r="AI22" s="19">
        <f t="shared" si="48"/>
        <v>10.982546194649849</v>
      </c>
      <c r="AJ22" s="36">
        <f t="shared" si="49"/>
        <v>3.1620815859141754E-2</v>
      </c>
      <c r="AK22" s="17">
        <f t="shared" si="13"/>
        <v>211.06733805496566</v>
      </c>
      <c r="AL22" s="79">
        <f t="shared" si="14"/>
        <v>4.1626700922488727E-2</v>
      </c>
      <c r="AM22" s="22">
        <v>2.5363000000000002</v>
      </c>
      <c r="AN22" s="19">
        <v>4.1000000000000002E-2</v>
      </c>
      <c r="AO22" s="19">
        <v>0.877</v>
      </c>
      <c r="AP22" s="19">
        <f t="shared" si="63"/>
        <v>1.0515295515383023</v>
      </c>
      <c r="AQ22" s="19">
        <f t="shared" si="64"/>
        <v>1.8669105244381103</v>
      </c>
      <c r="AR22" s="19">
        <f t="shared" si="65"/>
        <v>11.201463146628662</v>
      </c>
      <c r="AS22" s="19">
        <f t="shared" si="66"/>
        <v>13.068373671066771</v>
      </c>
      <c r="AT22" s="36">
        <f t="shared" si="67"/>
        <v>5.0482676209324596E-2</v>
      </c>
      <c r="AU22" s="17">
        <f t="shared" si="15"/>
        <v>198.26251656239705</v>
      </c>
      <c r="AV22" s="79">
        <f t="shared" si="16"/>
        <v>5.6498138633801431E-2</v>
      </c>
      <c r="AW22" s="27">
        <v>2.3527999999999998</v>
      </c>
      <c r="AX22" s="21">
        <v>4.3999999999999997E-2</v>
      </c>
      <c r="AY22" s="21">
        <v>0.875</v>
      </c>
      <c r="AZ22" s="19">
        <f t="shared" si="50"/>
        <v>1.0491315365975078</v>
      </c>
      <c r="BA22" s="19">
        <f t="shared" si="51"/>
        <v>1.5992236470616348</v>
      </c>
      <c r="BB22" s="19">
        <f t="shared" si="52"/>
        <v>12.793789176493078</v>
      </c>
      <c r="BC22" s="19">
        <f t="shared" si="53"/>
        <v>14.393012823554713</v>
      </c>
      <c r="BD22" s="36">
        <f t="shared" si="54"/>
        <v>7.1906283973470805E-2</v>
      </c>
      <c r="BE22" s="17">
        <f t="shared" si="22"/>
        <v>186.28044239673497</v>
      </c>
      <c r="BF22" s="79">
        <f t="shared" si="23"/>
        <v>6.8680259784036898E-2</v>
      </c>
      <c r="BG22" s="27">
        <v>2.1465999999999998</v>
      </c>
      <c r="BH22" s="21">
        <v>4.3999999999999997E-2</v>
      </c>
      <c r="BI22" s="21">
        <v>0.879</v>
      </c>
      <c r="BJ22" s="19">
        <f t="shared" si="55"/>
        <v>1.0539275664790966</v>
      </c>
      <c r="BK22" s="19">
        <f>4*PI()^2*$C$13*SQRT($C$11*$C$2)*($C$7*BG22*BI22)^2</f>
        <v>1.3433929784983589</v>
      </c>
      <c r="BL22" s="19">
        <f>4*PI()^2*BL$1*SQRT($C$11*$C$2)*($C$7*BG22*BI22)^2</f>
        <v>13.433929784983587</v>
      </c>
      <c r="BM22" s="19">
        <f t="shared" si="56"/>
        <v>14.777322763481946</v>
      </c>
      <c r="BN22" s="36">
        <f t="shared" si="57"/>
        <v>9.0706519437626851E-2</v>
      </c>
      <c r="BO22" s="17">
        <f t="shared" si="27"/>
        <v>172.81611709450317</v>
      </c>
      <c r="BP22" s="79">
        <f t="shared" si="28"/>
        <v>7.7735398820686058E-2</v>
      </c>
      <c r="BQ22" s="27">
        <v>2.0243000000000002</v>
      </c>
      <c r="BR22" s="21">
        <v>3.1E-2</v>
      </c>
      <c r="BS22" s="21">
        <v>0.874</v>
      </c>
      <c r="BT22" s="19">
        <f t="shared" si="58"/>
        <v>1.0479325291271107</v>
      </c>
      <c r="BU22" s="19">
        <f t="shared" si="59"/>
        <v>1.1811245304229872</v>
      </c>
      <c r="BV22" s="19">
        <f t="shared" si="60"/>
        <v>14.173494365075843</v>
      </c>
      <c r="BW22" s="19">
        <f t="shared" si="61"/>
        <v>15.354618895498831</v>
      </c>
      <c r="BX22" s="36">
        <f t="shared" si="62"/>
        <v>7.5818271845881482E-2</v>
      </c>
      <c r="BY22" s="17">
        <f t="shared" si="34"/>
        <v>164.83024423095836</v>
      </c>
      <c r="BZ22" s="79">
        <f t="shared" si="35"/>
        <v>8.5988432712725313E-2</v>
      </c>
    </row>
    <row r="23" spans="2:78" ht="20.100000000000001" customHeight="1">
      <c r="B23" s="16"/>
      <c r="C23" s="16"/>
      <c r="D23" s="16"/>
      <c r="E23" s="38">
        <v>58</v>
      </c>
      <c r="F23" s="20">
        <f t="shared" si="36"/>
        <v>1.1545999999999998</v>
      </c>
      <c r="G23" s="21">
        <f t="shared" si="0"/>
        <v>15.572261252199679</v>
      </c>
      <c r="H23" s="30">
        <f t="shared" si="1"/>
        <v>103263.52112676055</v>
      </c>
      <c r="I23" s="19">
        <v>3.0750000000000002</v>
      </c>
      <c r="J23" s="19">
        <v>5.2999999999999999E-2</v>
      </c>
      <c r="K23" s="19">
        <v>0.89100000000000001</v>
      </c>
      <c r="L23" s="19">
        <f t="shared" si="2"/>
        <v>1.0683156561238623</v>
      </c>
      <c r="M23" s="19">
        <f t="shared" si="37"/>
        <v>2.8324921970671841</v>
      </c>
      <c r="N23" s="19">
        <f t="shared" si="38"/>
        <v>0</v>
      </c>
      <c r="O23" s="19">
        <f t="shared" si="39"/>
        <v>2.8324921970671841</v>
      </c>
      <c r="P23" s="36">
        <f t="shared" si="40"/>
        <v>0</v>
      </c>
      <c r="Q23" s="17">
        <f t="shared" si="3"/>
        <v>259.48336681684532</v>
      </c>
      <c r="R23" s="79">
        <f t="shared" si="4"/>
        <v>0</v>
      </c>
      <c r="S23" s="27">
        <v>2.9175</v>
      </c>
      <c r="T23" s="21">
        <v>4.7E-2</v>
      </c>
      <c r="U23" s="21">
        <v>0.88500000000000001</v>
      </c>
      <c r="V23" s="19">
        <f t="shared" si="5"/>
        <v>1.0611216113014794</v>
      </c>
      <c r="W23" s="19">
        <f t="shared" si="41"/>
        <v>2.5155406787181303</v>
      </c>
      <c r="X23" s="19">
        <f t="shared" si="42"/>
        <v>5.0310813574362605</v>
      </c>
      <c r="Y23" s="19">
        <f t="shared" si="43"/>
        <v>7.5466220361543908</v>
      </c>
      <c r="Z23" s="36">
        <f t="shared" si="44"/>
        <v>1.9643662823456167E-2</v>
      </c>
      <c r="AA23" s="17">
        <f t="shared" si="6"/>
        <v>248.05158212491438</v>
      </c>
      <c r="AB23" s="79">
        <f t="shared" si="7"/>
        <v>2.0282399790954357E-2</v>
      </c>
      <c r="AC23" s="27">
        <v>2.7258</v>
      </c>
      <c r="AD23" s="21">
        <v>4.5999999999999999E-2</v>
      </c>
      <c r="AE23" s="21">
        <v>0.88500000000000001</v>
      </c>
      <c r="AF23" s="19">
        <f t="shared" si="45"/>
        <v>1.0611216113014794</v>
      </c>
      <c r="AG23" s="19">
        <f t="shared" si="46"/>
        <v>2.1958243139887692</v>
      </c>
      <c r="AH23" s="19">
        <f t="shared" si="47"/>
        <v>8.7832972559550768</v>
      </c>
      <c r="AI23" s="19">
        <f t="shared" si="48"/>
        <v>10.979121569943846</v>
      </c>
      <c r="AJ23" s="36">
        <f t="shared" si="49"/>
        <v>3.8451425101233346E-2</v>
      </c>
      <c r="AK23" s="17">
        <f t="shared" si="13"/>
        <v>234.13746704273564</v>
      </c>
      <c r="AL23" s="79">
        <f t="shared" si="14"/>
        <v>3.7513420499897684E-2</v>
      </c>
      <c r="AM23" s="27">
        <v>2.5354000000000001</v>
      </c>
      <c r="AN23" s="21">
        <v>4.2999999999999997E-2</v>
      </c>
      <c r="AO23" s="21">
        <v>0.877</v>
      </c>
      <c r="AP23" s="19">
        <f t="shared" si="63"/>
        <v>1.0515295515383023</v>
      </c>
      <c r="AQ23" s="19">
        <f t="shared" si="64"/>
        <v>1.8655858220282528</v>
      </c>
      <c r="AR23" s="19">
        <f t="shared" si="65"/>
        <v>11.193514932169517</v>
      </c>
      <c r="AS23" s="19">
        <f t="shared" si="66"/>
        <v>13.05910075419777</v>
      </c>
      <c r="AT23" s="36">
        <f t="shared" si="67"/>
        <v>5.2945245780511151E-2</v>
      </c>
      <c r="AU23" s="17">
        <f t="shared" si="15"/>
        <v>220.31770954849017</v>
      </c>
      <c r="AV23" s="79">
        <f t="shared" si="16"/>
        <v>5.0806242290322622E-2</v>
      </c>
      <c r="AW23" s="27">
        <v>2.3462000000000001</v>
      </c>
      <c r="AX23" s="21">
        <v>3.6999999999999998E-2</v>
      </c>
      <c r="AY23" s="21">
        <v>0.877</v>
      </c>
      <c r="AZ23" s="19">
        <f t="shared" si="50"/>
        <v>1.0515295515383023</v>
      </c>
      <c r="BA23" s="19">
        <f t="shared" si="51"/>
        <v>1.5975421351372032</v>
      </c>
      <c r="BB23" s="19">
        <f t="shared" si="52"/>
        <v>12.780337081097626</v>
      </c>
      <c r="BC23" s="19">
        <f t="shared" si="53"/>
        <v>14.377879216234829</v>
      </c>
      <c r="BD23" s="36">
        <f t="shared" si="54"/>
        <v>6.0743382755935271E-2</v>
      </c>
      <c r="BE23" s="17">
        <f t="shared" si="22"/>
        <v>206.58505136618331</v>
      </c>
      <c r="BF23" s="79">
        <f t="shared" si="23"/>
        <v>6.1864771901834169E-2</v>
      </c>
      <c r="BG23" s="27">
        <v>2.1480000000000001</v>
      </c>
      <c r="BH23" s="21">
        <v>3.7999999999999999E-2</v>
      </c>
      <c r="BI23" s="21">
        <v>0.88</v>
      </c>
      <c r="BJ23" s="19">
        <f t="shared" si="55"/>
        <v>1.0551265739494937</v>
      </c>
      <c r="BK23" s="19">
        <f>4*PI()^2*$C$13*SQRT($C$11*$C$2)*($C$7*BG23*BI23)^2</f>
        <v>1.3482082246809912</v>
      </c>
      <c r="BL23" s="19">
        <f>4*PI()^2*BL$1*SQRT($C$11*$C$2)*($C$7*BG23*BI23)^2</f>
        <v>13.482082246809911</v>
      </c>
      <c r="BM23" s="19">
        <f t="shared" si="56"/>
        <v>14.830290471490903</v>
      </c>
      <c r="BN23" s="36">
        <f t="shared" si="57"/>
        <v>7.8515792198297574E-2</v>
      </c>
      <c r="BO23" s="17">
        <f t="shared" si="27"/>
        <v>192.19914834433749</v>
      </c>
      <c r="BP23" s="79">
        <f t="shared" si="28"/>
        <v>7.0146420329895889E-2</v>
      </c>
      <c r="BQ23" s="27">
        <v>2.0320999999999998</v>
      </c>
      <c r="BR23" s="21">
        <v>3.9E-2</v>
      </c>
      <c r="BS23" s="21">
        <v>0.875</v>
      </c>
      <c r="BT23" s="19">
        <f t="shared" si="58"/>
        <v>1.0491315365975078</v>
      </c>
      <c r="BU23" s="19">
        <f t="shared" si="59"/>
        <v>1.1929694756698808</v>
      </c>
      <c r="BV23" s="19">
        <f t="shared" si="60"/>
        <v>14.315633708038568</v>
      </c>
      <c r="BW23" s="19">
        <f t="shared" si="61"/>
        <v>15.508603183708448</v>
      </c>
      <c r="BX23" s="36">
        <f t="shared" si="62"/>
        <v>9.560267301018277E-2</v>
      </c>
      <c r="BY23" s="17">
        <f t="shared" si="34"/>
        <v>183.78680646627527</v>
      </c>
      <c r="BZ23" s="79">
        <f t="shared" si="35"/>
        <v>7.7892608197996385E-2</v>
      </c>
    </row>
    <row r="24" spans="2:78" ht="20.100000000000001" customHeight="1">
      <c r="B24" s="16"/>
      <c r="C24" s="16"/>
      <c r="D24" s="18"/>
      <c r="E24" s="38">
        <v>60</v>
      </c>
      <c r="F24" s="20">
        <f t="shared" si="36"/>
        <v>1.1945999999999999</v>
      </c>
      <c r="G24" s="21">
        <f t="shared" si="0"/>
        <v>16.111747178137655</v>
      </c>
      <c r="H24" s="30">
        <f t="shared" si="1"/>
        <v>106840.98591549294</v>
      </c>
      <c r="I24" s="19">
        <v>3.1657999999999999</v>
      </c>
      <c r="J24" s="19">
        <v>5.0999999999999997E-2</v>
      </c>
      <c r="K24" s="19">
        <v>0.89200000000000002</v>
      </c>
      <c r="L24" s="19">
        <f t="shared" si="2"/>
        <v>1.0695146635942594</v>
      </c>
      <c r="M24" s="19">
        <f t="shared" si="37"/>
        <v>3.0089829863263251</v>
      </c>
      <c r="N24" s="19">
        <f t="shared" si="38"/>
        <v>0</v>
      </c>
      <c r="O24" s="19">
        <f t="shared" si="39"/>
        <v>3.0089829863263251</v>
      </c>
      <c r="P24" s="36">
        <f t="shared" si="40"/>
        <v>0</v>
      </c>
      <c r="Q24" s="17">
        <f t="shared" si="3"/>
        <v>294.69659422684043</v>
      </c>
      <c r="R24" s="79">
        <f t="shared" si="4"/>
        <v>0</v>
      </c>
      <c r="S24" s="27">
        <v>3.0036</v>
      </c>
      <c r="T24" s="21">
        <v>5.8000000000000003E-2</v>
      </c>
      <c r="U24" s="21">
        <v>0.88600000000000001</v>
      </c>
      <c r="V24" s="19">
        <f t="shared" si="5"/>
        <v>1.0623206187718766</v>
      </c>
      <c r="W24" s="19">
        <f t="shared" si="41"/>
        <v>2.6722353753410175</v>
      </c>
      <c r="X24" s="19">
        <f t="shared" si="42"/>
        <v>5.344470750682035</v>
      </c>
      <c r="Y24" s="19">
        <f t="shared" si="43"/>
        <v>8.0167061260230525</v>
      </c>
      <c r="Z24" s="36">
        <f t="shared" si="44"/>
        <v>2.4295928957730938E-2</v>
      </c>
      <c r="AA24" s="17">
        <f t="shared" si="6"/>
        <v>281.65720648512143</v>
      </c>
      <c r="AB24" s="79">
        <f t="shared" si="7"/>
        <v>1.8975089675059877E-2</v>
      </c>
      <c r="AC24" s="27">
        <v>2.8086000000000002</v>
      </c>
      <c r="AD24" s="21">
        <v>5.2999999999999999E-2</v>
      </c>
      <c r="AE24" s="21">
        <v>0.88500000000000001</v>
      </c>
      <c r="AF24" s="19">
        <f t="shared" si="45"/>
        <v>1.0611216113014794</v>
      </c>
      <c r="AG24" s="19">
        <f t="shared" si="46"/>
        <v>2.3312529475898036</v>
      </c>
      <c r="AH24" s="19">
        <f t="shared" si="47"/>
        <v>9.3250117903592145</v>
      </c>
      <c r="AI24" s="19">
        <f t="shared" si="48"/>
        <v>11.656264737949018</v>
      </c>
      <c r="AJ24" s="36">
        <f t="shared" si="49"/>
        <v>4.4302728920986252E-2</v>
      </c>
      <c r="AK24" s="17">
        <f t="shared" si="13"/>
        <v>265.98100050709928</v>
      </c>
      <c r="AL24" s="79">
        <f t="shared" si="14"/>
        <v>3.5058939445226735E-2</v>
      </c>
      <c r="AM24" s="27">
        <v>2.6436000000000002</v>
      </c>
      <c r="AN24" s="21">
        <v>4.5999999999999999E-2</v>
      </c>
      <c r="AO24" s="21">
        <v>0.88200000000000001</v>
      </c>
      <c r="AP24" s="19">
        <f t="shared" si="63"/>
        <v>1.057524588890288</v>
      </c>
      <c r="AQ24" s="19">
        <f t="shared" si="64"/>
        <v>2.0514065153015903</v>
      </c>
      <c r="AR24" s="19">
        <f t="shared" si="65"/>
        <v>12.308439091809541</v>
      </c>
      <c r="AS24" s="19">
        <f t="shared" si="66"/>
        <v>14.359845607111131</v>
      </c>
      <c r="AT24" s="36">
        <f t="shared" si="67"/>
        <v>5.7286768975297997E-2</v>
      </c>
      <c r="AU24" s="17">
        <f t="shared" si="15"/>
        <v>252.71651852569588</v>
      </c>
      <c r="AV24" s="79">
        <f t="shared" si="16"/>
        <v>4.8704529342263929E-2</v>
      </c>
      <c r="AW24" s="27">
        <v>2.4344999999999999</v>
      </c>
      <c r="AX24" s="21">
        <v>4.7E-2</v>
      </c>
      <c r="AY24" s="21">
        <v>0.88</v>
      </c>
      <c r="AZ24" s="19">
        <f t="shared" si="50"/>
        <v>1.0551265739494937</v>
      </c>
      <c r="BA24" s="19">
        <f t="shared" si="51"/>
        <v>1.7318408360921915</v>
      </c>
      <c r="BB24" s="19">
        <f t="shared" si="52"/>
        <v>13.854726688737532</v>
      </c>
      <c r="BC24" s="19">
        <f t="shared" si="53"/>
        <v>15.586567524829723</v>
      </c>
      <c r="BD24" s="36">
        <f t="shared" si="54"/>
        <v>7.7689310175157608E-2</v>
      </c>
      <c r="BE24" s="17">
        <f t="shared" si="22"/>
        <v>235.90680226926273</v>
      </c>
      <c r="BF24" s="79">
        <f t="shared" si="23"/>
        <v>5.8729661694637461E-2</v>
      </c>
      <c r="BG24" s="27">
        <v>2.2313999999999998</v>
      </c>
      <c r="BH24" s="21">
        <v>4.3999999999999997E-2</v>
      </c>
      <c r="BI24" s="21">
        <v>0.88200000000000001</v>
      </c>
      <c r="BJ24" s="19">
        <f t="shared" si="55"/>
        <v>1.057524588890288</v>
      </c>
      <c r="BK24" s="19">
        <f>4*PI()^2*$C$13*SQRT($C$11*$C$2)*($C$7*BG24*BI24)^2</f>
        <v>1.4615547933481843</v>
      </c>
      <c r="BL24" s="19">
        <f>4*PI()^2*BL$1*SQRT($C$11*$C$2)*($C$7*BG24*BI24)^2</f>
        <v>14.615547933481842</v>
      </c>
      <c r="BM24" s="19">
        <f t="shared" si="56"/>
        <v>16.077102726830027</v>
      </c>
      <c r="BN24" s="36">
        <f t="shared" si="57"/>
        <v>9.1326733149025785E-2</v>
      </c>
      <c r="BO24" s="17">
        <f t="shared" si="27"/>
        <v>219.57943081215342</v>
      </c>
      <c r="BP24" s="79">
        <f t="shared" si="28"/>
        <v>6.6561553053597275E-2</v>
      </c>
      <c r="BQ24" s="27">
        <v>2.0905999999999998</v>
      </c>
      <c r="BR24" s="21">
        <v>3.5999999999999997E-2</v>
      </c>
      <c r="BS24" s="21">
        <v>0.88100000000000001</v>
      </c>
      <c r="BT24" s="19">
        <f t="shared" si="58"/>
        <v>1.0563255814198909</v>
      </c>
      <c r="BU24" s="19">
        <f t="shared" si="59"/>
        <v>1.280020080598985</v>
      </c>
      <c r="BV24" s="19">
        <f t="shared" si="60"/>
        <v>15.360240967187819</v>
      </c>
      <c r="BW24" s="19">
        <f t="shared" si="61"/>
        <v>16.640261047786804</v>
      </c>
      <c r="BX24" s="36">
        <f t="shared" si="62"/>
        <v>8.9463037531938711E-2</v>
      </c>
      <c r="BY24" s="17">
        <f t="shared" si="34"/>
        <v>208.2604061880225</v>
      </c>
      <c r="BZ24" s="79">
        <f t="shared" si="35"/>
        <v>7.3754974593299424E-2</v>
      </c>
    </row>
    <row r="25" spans="2:78" ht="20.100000000000001" customHeight="1">
      <c r="B25" s="16"/>
      <c r="C25" s="16"/>
      <c r="D25" s="18"/>
      <c r="E25" s="38">
        <v>62</v>
      </c>
      <c r="F25" s="20">
        <f t="shared" si="36"/>
        <v>1.2345999999999999</v>
      </c>
      <c r="G25" s="21">
        <f t="shared" si="0"/>
        <v>16.651233104075633</v>
      </c>
      <c r="H25" s="30">
        <f t="shared" si="1"/>
        <v>110418.45070422534</v>
      </c>
      <c r="I25" s="19">
        <v>3.2376999999999998</v>
      </c>
      <c r="J25" s="19">
        <v>5.6000000000000001E-2</v>
      </c>
      <c r="K25" s="19">
        <v>0.88500000000000001</v>
      </c>
      <c r="L25" s="19">
        <f t="shared" si="2"/>
        <v>1.0611216113014794</v>
      </c>
      <c r="M25" s="19">
        <f t="shared" si="37"/>
        <v>3.0980100748705377</v>
      </c>
      <c r="N25" s="19">
        <f t="shared" si="38"/>
        <v>0</v>
      </c>
      <c r="O25" s="19">
        <f t="shared" si="39"/>
        <v>3.0980100748705377</v>
      </c>
      <c r="P25" s="36">
        <f t="shared" si="40"/>
        <v>0</v>
      </c>
      <c r="Q25" s="17">
        <f t="shared" si="3"/>
        <v>331.68213259746813</v>
      </c>
      <c r="R25" s="79">
        <f t="shared" si="4"/>
        <v>0</v>
      </c>
      <c r="S25" s="27">
        <v>3.1312000000000002</v>
      </c>
      <c r="T25" s="21">
        <v>6.7000000000000004E-2</v>
      </c>
      <c r="U25" s="21">
        <v>0.88300000000000001</v>
      </c>
      <c r="V25" s="19">
        <f t="shared" si="5"/>
        <v>1.0587235963606851</v>
      </c>
      <c r="W25" s="19">
        <f t="shared" si="41"/>
        <v>2.8844704729195492</v>
      </c>
      <c r="X25" s="19">
        <f t="shared" si="42"/>
        <v>5.7689409458390983</v>
      </c>
      <c r="Y25" s="19">
        <f t="shared" si="43"/>
        <v>8.6534114187586475</v>
      </c>
      <c r="Z25" s="36">
        <f t="shared" si="44"/>
        <v>2.7876245560032865E-2</v>
      </c>
      <c r="AA25" s="17">
        <f t="shared" si="6"/>
        <v>322.23136150250861</v>
      </c>
      <c r="AB25" s="79">
        <f t="shared" si="7"/>
        <v>1.7903102041153082E-2</v>
      </c>
      <c r="AC25" s="27">
        <v>2.9445999999999999</v>
      </c>
      <c r="AD25" s="21">
        <v>5.8999999999999997E-2</v>
      </c>
      <c r="AE25" s="21">
        <v>0.88300000000000001</v>
      </c>
      <c r="AF25" s="19">
        <f t="shared" si="45"/>
        <v>1.0587235963606851</v>
      </c>
      <c r="AG25" s="19">
        <f t="shared" si="46"/>
        <v>2.5509215136152132</v>
      </c>
      <c r="AH25" s="19">
        <f t="shared" si="47"/>
        <v>10.203686054460853</v>
      </c>
      <c r="AI25" s="19">
        <f t="shared" si="48"/>
        <v>12.754607568076066</v>
      </c>
      <c r="AJ25" s="36">
        <f t="shared" si="49"/>
        <v>4.9095477254983248E-2</v>
      </c>
      <c r="AK25" s="17">
        <f t="shared" si="13"/>
        <v>305.67254566852307</v>
      </c>
      <c r="AL25" s="79">
        <f t="shared" si="14"/>
        <v>3.3381100785956477E-2</v>
      </c>
      <c r="AM25" s="27">
        <v>2.7484000000000002</v>
      </c>
      <c r="AN25" s="21">
        <v>4.7E-2</v>
      </c>
      <c r="AO25" s="21">
        <v>0.88300000000000001</v>
      </c>
      <c r="AP25" s="19">
        <f t="shared" si="63"/>
        <v>1.0587235963606851</v>
      </c>
      <c r="AQ25" s="19">
        <f t="shared" si="64"/>
        <v>2.222308568368248</v>
      </c>
      <c r="AR25" s="19">
        <f t="shared" si="65"/>
        <v>13.333851410209487</v>
      </c>
      <c r="AS25" s="19">
        <f t="shared" si="66"/>
        <v>15.556159978577735</v>
      </c>
      <c r="AT25" s="36">
        <f t="shared" si="67"/>
        <v>5.8664934686039318E-2</v>
      </c>
      <c r="AU25" s="17">
        <f t="shared" si="15"/>
        <v>288.26182934147084</v>
      </c>
      <c r="AV25" s="79">
        <f t="shared" si="16"/>
        <v>4.6256042434305089E-2</v>
      </c>
      <c r="AW25" s="27">
        <v>2.5973999999999999</v>
      </c>
      <c r="AX25" s="21">
        <v>0.04</v>
      </c>
      <c r="AY25" s="21">
        <v>0.88200000000000001</v>
      </c>
      <c r="AZ25" s="19">
        <f t="shared" si="50"/>
        <v>1.057524588890288</v>
      </c>
      <c r="BA25" s="19">
        <f t="shared" si="51"/>
        <v>1.9803315953280591</v>
      </c>
      <c r="BB25" s="19">
        <f t="shared" si="52"/>
        <v>15.842652762624473</v>
      </c>
      <c r="BC25" s="19">
        <f t="shared" si="53"/>
        <v>17.822984357952532</v>
      </c>
      <c r="BD25" s="36">
        <f t="shared" si="54"/>
        <v>6.6419442290200581E-2</v>
      </c>
      <c r="BE25" s="17">
        <f t="shared" si="22"/>
        <v>274.86214450260798</v>
      </c>
      <c r="BF25" s="79">
        <f t="shared" si="23"/>
        <v>5.7638540190004785E-2</v>
      </c>
      <c r="BG25" s="27">
        <v>2.4022000000000001</v>
      </c>
      <c r="BH25" s="21">
        <v>3.5999999999999997E-2</v>
      </c>
      <c r="BI25" s="21">
        <v>0.878</v>
      </c>
      <c r="BJ25" s="19">
        <f t="shared" si="55"/>
        <v>1.0527285590086994</v>
      </c>
      <c r="BK25" s="19">
        <f>4*PI()^2*$C$13*SQRT($C$11*$C$2)*($C$7*BG25*BI25)^2</f>
        <v>1.6785351142178786</v>
      </c>
      <c r="BL25" s="19">
        <f>4*PI()^2*BL$1*SQRT($C$11*$C$2)*($C$7*BG25*BI25)^2</f>
        <v>16.785351142178786</v>
      </c>
      <c r="BM25" s="19">
        <f t="shared" si="56"/>
        <v>18.463886256396666</v>
      </c>
      <c r="BN25" s="36">
        <f t="shared" si="57"/>
        <v>7.4045660012088385E-2</v>
      </c>
      <c r="BO25" s="17">
        <f t="shared" si="27"/>
        <v>257.54016781025018</v>
      </c>
      <c r="BP25" s="79">
        <f t="shared" si="28"/>
        <v>6.5175662829209058E-2</v>
      </c>
      <c r="BQ25" s="27">
        <v>2.2147999999999999</v>
      </c>
      <c r="BR25" s="21">
        <v>3.5999999999999997E-2</v>
      </c>
      <c r="BS25" s="21">
        <v>0.88</v>
      </c>
      <c r="BT25" s="19">
        <f t="shared" si="58"/>
        <v>1.0551265739494937</v>
      </c>
      <c r="BU25" s="19">
        <f t="shared" si="59"/>
        <v>1.4333671525408322</v>
      </c>
      <c r="BV25" s="19">
        <f t="shared" si="60"/>
        <v>17.200405830489984</v>
      </c>
      <c r="BW25" s="19">
        <f t="shared" si="61"/>
        <v>18.633772983030816</v>
      </c>
      <c r="BX25" s="36">
        <f t="shared" si="62"/>
        <v>8.9260058499117237E-2</v>
      </c>
      <c r="BY25" s="17">
        <f t="shared" si="34"/>
        <v>240.91036026850909</v>
      </c>
      <c r="BZ25" s="79">
        <f t="shared" si="35"/>
        <v>7.1397534798084639E-2</v>
      </c>
    </row>
    <row r="26" spans="2:78" ht="20.100000000000001" customHeight="1" thickBot="1">
      <c r="B26" s="16"/>
      <c r="C26" s="16"/>
      <c r="D26" s="18"/>
      <c r="E26" s="38">
        <v>64</v>
      </c>
      <c r="F26" s="24">
        <f t="shared" si="36"/>
        <v>1.2746</v>
      </c>
      <c r="G26" s="25">
        <f t="shared" si="0"/>
        <v>17.190719030013611</v>
      </c>
      <c r="H26" s="31">
        <f t="shared" si="1"/>
        <v>113995.91549295773</v>
      </c>
      <c r="I26" s="19">
        <v>3.3239000000000001</v>
      </c>
      <c r="J26" s="19">
        <v>5.7000000000000002E-2</v>
      </c>
      <c r="K26" s="19">
        <v>0.88400000000000001</v>
      </c>
      <c r="L26" s="35">
        <f t="shared" si="2"/>
        <v>1.0599226038310823</v>
      </c>
      <c r="M26" s="35">
        <f t="shared" si="37"/>
        <v>3.2577931280516617</v>
      </c>
      <c r="N26" s="35">
        <f t="shared" si="38"/>
        <v>0</v>
      </c>
      <c r="O26" s="35">
        <f t="shared" si="39"/>
        <v>3.2577931280516617</v>
      </c>
      <c r="P26" s="37">
        <f t="shared" si="40"/>
        <v>0</v>
      </c>
      <c r="Q26" s="17">
        <f t="shared" si="3"/>
        <v>373.39378713602349</v>
      </c>
      <c r="R26" s="79">
        <f t="shared" si="4"/>
        <v>0</v>
      </c>
      <c r="S26" s="28">
        <v>3.2280000000000002</v>
      </c>
      <c r="T26" s="25">
        <v>5.5E-2</v>
      </c>
      <c r="U26" s="25">
        <v>0.88300000000000001</v>
      </c>
      <c r="V26" s="35">
        <f t="shared" si="5"/>
        <v>1.0587235963606851</v>
      </c>
      <c r="W26" s="35">
        <f t="shared" si="41"/>
        <v>3.065572087532666</v>
      </c>
      <c r="X26" s="35">
        <f t="shared" si="42"/>
        <v>6.1311441750653319</v>
      </c>
      <c r="Y26" s="35">
        <f t="shared" si="43"/>
        <v>9.1967162625979988</v>
      </c>
      <c r="Z26" s="37">
        <f t="shared" si="44"/>
        <v>2.2883485161221007E-2</v>
      </c>
      <c r="AA26" s="17">
        <f t="shared" si="6"/>
        <v>364.02940412748649</v>
      </c>
      <c r="AB26" s="79">
        <f t="shared" si="7"/>
        <v>1.6842442136674619E-2</v>
      </c>
      <c r="AC26" s="28">
        <v>3.0748000000000002</v>
      </c>
      <c r="AD26" s="25">
        <v>5.3999999999999999E-2</v>
      </c>
      <c r="AE26" s="25">
        <v>0.878</v>
      </c>
      <c r="AF26" s="35">
        <f t="shared" si="45"/>
        <v>1.0527285590086994</v>
      </c>
      <c r="AG26" s="35">
        <f t="shared" si="46"/>
        <v>2.7500833104454552</v>
      </c>
      <c r="AH26" s="35">
        <f t="shared" si="47"/>
        <v>11.000333241781821</v>
      </c>
      <c r="AI26" s="35">
        <f t="shared" si="48"/>
        <v>13.750416552227275</v>
      </c>
      <c r="AJ26" s="37">
        <f t="shared" si="49"/>
        <v>4.4427396007253039E-2</v>
      </c>
      <c r="AK26" s="17">
        <f t="shared" si="13"/>
        <v>349.06982668319176</v>
      </c>
      <c r="AL26" s="79">
        <f t="shared" si="14"/>
        <v>3.1513274425077953E-2</v>
      </c>
      <c r="AM26" s="28">
        <v>2.8894000000000002</v>
      </c>
      <c r="AN26" s="25">
        <v>5.5E-2</v>
      </c>
      <c r="AO26" s="25">
        <v>0.878</v>
      </c>
      <c r="AP26" s="35">
        <f t="shared" si="63"/>
        <v>1.0527285590086994</v>
      </c>
      <c r="AQ26" s="35">
        <f t="shared" si="64"/>
        <v>2.4284403625132267</v>
      </c>
      <c r="AR26" s="35">
        <f t="shared" si="65"/>
        <v>14.57064217507936</v>
      </c>
      <c r="AS26" s="35">
        <f t="shared" si="66"/>
        <v>16.999082537592585</v>
      </c>
      <c r="AT26" s="37">
        <f t="shared" si="67"/>
        <v>6.7875188344414361E-2</v>
      </c>
      <c r="AU26" s="17">
        <f t="shared" si="15"/>
        <v>330.96600384916917</v>
      </c>
      <c r="AV26" s="79">
        <f t="shared" si="16"/>
        <v>4.4024588645423614E-2</v>
      </c>
      <c r="AW26" s="28">
        <v>2.7250000000000001</v>
      </c>
      <c r="AX26" s="25">
        <v>5.6000000000000001E-2</v>
      </c>
      <c r="AY26" s="25">
        <v>0.88300000000000001</v>
      </c>
      <c r="AZ26" s="35">
        <f t="shared" si="50"/>
        <v>1.0587235963606851</v>
      </c>
      <c r="BA26" s="35">
        <f t="shared" si="51"/>
        <v>2.1846279929493901</v>
      </c>
      <c r="BB26" s="35">
        <f t="shared" si="52"/>
        <v>17.477023943595121</v>
      </c>
      <c r="BC26" s="35">
        <f t="shared" si="53"/>
        <v>19.661651936544512</v>
      </c>
      <c r="BD26" s="37">
        <f t="shared" si="54"/>
        <v>9.3198194111154667E-2</v>
      </c>
      <c r="BE26" s="17">
        <f t="shared" si="22"/>
        <v>314.91277583453433</v>
      </c>
      <c r="BF26" s="79">
        <f t="shared" si="23"/>
        <v>5.5497983202746057E-2</v>
      </c>
      <c r="BG26" s="28">
        <v>2.4906999999999999</v>
      </c>
      <c r="BH26" s="25">
        <v>5.6000000000000001E-2</v>
      </c>
      <c r="BI26" s="25">
        <v>0.88</v>
      </c>
      <c r="BJ26" s="35">
        <f t="shared" si="55"/>
        <v>1.0551265739494937</v>
      </c>
      <c r="BK26" s="35">
        <f>4*PI()^2*$C$13*SQRT($C$11*$C$2)*($C$7*BG26*BI26)^2</f>
        <v>1.8127222257632321</v>
      </c>
      <c r="BL26" s="35">
        <f>4*PI()^2*BL$1*SQRT($C$11*$C$2)*($C$7*BG26*BI26)^2</f>
        <v>18.127222257632319</v>
      </c>
      <c r="BM26" s="35">
        <f t="shared" si="56"/>
        <v>19.93994448339555</v>
      </c>
      <c r="BN26" s="37">
        <f t="shared" si="57"/>
        <v>0.11570748323959643</v>
      </c>
      <c r="BO26" s="17">
        <f t="shared" si="27"/>
        <v>292.03399649250906</v>
      </c>
      <c r="BP26" s="79">
        <f t="shared" si="28"/>
        <v>6.207230142843078E-2</v>
      </c>
      <c r="BQ26" s="28">
        <v>2.3081</v>
      </c>
      <c r="BR26" s="25">
        <v>4.8000000000000001E-2</v>
      </c>
      <c r="BS26" s="25">
        <v>0.877</v>
      </c>
      <c r="BT26" s="35">
        <f t="shared" si="58"/>
        <v>1.0515295515383023</v>
      </c>
      <c r="BU26" s="35">
        <f t="shared" si="59"/>
        <v>1.5460783637438469</v>
      </c>
      <c r="BV26" s="35">
        <f t="shared" si="60"/>
        <v>18.552940364926162</v>
      </c>
      <c r="BW26" s="35">
        <f t="shared" si="61"/>
        <v>20.099018728670007</v>
      </c>
      <c r="BX26" s="37">
        <f t="shared" si="62"/>
        <v>0.11820333941695514</v>
      </c>
      <c r="BY26" s="17">
        <f t="shared" si="34"/>
        <v>274.20358630107154</v>
      </c>
      <c r="BZ26" s="79">
        <f t="shared" si="35"/>
        <v>6.7661187861180278E-2</v>
      </c>
    </row>
    <row r="27" spans="2:78" ht="20.100000000000001" customHeight="1">
      <c r="B27" s="16"/>
      <c r="C27" s="16"/>
      <c r="D27" s="18"/>
      <c r="E27" s="38">
        <v>66</v>
      </c>
      <c r="F27" s="20">
        <f>0.02*E27-0.0054</f>
        <v>1.3146</v>
      </c>
      <c r="G27" s="20">
        <f t="shared" ref="G27" si="68">F27/$C$14/$C$7</f>
        <v>17.730204955951585</v>
      </c>
      <c r="H27" s="29">
        <f t="shared" ref="H27" si="69">F27*$C$7/$C$5</f>
        <v>117573.38028169014</v>
      </c>
      <c r="I27" s="19">
        <v>3.3435000000000001</v>
      </c>
      <c r="J27" s="19">
        <v>7.2999999999999995E-2</v>
      </c>
      <c r="K27" s="19">
        <v>0.88100000000000001</v>
      </c>
      <c r="L27" s="19">
        <f t="shared" ref="L27" si="70">K27/$C$14</f>
        <v>1.0563255814198909</v>
      </c>
      <c r="M27" s="19">
        <f>4*PI()^2*$C$13*SQRT($C$11*$C$2)*($C$7*I27*K27)^2</f>
        <v>3.2739914863615076</v>
      </c>
      <c r="N27" s="19">
        <f>4*PI()^2*N$1*SQRT($C$11*$C$2)*($C$7*I27*K27)^2</f>
        <v>0</v>
      </c>
      <c r="O27" s="19">
        <f>M27+N27</f>
        <v>3.2739914863615076</v>
      </c>
      <c r="P27" s="36">
        <f>2*PI()^2*N$1*2*SQRT($C$2*$C$11)*J27*$C$7^2*K27^2/SQRT(2)</f>
        <v>0</v>
      </c>
      <c r="Q27" s="17">
        <f t="shared" ref="Q27" si="71">0.5926*0.5*$C$6*$F27^3*($C$7*I27*2+$C$7)*$C$8</f>
        <v>411.76230645178538</v>
      </c>
      <c r="R27" s="79">
        <f t="shared" ref="R27" si="72">N27/Q27</f>
        <v>0</v>
      </c>
      <c r="S27" s="22">
        <v>3.2299000000000002</v>
      </c>
      <c r="T27" s="19">
        <v>0.06</v>
      </c>
      <c r="U27" s="19">
        <v>0.88</v>
      </c>
      <c r="V27" s="19">
        <f t="shared" ref="V27" si="73">U27/$C$14</f>
        <v>1.0551265739494937</v>
      </c>
      <c r="W27" s="19">
        <f>4*PI()^2*$C$13*SQRT($C$11*$C$2)*($C$7*S27*U27)^2</f>
        <v>3.0483622238874615</v>
      </c>
      <c r="X27" s="19">
        <f>4*PI()^2*X$1*SQRT($C$11*$C$2)*($C$7*S27*U27)^2</f>
        <v>6.096724447774923</v>
      </c>
      <c r="Y27" s="19">
        <f>W27+X27</f>
        <v>9.1450866716623835</v>
      </c>
      <c r="Z27" s="36">
        <f>2*PI()^2*X$1*2*SQRT($C$2*$C$11)*T27*$C$7^2*U27^2/SQRT(2)</f>
        <v>2.4794460694199237E-2</v>
      </c>
      <c r="AA27" s="17">
        <f t="shared" si="6"/>
        <v>399.59209752426551</v>
      </c>
      <c r="AB27" s="79">
        <f t="shared" si="7"/>
        <v>1.5257369916843001E-2</v>
      </c>
      <c r="AC27" s="26">
        <v>3.0596000000000001</v>
      </c>
      <c r="AD27" s="20">
        <v>5.8000000000000003E-2</v>
      </c>
      <c r="AE27" s="20">
        <v>0.876</v>
      </c>
      <c r="AF27" s="19">
        <f t="shared" ref="AF27" si="74">AE27/$C$14</f>
        <v>1.0503305440679052</v>
      </c>
      <c r="AG27" s="19">
        <f>4*PI()^2*$C$13*SQRT($C$11*$C$2)*($C$7*AC27*AE27)^2</f>
        <v>2.7105697712192973</v>
      </c>
      <c r="AH27" s="19">
        <f>4*PI()^2*AH$1*SQRT($C$11*$C$2)*($C$7*AC27*AE27)^2</f>
        <v>10.842279084877189</v>
      </c>
      <c r="AI27" s="19">
        <f>AG27+AH27</f>
        <v>13.552848856096487</v>
      </c>
      <c r="AJ27" s="36">
        <f>2*PI()^2*AH$1*2*SQRT($C$2*$C$11)*AD27*$C$7^2*AE27^2/SQRT(2)</f>
        <v>4.7501166324077408E-2</v>
      </c>
      <c r="AK27" s="17">
        <f t="shared" si="13"/>
        <v>381.34749734506971</v>
      </c>
      <c r="AL27" s="79">
        <f t="shared" si="14"/>
        <v>2.8431494005758066E-2</v>
      </c>
      <c r="AM27" s="26">
        <v>2.8934000000000002</v>
      </c>
      <c r="AN27" s="20">
        <v>5.3999999999999999E-2</v>
      </c>
      <c r="AO27" s="20">
        <v>0.878</v>
      </c>
      <c r="AP27" s="19">
        <f t="shared" ref="AP27" si="75">AO27/$C$14</f>
        <v>1.0527285590086994</v>
      </c>
      <c r="AQ27" s="19">
        <f>4*PI()^2*$C$13*SQRT($C$11*$C$2)*($C$7*AM27*AO27)^2</f>
        <v>2.4351687387659049</v>
      </c>
      <c r="AR27" s="19">
        <f>4*PI()^2*AR$1*SQRT($C$11*$C$2)*($C$7*AM27*AO27)^2</f>
        <v>14.611012432595428</v>
      </c>
      <c r="AS27" s="19">
        <f>AQ27+AR27</f>
        <v>17.046181171361333</v>
      </c>
      <c r="AT27" s="36">
        <f>2*PI()^2*AR$1*2*SQRT($C$2*$C$11)*AN27*$C$7^2*AO27^2/SQRT(2)</f>
        <v>6.6641094010879559E-2</v>
      </c>
      <c r="AU27" s="17">
        <f t="shared" si="15"/>
        <v>363.54213886132135</v>
      </c>
      <c r="AV27" s="79">
        <f t="shared" si="16"/>
        <v>4.0190698328286562E-2</v>
      </c>
      <c r="AW27" s="26">
        <v>2.7086999999999999</v>
      </c>
      <c r="AX27" s="20">
        <v>4.7E-2</v>
      </c>
      <c r="AY27" s="20">
        <v>0.88</v>
      </c>
      <c r="AZ27" s="19">
        <f t="shared" ref="AZ27" si="76">AY27/$C$14</f>
        <v>1.0551265739494937</v>
      </c>
      <c r="BA27" s="19">
        <f>4*PI()^2*$C$13*SQRT($C$11*$C$2)*($C$7*AW27*AY27)^2</f>
        <v>2.1439281845050226</v>
      </c>
      <c r="BB27" s="19">
        <f>4*PI()^2*BB$1*SQRT($C$11*$C$2)*($C$7*AW27*AY27)^2</f>
        <v>17.151425476040181</v>
      </c>
      <c r="BC27" s="19">
        <f>BA27+BB27</f>
        <v>19.295353660545203</v>
      </c>
      <c r="BD27" s="36">
        <f>2*PI()^2*BB$1*2*SQRT($C$2*$C$11)*AX27*$C$7^2*AY27^2/SQRT(2)</f>
        <v>7.7689310175157608E-2</v>
      </c>
      <c r="BE27" s="17">
        <f t="shared" si="22"/>
        <v>343.75483614201738</v>
      </c>
      <c r="BF27" s="79">
        <f t="shared" si="23"/>
        <v>4.9894353977770124E-2</v>
      </c>
      <c r="BG27" s="22">
        <v>2.4992999999999999</v>
      </c>
      <c r="BH27" s="20">
        <v>4.1000000000000002E-2</v>
      </c>
      <c r="BI27" s="20">
        <v>0.88</v>
      </c>
      <c r="BJ27" s="19">
        <f t="shared" ref="BJ27" si="77">BI27/$C$14</f>
        <v>1.0551265739494937</v>
      </c>
      <c r="BK27" s="19">
        <f>4*PI()^2*$C$13*SQRT($C$11*$C$2)*($C$7*BG27*BI27)^2</f>
        <v>1.825261933514837</v>
      </c>
      <c r="BL27" s="19">
        <f>4*PI()^2*BL$1*SQRT($C$11*$C$2)*($C$7*BG27*BI27)^2</f>
        <v>18.252619335148371</v>
      </c>
      <c r="BM27" s="19">
        <f>BK27+BL27</f>
        <v>20.077881268663209</v>
      </c>
      <c r="BN27" s="36">
        <f>2*PI()^2*BL$1*2*SQRT($C$2*$C$11)*BH27*$C$7^2*BI27^2/SQRT(2)</f>
        <v>8.4714407371847392E-2</v>
      </c>
      <c r="BO27" s="17">
        <f t="shared" si="27"/>
        <v>321.32137003794458</v>
      </c>
      <c r="BP27" s="79">
        <f t="shared" si="28"/>
        <v>5.6804872122239905E-2</v>
      </c>
      <c r="BQ27" s="26">
        <v>2.3024</v>
      </c>
      <c r="BR27" s="20">
        <v>4.4999999999999998E-2</v>
      </c>
      <c r="BS27" s="20">
        <v>0.879</v>
      </c>
      <c r="BT27" s="19">
        <f t="shared" ref="BT27" si="78">BS27/$C$14</f>
        <v>1.0539275664790966</v>
      </c>
      <c r="BU27" s="19">
        <f>4*PI()^2*$C$13*SQRT($C$11*$C$2)*($C$7*BQ27*BS27)^2</f>
        <v>1.5454763984685649</v>
      </c>
      <c r="BV27" s="19">
        <f>4*PI()^2*BV$1*SQRT($C$11*$C$2)*($C$7*BQ27*BS27)^2</f>
        <v>18.545716781622779</v>
      </c>
      <c r="BW27" s="19">
        <f>BU27+BV27</f>
        <v>20.091193180091345</v>
      </c>
      <c r="BX27" s="36">
        <f>2*PI()^2*BV$1*2*SQRT($C$2*$C$11)*BR27*$C$7^2*BS27^2/SQRT(2)</f>
        <v>0.11132163749163294</v>
      </c>
      <c r="BY27" s="17">
        <f t="shared" si="34"/>
        <v>300.22705544438224</v>
      </c>
      <c r="BZ27" s="79">
        <f t="shared" si="35"/>
        <v>6.1772303479352537E-2</v>
      </c>
    </row>
    <row r="28" spans="2:78" ht="20.100000000000001" customHeight="1">
      <c r="B28" s="16"/>
      <c r="C28" s="16"/>
      <c r="D28" s="18"/>
      <c r="E28" s="41"/>
      <c r="F28" s="8"/>
      <c r="G28" s="17"/>
      <c r="H28" s="42"/>
      <c r="I28" s="17"/>
      <c r="J28" s="17"/>
      <c r="K28" s="17"/>
      <c r="L28" s="3"/>
      <c r="M28" s="3"/>
      <c r="N28" s="3"/>
      <c r="O28" s="3"/>
      <c r="P28" s="17"/>
      <c r="Q28" s="17"/>
      <c r="R28" s="17"/>
      <c r="S28" s="17"/>
      <c r="T28" s="17"/>
      <c r="U28" s="17"/>
      <c r="V28" s="3"/>
      <c r="W28" s="3"/>
      <c r="X28" s="3"/>
      <c r="Y28" s="3"/>
      <c r="Z28" s="17"/>
      <c r="AA28" s="17"/>
      <c r="AB28" s="17"/>
      <c r="AC28" s="17"/>
      <c r="AD28" s="17"/>
      <c r="AE28" s="17"/>
      <c r="AF28" s="3"/>
      <c r="AG28" s="3"/>
      <c r="AH28" s="3"/>
      <c r="AI28" s="3"/>
      <c r="AJ28" s="17"/>
      <c r="AK28" s="17"/>
      <c r="AL28" s="17"/>
      <c r="AM28" s="17"/>
      <c r="AN28" s="17"/>
      <c r="AO28" s="17"/>
      <c r="AP28" s="3"/>
      <c r="AQ28" s="3"/>
      <c r="AR28" s="3"/>
      <c r="AS28" s="3"/>
      <c r="AT28" s="17"/>
      <c r="AU28" s="17"/>
      <c r="AV28" s="17"/>
      <c r="AW28" s="17"/>
      <c r="AX28" s="17"/>
      <c r="AY28" s="17"/>
      <c r="AZ28" s="3"/>
      <c r="BA28" s="3"/>
      <c r="BB28" s="3"/>
      <c r="BC28" s="3"/>
      <c r="BD28" s="17"/>
      <c r="BE28" s="17"/>
      <c r="BF28" s="17"/>
      <c r="BG28" s="17"/>
      <c r="BH28" s="17"/>
      <c r="BI28" s="17"/>
      <c r="BJ28" s="3"/>
      <c r="BK28" s="3"/>
      <c r="BL28" s="3"/>
      <c r="BM28" s="3"/>
      <c r="BN28" s="17"/>
      <c r="BO28" s="17"/>
      <c r="BP28" s="17"/>
      <c r="BQ28" s="17"/>
      <c r="BR28" s="17"/>
      <c r="BS28" s="17"/>
      <c r="BT28" s="3"/>
      <c r="BU28" s="3"/>
      <c r="BV28" s="3"/>
      <c r="BW28" s="3"/>
      <c r="BX28" s="17"/>
      <c r="BY28" s="17"/>
      <c r="BZ28" s="17"/>
    </row>
    <row r="29" spans="2:78" ht="20.100000000000001" customHeight="1">
      <c r="B29" s="16"/>
      <c r="C29" s="16"/>
      <c r="D29" s="18"/>
      <c r="E29" s="41"/>
      <c r="F29" s="8"/>
      <c r="G29" s="17"/>
      <c r="H29" s="42"/>
      <c r="I29" s="17"/>
      <c r="J29" s="17"/>
      <c r="K29" s="17"/>
      <c r="L29" s="3"/>
      <c r="M29" s="3"/>
      <c r="N29" s="3"/>
      <c r="O29" s="3"/>
      <c r="P29" s="17"/>
      <c r="Q29" s="17"/>
      <c r="R29" s="17"/>
      <c r="S29" s="17"/>
      <c r="T29" s="17"/>
      <c r="U29" s="17"/>
      <c r="V29" s="3"/>
      <c r="W29" s="3"/>
      <c r="X29" s="3"/>
      <c r="Y29" s="3"/>
      <c r="Z29" s="17"/>
      <c r="AA29" s="17"/>
      <c r="AB29" s="17"/>
      <c r="AC29" s="17"/>
      <c r="AD29" s="17"/>
      <c r="AE29" s="17"/>
      <c r="AF29" s="3"/>
      <c r="AG29" s="3"/>
      <c r="AH29" s="3"/>
      <c r="AI29" s="3"/>
      <c r="AJ29" s="17"/>
      <c r="AK29" s="17"/>
      <c r="AL29" s="17"/>
      <c r="AM29" s="17"/>
      <c r="AN29" s="17"/>
      <c r="AO29" s="17"/>
      <c r="AP29" s="3"/>
      <c r="AQ29" s="3"/>
      <c r="AR29" s="3"/>
      <c r="AS29" s="3"/>
      <c r="AT29" s="17"/>
      <c r="AU29" s="17"/>
      <c r="AV29" s="17"/>
      <c r="AW29" s="17"/>
      <c r="AX29" s="17"/>
      <c r="AY29" s="17"/>
      <c r="AZ29" s="3"/>
      <c r="BA29" s="3"/>
      <c r="BB29" s="3"/>
      <c r="BC29" s="3"/>
      <c r="BD29" s="17"/>
      <c r="BE29" s="17"/>
      <c r="BF29" s="17"/>
      <c r="BG29" s="17"/>
      <c r="BH29" s="17"/>
      <c r="BI29" s="17"/>
      <c r="BJ29" s="3"/>
      <c r="BK29" s="3"/>
      <c r="BL29" s="3"/>
      <c r="BM29" s="3"/>
      <c r="BN29" s="17"/>
      <c r="BO29" s="17"/>
      <c r="BP29" s="17"/>
      <c r="BQ29" s="17"/>
      <c r="BR29" s="17"/>
      <c r="BS29" s="17"/>
      <c r="BT29" s="3"/>
      <c r="BU29" s="3"/>
      <c r="BV29" s="3"/>
      <c r="BW29" s="3"/>
      <c r="BX29" s="17"/>
      <c r="BY29" s="17"/>
      <c r="BZ29" s="17"/>
    </row>
    <row r="30" spans="2:78" ht="20.100000000000001" customHeight="1" thickBot="1">
      <c r="B30" s="18"/>
      <c r="C30" s="18"/>
      <c r="D30" s="18"/>
    </row>
    <row r="31" spans="2:78" ht="20.100000000000001" customHeight="1" thickBot="1">
      <c r="B31" s="40" t="s">
        <v>34</v>
      </c>
      <c r="C31" s="40"/>
      <c r="D31" s="2"/>
      <c r="E31" s="87" t="s">
        <v>19</v>
      </c>
      <c r="F31" s="88"/>
      <c r="G31" s="88"/>
      <c r="H31" s="89"/>
      <c r="I31" s="84" t="s">
        <v>21</v>
      </c>
      <c r="J31" s="85"/>
      <c r="K31" s="85"/>
      <c r="L31" s="85"/>
      <c r="M31" s="86"/>
      <c r="N31" s="82">
        <v>0</v>
      </c>
      <c r="O31" s="83"/>
      <c r="P31" s="32"/>
      <c r="Q31" s="81"/>
      <c r="R31" s="81"/>
      <c r="S31" s="84" t="s">
        <v>21</v>
      </c>
      <c r="T31" s="85"/>
      <c r="U31" s="85"/>
      <c r="V31" s="85"/>
      <c r="W31" s="86"/>
      <c r="X31" s="82">
        <v>0.04</v>
      </c>
      <c r="Y31" s="83"/>
      <c r="Z31" s="32"/>
      <c r="AA31" s="81"/>
      <c r="AB31" s="81"/>
      <c r="AC31" s="84" t="s">
        <v>21</v>
      </c>
      <c r="AD31" s="85"/>
      <c r="AE31" s="85"/>
      <c r="AF31" s="85"/>
      <c r="AG31" s="86"/>
      <c r="AH31" s="82">
        <v>0.08</v>
      </c>
      <c r="AI31" s="83"/>
      <c r="AJ31" s="32"/>
      <c r="AK31" s="81"/>
      <c r="AL31" s="81"/>
      <c r="AM31" s="84" t="s">
        <v>21</v>
      </c>
      <c r="AN31" s="85"/>
      <c r="AO31" s="85"/>
      <c r="AP31" s="85"/>
      <c r="AQ31" s="86"/>
      <c r="AR31" s="82">
        <v>0.12</v>
      </c>
      <c r="AS31" s="83"/>
      <c r="AT31" s="32"/>
      <c r="AU31" s="81"/>
      <c r="AV31" s="81"/>
      <c r="AW31" s="84" t="s">
        <v>21</v>
      </c>
      <c r="AX31" s="85"/>
      <c r="AY31" s="85"/>
      <c r="AZ31" s="85"/>
      <c r="BA31" s="86"/>
      <c r="BB31" s="82">
        <v>0.16</v>
      </c>
      <c r="BC31" s="83"/>
      <c r="BD31" s="32"/>
      <c r="BE31" s="81"/>
      <c r="BF31" s="81"/>
      <c r="BG31" s="84" t="s">
        <v>21</v>
      </c>
      <c r="BH31" s="85"/>
      <c r="BI31" s="85"/>
      <c r="BJ31" s="85"/>
      <c r="BK31" s="86"/>
      <c r="BL31" s="82">
        <v>0.2</v>
      </c>
      <c r="BM31" s="83"/>
      <c r="BN31" s="32"/>
      <c r="BO31" s="81"/>
      <c r="BP31" s="81"/>
      <c r="BQ31" s="84" t="s">
        <v>21</v>
      </c>
      <c r="BR31" s="85"/>
      <c r="BS31" s="85"/>
      <c r="BT31" s="85"/>
      <c r="BU31" s="86"/>
      <c r="BV31" s="82">
        <v>0.24</v>
      </c>
      <c r="BW31" s="83"/>
      <c r="BX31" s="32"/>
      <c r="BY31" s="81"/>
      <c r="BZ31" s="81"/>
    </row>
    <row r="32" spans="2:78" ht="20.100000000000001" customHeight="1">
      <c r="B32" s="4" t="s">
        <v>1</v>
      </c>
      <c r="C32" s="5">
        <v>400</v>
      </c>
      <c r="D32" s="2"/>
      <c r="E32" s="22" t="s">
        <v>25</v>
      </c>
      <c r="F32" s="19" t="s">
        <v>27</v>
      </c>
      <c r="G32" s="39" t="s">
        <v>0</v>
      </c>
      <c r="H32" s="23" t="s">
        <v>28</v>
      </c>
      <c r="I32" s="22" t="s">
        <v>29</v>
      </c>
      <c r="J32" s="19" t="s">
        <v>23</v>
      </c>
      <c r="K32" s="19" t="s">
        <v>26</v>
      </c>
      <c r="L32" s="39" t="s">
        <v>18</v>
      </c>
      <c r="M32" s="19" t="s">
        <v>30</v>
      </c>
      <c r="N32" s="19" t="s">
        <v>31</v>
      </c>
      <c r="O32" s="19" t="s">
        <v>32</v>
      </c>
      <c r="P32" s="23" t="s">
        <v>20</v>
      </c>
      <c r="Q32" s="78" t="s">
        <v>67</v>
      </c>
      <c r="R32" s="78" t="s">
        <v>68</v>
      </c>
      <c r="S32" s="22" t="s">
        <v>9</v>
      </c>
      <c r="T32" s="19" t="s">
        <v>23</v>
      </c>
      <c r="U32" s="19" t="s">
        <v>26</v>
      </c>
      <c r="V32" s="39" t="s">
        <v>18</v>
      </c>
      <c r="W32" s="19" t="s">
        <v>30</v>
      </c>
      <c r="X32" s="19" t="s">
        <v>31</v>
      </c>
      <c r="Y32" s="19" t="s">
        <v>32</v>
      </c>
      <c r="Z32" s="23" t="s">
        <v>20</v>
      </c>
      <c r="AA32" s="78" t="s">
        <v>67</v>
      </c>
      <c r="AB32" s="78" t="s">
        <v>68</v>
      </c>
      <c r="AC32" s="22" t="s">
        <v>10</v>
      </c>
      <c r="AD32" s="19" t="s">
        <v>23</v>
      </c>
      <c r="AE32" s="19" t="s">
        <v>26</v>
      </c>
      <c r="AF32" s="39" t="s">
        <v>18</v>
      </c>
      <c r="AG32" s="19" t="s">
        <v>30</v>
      </c>
      <c r="AH32" s="19" t="s">
        <v>31</v>
      </c>
      <c r="AI32" s="19" t="s">
        <v>32</v>
      </c>
      <c r="AJ32" s="23" t="s">
        <v>20</v>
      </c>
      <c r="AK32" s="78" t="s">
        <v>67</v>
      </c>
      <c r="AL32" s="78" t="s">
        <v>68</v>
      </c>
      <c r="AM32" s="22" t="s">
        <v>11</v>
      </c>
      <c r="AN32" s="19" t="s">
        <v>23</v>
      </c>
      <c r="AO32" s="19" t="s">
        <v>26</v>
      </c>
      <c r="AP32" s="39" t="s">
        <v>18</v>
      </c>
      <c r="AQ32" s="19" t="s">
        <v>30</v>
      </c>
      <c r="AR32" s="19" t="s">
        <v>31</v>
      </c>
      <c r="AS32" s="19" t="s">
        <v>32</v>
      </c>
      <c r="AT32" s="23" t="s">
        <v>20</v>
      </c>
      <c r="AU32" s="78" t="s">
        <v>67</v>
      </c>
      <c r="AV32" s="78" t="s">
        <v>68</v>
      </c>
      <c r="AW32" s="22" t="s">
        <v>12</v>
      </c>
      <c r="AX32" s="19" t="s">
        <v>23</v>
      </c>
      <c r="AY32" s="19" t="s">
        <v>26</v>
      </c>
      <c r="AZ32" s="39" t="s">
        <v>18</v>
      </c>
      <c r="BA32" s="19" t="s">
        <v>30</v>
      </c>
      <c r="BB32" s="19" t="s">
        <v>31</v>
      </c>
      <c r="BC32" s="19" t="s">
        <v>32</v>
      </c>
      <c r="BD32" s="23" t="s">
        <v>20</v>
      </c>
      <c r="BE32" s="78" t="s">
        <v>67</v>
      </c>
      <c r="BF32" s="78" t="s">
        <v>68</v>
      </c>
      <c r="BG32" s="22" t="s">
        <v>13</v>
      </c>
      <c r="BH32" s="19" t="s">
        <v>23</v>
      </c>
      <c r="BI32" s="19" t="s">
        <v>26</v>
      </c>
      <c r="BJ32" s="39" t="s">
        <v>18</v>
      </c>
      <c r="BK32" s="19" t="s">
        <v>30</v>
      </c>
      <c r="BL32" s="19" t="s">
        <v>31</v>
      </c>
      <c r="BM32" s="19" t="s">
        <v>32</v>
      </c>
      <c r="BN32" s="23" t="s">
        <v>20</v>
      </c>
      <c r="BO32" s="78" t="s">
        <v>67</v>
      </c>
      <c r="BP32" s="78" t="s">
        <v>68</v>
      </c>
      <c r="BQ32" s="22" t="s">
        <v>14</v>
      </c>
      <c r="BR32" s="19" t="s">
        <v>23</v>
      </c>
      <c r="BS32" s="19" t="s">
        <v>26</v>
      </c>
      <c r="BT32" s="39" t="s">
        <v>18</v>
      </c>
      <c r="BU32" s="19" t="s">
        <v>30</v>
      </c>
      <c r="BV32" s="19" t="s">
        <v>31</v>
      </c>
      <c r="BW32" s="19" t="s">
        <v>32</v>
      </c>
      <c r="BX32" s="23" t="s">
        <v>20</v>
      </c>
      <c r="BY32" s="78" t="s">
        <v>67</v>
      </c>
      <c r="BZ32" s="78" t="s">
        <v>68</v>
      </c>
    </row>
    <row r="33" spans="2:78" ht="20.100000000000001" customHeight="1">
      <c r="B33" s="6" t="s">
        <v>24</v>
      </c>
      <c r="C33" s="7">
        <v>20.5</v>
      </c>
      <c r="D33" s="2"/>
      <c r="E33" s="38">
        <v>18</v>
      </c>
      <c r="F33" s="20">
        <f>0.02*E33-0.0054</f>
        <v>0.35459999999999997</v>
      </c>
      <c r="G33" s="20">
        <f t="shared" ref="G33:G56" si="79">F33/$C$14/$C$7</f>
        <v>4.7825427334401578</v>
      </c>
      <c r="H33" s="29">
        <f t="shared" ref="H33:H56" si="80">F33*$C$7/$C$5</f>
        <v>31714.225352112673</v>
      </c>
      <c r="I33" s="22">
        <v>0.33729999999999999</v>
      </c>
      <c r="J33" s="19">
        <v>1.4999999999999999E-2</v>
      </c>
      <c r="K33" s="19">
        <v>0.91700000000000004</v>
      </c>
      <c r="L33" s="19">
        <f t="shared" ref="L33:L56" si="81">K33/$C$14</f>
        <v>1.0994898503541883</v>
      </c>
      <c r="M33" s="19">
        <f>4*PI()^2*$C$13*SQRT($C$11*$C$2)*($C$7*I33*K33)^2</f>
        <v>3.6098938170154894E-2</v>
      </c>
      <c r="N33" s="19">
        <f>4*PI()^2*N$1*SQRT($C$11*$C$2)*($C$7*I33*K33)^2</f>
        <v>0</v>
      </c>
      <c r="O33" s="19">
        <f>M33+N33</f>
        <v>3.6098938170154894E-2</v>
      </c>
      <c r="P33" s="36">
        <f>2*PI()^2*N$1*2*SQRT($C$2*$C$11)*J33*$C$7^2*K33^2/SQRT(2)</f>
        <v>0</v>
      </c>
      <c r="Q33" s="17">
        <f t="shared" ref="Q33:Q57" si="82">0.5926*0.5*$C$6*$F33^3*($C$7*I33*2+$C$7)*$C$8</f>
        <v>1.7605003010734459</v>
      </c>
      <c r="R33" s="79">
        <f t="shared" ref="R33:R57" si="83">N33/Q33</f>
        <v>0</v>
      </c>
      <c r="S33" s="22">
        <v>0</v>
      </c>
      <c r="T33" s="19">
        <v>0</v>
      </c>
      <c r="U33" s="19">
        <v>0</v>
      </c>
      <c r="V33" s="19">
        <f t="shared" ref="V33:V56" si="84">U33/$C$14</f>
        <v>0</v>
      </c>
      <c r="W33" s="19">
        <f>4*PI()^2*$C$13*SQRT($C$11*$C$2)*($C$7*S33*U33)^2</f>
        <v>0</v>
      </c>
      <c r="X33" s="19">
        <f>4*PI()^2*X$1*SQRT($C$11*$C$2)*($C$7*S33*U33)^2</f>
        <v>0</v>
      </c>
      <c r="Y33" s="19">
        <f>W33+X33</f>
        <v>0</v>
      </c>
      <c r="Z33" s="36">
        <f>2*PI()^2*X$1*2*SQRT($C$2*$C$11)*T33*$C$7^2*U33^2/SQRT(2)</f>
        <v>0</v>
      </c>
      <c r="AA33" s="17">
        <f t="shared" ref="AA33:AA57" si="85">0.5926*0.5*$C$6*$F33^3*($C$7*S33*2+$C$7)*$C$8</f>
        <v>1.0512960116287149</v>
      </c>
      <c r="AB33" s="79">
        <f t="shared" ref="AB33:AB57" si="86">X33/AA33</f>
        <v>0</v>
      </c>
      <c r="AC33" s="26">
        <v>0</v>
      </c>
      <c r="AD33" s="20">
        <v>0</v>
      </c>
      <c r="AE33" s="20">
        <v>0</v>
      </c>
      <c r="AF33" s="19">
        <f t="shared" ref="AF33:AF56" si="87">AE33/$C$14</f>
        <v>0</v>
      </c>
      <c r="AG33" s="19">
        <f>4*PI()^2*$C$13*SQRT($C$11*$C$2)*($C$7*AC33*AE33)^2</f>
        <v>0</v>
      </c>
      <c r="AH33" s="19">
        <f>4*PI()^2*AH$1*SQRT($C$11*$C$2)*($C$7*AC33*AE33)^2</f>
        <v>0</v>
      </c>
      <c r="AI33" s="19">
        <f>AG33+AH33</f>
        <v>0</v>
      </c>
      <c r="AJ33" s="36">
        <f>2*PI()^2*AH$1*2*SQRT($C$2*$C$11)*AD33*$C$7^2*AE33^2/SQRT(2)</f>
        <v>0</v>
      </c>
      <c r="AK33" s="17">
        <f t="shared" ref="AK33:AK57" si="88">0.5926*0.5*$C$6*$F33^3*($C$7*AC33*2+$C$7)*$C$8</f>
        <v>1.0512960116287149</v>
      </c>
      <c r="AL33" s="79">
        <f t="shared" ref="AL33:AL57" si="89">AH33/AK33</f>
        <v>0</v>
      </c>
      <c r="AM33" s="44">
        <v>0.39889999999999998</v>
      </c>
      <c r="AN33" s="45">
        <v>8.0000000000000002E-3</v>
      </c>
      <c r="AO33" s="45">
        <v>0.86499999999999999</v>
      </c>
      <c r="AP33" s="19">
        <f t="shared" ref="AP33:AP56" si="90">AO33/$C$14</f>
        <v>1.0371414618935364</v>
      </c>
      <c r="AQ33" s="19">
        <f>4*PI()^2*$C$13*SQRT($C$11*$C$2)*($C$7*AM33*AO33)^2</f>
        <v>4.4924511295293457E-2</v>
      </c>
      <c r="AR33" s="19">
        <f>4*PI()^2*AR$1*SQRT($C$11*$C$2)*($C$7*AM33*AO33)^2</f>
        <v>0.26954706777176074</v>
      </c>
      <c r="AS33" s="19">
        <f>AQ33+AR33</f>
        <v>0.3144715790670542</v>
      </c>
      <c r="AT33" s="36">
        <f>2*PI()^2*AR$1*2*SQRT($C$2*$C$11)*AN33*$C$7^2*AO33^2/SQRT(2)</f>
        <v>9.5825595831184017E-3</v>
      </c>
      <c r="AU33" s="17">
        <f t="shared" ref="AU33:AU57" si="91">0.5926*0.5*$C$6*$F33^3*($C$7*AM33*2+$C$7)*$C$8</f>
        <v>1.8900199697061033</v>
      </c>
      <c r="AV33" s="79">
        <f t="shared" ref="AV33:AV57" si="92">AR33/AU33</f>
        <v>0.14261598929754965</v>
      </c>
      <c r="AW33" s="26">
        <v>0.3846</v>
      </c>
      <c r="AX33" s="20">
        <v>7.0000000000000001E-3</v>
      </c>
      <c r="AY33" s="20">
        <v>0.84699999999999998</v>
      </c>
      <c r="AZ33" s="19">
        <f t="shared" ref="AZ33:AZ56" si="93">AY33/$C$14</f>
        <v>1.0155593274263877</v>
      </c>
      <c r="BA33" s="19">
        <f>4*PI()^2*$C$13*SQRT($C$11*$C$2)*($C$7*AW33*AY33)^2</f>
        <v>4.0041326301137797E-2</v>
      </c>
      <c r="BB33" s="19">
        <f>4*PI()^2*BB$1*SQRT($C$11*$C$2)*($C$7*AW33*AY33)^2</f>
        <v>0.32033061040910238</v>
      </c>
      <c r="BC33" s="19">
        <f>BA33+BB33</f>
        <v>0.36037193671024015</v>
      </c>
      <c r="BD33" s="36">
        <f>2*PI()^2*BB$1*2*SQRT($C$2*$C$11)*AX33*$C$7^2*AY33^2/SQRT(2)</f>
        <v>1.0719213564493239E-2</v>
      </c>
      <c r="BE33" s="17">
        <f t="shared" ref="BE33:BE57" si="94">0.5926*0.5*$C$6*$F33^3*($C$7*AW33*2+$C$7)*$C$8</f>
        <v>1.8599529037735225</v>
      </c>
      <c r="BF33" s="79">
        <f t="shared" ref="BF33:BF57" si="95">BB33/BE33</f>
        <v>0.17222511911952557</v>
      </c>
      <c r="BG33" s="44">
        <v>0.3523</v>
      </c>
      <c r="BH33" s="45">
        <v>1.2E-2</v>
      </c>
      <c r="BI33" s="45">
        <v>0.82699999999999996</v>
      </c>
      <c r="BJ33" s="19">
        <f t="shared" ref="BJ33:BJ56" si="96">BI33/$C$14</f>
        <v>0.99157917801844453</v>
      </c>
      <c r="BK33" s="19">
        <f>4*PI()^2*$C$13*SQRT($C$11*$C$2)*($C$7*BG33*BI33)^2</f>
        <v>3.2030180003010222E-2</v>
      </c>
      <c r="BL33" s="19">
        <f>4*PI()^2*BL$1*SQRT($C$11*$C$2)*($C$7*BG33*BI33)^2</f>
        <v>0.32030180003010217</v>
      </c>
      <c r="BM33" s="19">
        <f>BK33+BL33</f>
        <v>0.35233198003311239</v>
      </c>
      <c r="BN33" s="36">
        <f>2*PI()^2*BL$1*2*SQRT($C$2*$C$11)*BH33*$C$7^2*BI33^2/SQRT(2)</f>
        <v>2.189779275325799E-2</v>
      </c>
      <c r="BO33" s="17">
        <f t="shared" ref="BO33:BO57" si="97">0.5926*0.5*$C$6*$F33^3*($C$7*BG33*2+$C$7)*$C$8</f>
        <v>1.7920391814223073</v>
      </c>
      <c r="BP33" s="79">
        <f t="shared" ref="BP33:BP57" si="98">BL33/BO33</f>
        <v>0.1787359357711614</v>
      </c>
      <c r="BQ33" s="44">
        <v>0.33360000000000001</v>
      </c>
      <c r="BR33" s="45">
        <v>8.0000000000000002E-3</v>
      </c>
      <c r="BS33" s="45">
        <v>0.81599999999999995</v>
      </c>
      <c r="BT33" s="19">
        <f t="shared" ref="BT33" si="99">BS33/$C$14</f>
        <v>0.97839009584407588</v>
      </c>
      <c r="BU33" s="19">
        <f t="shared" ref="BU33" si="100">4*PI()^2*$C$13*SQRT($C$11*$C$2)*($C$7*BQ33*BS33)^2</f>
        <v>2.7961178712777882E-2</v>
      </c>
      <c r="BV33" s="19">
        <f t="shared" ref="BV33" si="101">4*PI()^2*BV$1*SQRT($C$11*$C$2)*($C$7*BQ33*BS33)^2</f>
        <v>0.33553414455333458</v>
      </c>
      <c r="BW33" s="19">
        <f t="shared" ref="BW33" si="102">BU33+BV33</f>
        <v>0.36349532326611245</v>
      </c>
      <c r="BX33" s="36">
        <f t="shared" ref="BX33" si="103">2*PI()^2*BV$1*2*SQRT($C$2*$C$11)*BR33*$C$7^2*BS33^2/SQRT(2)</f>
        <v>1.7055310351236287E-2</v>
      </c>
      <c r="BY33" s="17">
        <f t="shared" ref="BY33:BY57" si="104">0.5926*0.5*$C$6*$F33^3*($C$7*BQ33*2+$C$7)*$C$8</f>
        <v>1.7527207105873934</v>
      </c>
      <c r="BZ33" s="79">
        <f t="shared" ref="BZ33:BZ57" si="105">BV33/BY33</f>
        <v>0.19143617264663132</v>
      </c>
    </row>
    <row r="34" spans="2:78" ht="20.100000000000001" customHeight="1">
      <c r="B34" s="9" t="s">
        <v>2</v>
      </c>
      <c r="C34" s="10">
        <f>1.003887*10^-3</f>
        <v>1.003887E-3</v>
      </c>
      <c r="D34" s="2"/>
      <c r="E34" s="38">
        <v>20</v>
      </c>
      <c r="F34" s="20">
        <f t="shared" ref="F34:F56" si="106">0.02*E34-0.0054</f>
        <v>0.39460000000000001</v>
      </c>
      <c r="G34" s="20">
        <f t="shared" si="79"/>
        <v>5.3220286593781347</v>
      </c>
      <c r="H34" s="29">
        <f t="shared" si="80"/>
        <v>35291.690140845072</v>
      </c>
      <c r="I34" s="22">
        <v>0.45419999999999999</v>
      </c>
      <c r="J34" s="19">
        <v>7.9000000000000001E-2</v>
      </c>
      <c r="K34" s="19">
        <v>0.91700000000000004</v>
      </c>
      <c r="L34" s="19">
        <f t="shared" si="81"/>
        <v>1.0994898503541883</v>
      </c>
      <c r="M34" s="19">
        <f t="shared" ref="M34:M56" si="107">4*PI()^2*$C$13*SQRT($C$11*$C$2)*($C$7*I34*K34)^2</f>
        <v>6.5456986125488018E-2</v>
      </c>
      <c r="N34" s="19">
        <f t="shared" ref="N34:N56" si="108">4*PI()^2*N$1*SQRT($C$11*$C$2)*($C$7*I34*K34)^2</f>
        <v>0</v>
      </c>
      <c r="O34" s="19">
        <f t="shared" ref="O34:O56" si="109">M34+N34</f>
        <v>6.5456986125488018E-2</v>
      </c>
      <c r="P34" s="36">
        <f t="shared" ref="P34:P56" si="110">2*PI()^2*N$1*2*SQRT($C$2*$C$11)*J34*$C$7^2*K34^2/SQRT(2)</f>
        <v>0</v>
      </c>
      <c r="Q34" s="17">
        <f t="shared" si="82"/>
        <v>2.7647093014442325</v>
      </c>
      <c r="R34" s="79">
        <f t="shared" si="83"/>
        <v>0</v>
      </c>
      <c r="S34" s="26">
        <v>0.47870000000000001</v>
      </c>
      <c r="T34" s="20">
        <v>3.9E-2</v>
      </c>
      <c r="U34" s="19">
        <v>0.95899999999999996</v>
      </c>
      <c r="V34" s="19">
        <f t="shared" si="84"/>
        <v>1.1498481641108687</v>
      </c>
      <c r="W34" s="19">
        <f t="shared" ref="W34:W56" si="111">4*PI()^2*$C$13*SQRT($C$11*$C$2)*($C$7*S34*U34)^2</f>
        <v>7.9521972351423942E-2</v>
      </c>
      <c r="X34" s="19">
        <f t="shared" ref="X34:X56" si="112">4*PI()^2*X$1*SQRT($C$11*$C$2)*($C$7*S34*U34)^2</f>
        <v>0.15904394470284788</v>
      </c>
      <c r="Y34" s="19">
        <f t="shared" ref="Y34:Y56" si="113">W34+X34</f>
        <v>0.23856591705427183</v>
      </c>
      <c r="Z34" s="36">
        <f t="shared" ref="Z34:Z56" si="114">2*PI()^2*X$1*2*SQRT($C$2*$C$11)*T34*$C$7^2*U34^2/SQRT(2)</f>
        <v>1.9139910077099948E-2</v>
      </c>
      <c r="AA34" s="17">
        <f t="shared" si="85"/>
        <v>2.8356958638896144</v>
      </c>
      <c r="AB34" s="79">
        <f t="shared" si="86"/>
        <v>5.6086390197252485E-2</v>
      </c>
      <c r="AC34" s="26">
        <v>0.43359999999999999</v>
      </c>
      <c r="AD34" s="20">
        <v>0.01</v>
      </c>
      <c r="AE34" s="20">
        <v>0.88600000000000001</v>
      </c>
      <c r="AF34" s="19">
        <f t="shared" si="87"/>
        <v>1.0623206187718766</v>
      </c>
      <c r="AG34" s="19">
        <f t="shared" ref="AG34:AG56" si="115">4*PI()^2*$C$13*SQRT($C$11*$C$2)*($C$7*AC34*AE34)^2</f>
        <v>5.5688954516296893E-2</v>
      </c>
      <c r="AH34" s="19">
        <f t="shared" ref="AH34:AH56" si="116">4*PI()^2*AH$1*SQRT($C$11*$C$2)*($C$7*AC34*AE34)^2</f>
        <v>0.22275581806518757</v>
      </c>
      <c r="AI34" s="19">
        <f t="shared" ref="AI34:AI56" si="117">AG34+AH34</f>
        <v>0.27844477258148448</v>
      </c>
      <c r="AJ34" s="36">
        <f t="shared" ref="AJ34:AJ56" si="118">2*PI()^2*AH$1*2*SQRT($C$2*$C$11)*AD34*$C$7^2*AE34^2/SQRT(2)</f>
        <v>8.3779065371485991E-3</v>
      </c>
      <c r="AK34" s="17">
        <f t="shared" si="88"/>
        <v>2.7050226407758702</v>
      </c>
      <c r="AL34" s="79">
        <f t="shared" si="89"/>
        <v>8.2348966218373482E-2</v>
      </c>
      <c r="AM34" s="26">
        <v>0.42</v>
      </c>
      <c r="AN34" s="20">
        <v>1.2E-2</v>
      </c>
      <c r="AO34" s="20">
        <v>0.93</v>
      </c>
      <c r="AP34" s="19">
        <f t="shared" si="90"/>
        <v>1.1150769474693514</v>
      </c>
      <c r="AQ34" s="19">
        <f t="shared" ref="AQ34:AQ56" si="119">4*PI()^2*$C$13*SQRT($C$11*$C$2)*($C$7*AM34*AO34)^2</f>
        <v>5.7568849696727348E-2</v>
      </c>
      <c r="AR34" s="19">
        <f t="shared" ref="AR34:AR56" si="120">4*PI()^2*AR$1*SQRT($C$11*$C$2)*($C$7*AM34*AO34)^2</f>
        <v>0.34541309818036409</v>
      </c>
      <c r="AS34" s="19">
        <f t="shared" ref="AS34:AS56" si="121">AQ34+AR34</f>
        <v>0.40298194787709141</v>
      </c>
      <c r="AT34" s="36">
        <f t="shared" ref="AT34:AT56" si="122">2*PI()^2*AR$1*2*SQRT($C$2*$C$11)*AN34*$C$7^2*AO34^2/SQRT(2)</f>
        <v>1.661523428802654E-2</v>
      </c>
      <c r="AU34" s="17">
        <f t="shared" si="91"/>
        <v>2.6656178550919032</v>
      </c>
      <c r="AV34" s="79">
        <f t="shared" si="92"/>
        <v>0.12958087653882974</v>
      </c>
      <c r="AW34" s="26">
        <v>0.375</v>
      </c>
      <c r="AX34" s="20">
        <v>0.01</v>
      </c>
      <c r="AY34" s="19">
        <v>0.91600000000000004</v>
      </c>
      <c r="AZ34" s="19">
        <f t="shared" si="93"/>
        <v>1.0982908428837912</v>
      </c>
      <c r="BA34" s="19">
        <f t="shared" ref="BA34:BA56" si="123">4*PI()^2*$C$13*SQRT($C$11*$C$2)*($C$7*AW34*AY34)^2</f>
        <v>4.4522193891503303E-2</v>
      </c>
      <c r="BB34" s="19">
        <f t="shared" ref="BB34:BB56" si="124">4*PI()^2*BB$1*SQRT($C$11*$C$2)*($C$7*AW34*AY34)^2</f>
        <v>0.35617755113202643</v>
      </c>
      <c r="BC34" s="19">
        <f t="shared" ref="BC34:BC56" si="125">BA34+BB34</f>
        <v>0.40069974502352973</v>
      </c>
      <c r="BD34" s="36">
        <f t="shared" ref="BD34:BD56" si="126">2*PI()^2*BB$1*2*SQRT($C$2*$C$11)*AX34*$C$7^2*AY34^2/SQRT(2)</f>
        <v>1.7909728832844383E-2</v>
      </c>
      <c r="BE34" s="17">
        <f t="shared" si="94"/>
        <v>2.5352343730493638</v>
      </c>
      <c r="BF34" s="79">
        <f t="shared" si="95"/>
        <v>0.14049097587124393</v>
      </c>
      <c r="BG34" s="22">
        <v>0.35820000000000002</v>
      </c>
      <c r="BH34" s="19">
        <v>0.01</v>
      </c>
      <c r="BI34" s="19">
        <v>0.90700000000000003</v>
      </c>
      <c r="BJ34" s="19">
        <f t="shared" si="96"/>
        <v>1.0874997756502167</v>
      </c>
      <c r="BK34" s="19">
        <f>4*PI()^2*$C$13*SQRT($C$11*$C$2)*($C$7*BG34*BI34)^2</f>
        <v>3.9828028662097129E-2</v>
      </c>
      <c r="BL34" s="19">
        <f>4*PI()^2*BL$1*SQRT($C$11*$C$2)*($C$7*BG34*BI34)^2</f>
        <v>0.39828028662097126</v>
      </c>
      <c r="BM34" s="19">
        <f t="shared" ref="BM34:BM56" si="127">BK34+BL34</f>
        <v>0.43810831528306837</v>
      </c>
      <c r="BN34" s="36">
        <f t="shared" ref="BN34:BN56" si="128">2*PI()^2*BL$1*2*SQRT($C$2*$C$11)*BH34*$C$7^2*BI34^2/SQRT(2)</f>
        <v>2.1949399853243703E-2</v>
      </c>
      <c r="BO34" s="17">
        <f t="shared" si="97"/>
        <v>2.4865578730868165</v>
      </c>
      <c r="BP34" s="79">
        <f t="shared" si="98"/>
        <v>0.1601733428092488</v>
      </c>
      <c r="BQ34" s="26">
        <v>0.3337</v>
      </c>
      <c r="BR34" s="20">
        <v>8.0000000000000002E-3</v>
      </c>
      <c r="BS34" s="19">
        <v>0.88800000000000001</v>
      </c>
      <c r="BT34" s="19">
        <f t="shared" ref="BT34:BT56" si="129">BS34/$C$14</f>
        <v>1.0647186337126708</v>
      </c>
      <c r="BU34" s="19">
        <f t="shared" ref="BU34:BU56" si="130">4*PI()^2*$C$13*SQRT($C$11*$C$2)*($C$7*BQ34*BS34)^2</f>
        <v>3.313305021662323E-2</v>
      </c>
      <c r="BV34" s="19">
        <f t="shared" ref="BV34:BV56" si="131">4*PI()^2*BV$1*SQRT($C$11*$C$2)*($C$7*BQ34*BS34)^2</f>
        <v>0.39759660259947871</v>
      </c>
      <c r="BW34" s="19">
        <f t="shared" ref="BW34:BW56" si="132">BU34+BV34</f>
        <v>0.43072965281610193</v>
      </c>
      <c r="BX34" s="36">
        <f t="shared" ref="BX34:BX56" si="133">2*PI()^2*BV$1*2*SQRT($C$2*$C$11)*BR34*$C$7^2*BS34^2/SQRT(2)</f>
        <v>2.0197854559552319E-2</v>
      </c>
      <c r="BY34" s="17">
        <f t="shared" si="104"/>
        <v>2.4155713106414338</v>
      </c>
      <c r="BZ34" s="79">
        <f t="shared" si="105"/>
        <v>0.16459733597924725</v>
      </c>
    </row>
    <row r="35" spans="2:78" ht="20.100000000000001" customHeight="1">
      <c r="B35" s="6" t="s">
        <v>3</v>
      </c>
      <c r="C35" s="11">
        <f>9.94*10^-7</f>
        <v>9.9399999999999993E-7</v>
      </c>
      <c r="D35" s="2"/>
      <c r="E35" s="38">
        <v>22</v>
      </c>
      <c r="F35" s="20">
        <f t="shared" si="106"/>
        <v>0.43459999999999999</v>
      </c>
      <c r="G35" s="20">
        <f t="shared" si="79"/>
        <v>5.8615145853161108</v>
      </c>
      <c r="H35" s="29">
        <f t="shared" si="80"/>
        <v>38869.15492957746</v>
      </c>
      <c r="I35" s="26">
        <v>0.71079999999999999</v>
      </c>
      <c r="J35" s="20">
        <v>6.4000000000000001E-2</v>
      </c>
      <c r="K35" s="20">
        <v>1.0369999999999999</v>
      </c>
      <c r="L35" s="19">
        <f t="shared" si="81"/>
        <v>1.2433707468018464</v>
      </c>
      <c r="M35" s="19">
        <f t="shared" si="107"/>
        <v>0.2050101790296848</v>
      </c>
      <c r="N35" s="19">
        <f t="shared" si="108"/>
        <v>0</v>
      </c>
      <c r="O35" s="19">
        <f t="shared" si="109"/>
        <v>0.2050101790296848</v>
      </c>
      <c r="P35" s="36">
        <f t="shared" si="110"/>
        <v>0</v>
      </c>
      <c r="Q35" s="17">
        <f t="shared" si="82"/>
        <v>4.6868429045734104</v>
      </c>
      <c r="R35" s="79">
        <f t="shared" si="83"/>
        <v>0</v>
      </c>
      <c r="S35" s="22">
        <v>0.51519999999999999</v>
      </c>
      <c r="T35" s="19">
        <v>1.4999999999999999E-2</v>
      </c>
      <c r="U35" s="19">
        <v>0.90700000000000003</v>
      </c>
      <c r="V35" s="19">
        <f t="shared" si="84"/>
        <v>1.0874997756502167</v>
      </c>
      <c r="W35" s="19">
        <f t="shared" si="111"/>
        <v>8.2392817965145568E-2</v>
      </c>
      <c r="X35" s="19">
        <f t="shared" si="112"/>
        <v>0.16478563593029114</v>
      </c>
      <c r="Y35" s="19">
        <f t="shared" si="113"/>
        <v>0.24717845389543669</v>
      </c>
      <c r="Z35" s="36">
        <f t="shared" si="114"/>
        <v>6.5848199559731119E-3</v>
      </c>
      <c r="AA35" s="17">
        <f t="shared" si="85"/>
        <v>3.9297017812379633</v>
      </c>
      <c r="AB35" s="79">
        <f t="shared" si="86"/>
        <v>4.1933369274240233E-2</v>
      </c>
      <c r="AC35" s="26">
        <v>0.45779999999999998</v>
      </c>
      <c r="AD35" s="20">
        <v>1.4999999999999999E-2</v>
      </c>
      <c r="AE35" s="19">
        <v>0.93799999999999994</v>
      </c>
      <c r="AF35" s="19">
        <f t="shared" si="87"/>
        <v>1.1246690072325285</v>
      </c>
      <c r="AG35" s="19">
        <f t="shared" si="115"/>
        <v>6.9579343586390646E-2</v>
      </c>
      <c r="AH35" s="19">
        <f t="shared" si="116"/>
        <v>0.27831737434556258</v>
      </c>
      <c r="AI35" s="19">
        <f t="shared" si="117"/>
        <v>0.3478967179319532</v>
      </c>
      <c r="AJ35" s="36">
        <f t="shared" si="118"/>
        <v>1.4085264382119725E-2</v>
      </c>
      <c r="AK35" s="17">
        <f t="shared" si="88"/>
        <v>3.7075141509749034</v>
      </c>
      <c r="AL35" s="79">
        <f t="shared" si="89"/>
        <v>7.5068459083933128E-2</v>
      </c>
      <c r="AM35" s="26">
        <v>0.42649999999999999</v>
      </c>
      <c r="AN35" s="20">
        <v>2.1000000000000001E-2</v>
      </c>
      <c r="AO35" s="20">
        <v>0.98199999999999998</v>
      </c>
      <c r="AP35" s="19">
        <f t="shared" si="90"/>
        <v>1.1774253359300031</v>
      </c>
      <c r="AQ35" s="19">
        <f t="shared" si="119"/>
        <v>6.6188741020625261E-2</v>
      </c>
      <c r="AR35" s="19">
        <f t="shared" si="120"/>
        <v>0.39713244612375154</v>
      </c>
      <c r="AS35" s="19">
        <f t="shared" si="121"/>
        <v>0.46332118714437681</v>
      </c>
      <c r="AT35" s="36">
        <f t="shared" si="122"/>
        <v>3.2419147972877878E-2</v>
      </c>
      <c r="AU35" s="17">
        <f t="shared" si="91"/>
        <v>3.586356087782677</v>
      </c>
      <c r="AV35" s="79">
        <f t="shared" si="92"/>
        <v>0.1107342484692548</v>
      </c>
      <c r="AW35" s="26">
        <v>0.42170000000000002</v>
      </c>
      <c r="AX35" s="20">
        <v>2.1999999999999999E-2</v>
      </c>
      <c r="AY35" s="20">
        <v>0.97099999999999997</v>
      </c>
      <c r="AZ35" s="19">
        <f t="shared" si="93"/>
        <v>1.1642362537556346</v>
      </c>
      <c r="BA35" s="19">
        <f t="shared" si="123"/>
        <v>6.3265760901299553E-2</v>
      </c>
      <c r="BB35" s="19">
        <f t="shared" si="124"/>
        <v>0.50612608721039642</v>
      </c>
      <c r="BC35" s="19">
        <f t="shared" si="125"/>
        <v>0.56939184811169596</v>
      </c>
      <c r="BD35" s="36">
        <f t="shared" si="126"/>
        <v>4.4275064612461175E-2</v>
      </c>
      <c r="BE35" s="17">
        <f t="shared" si="94"/>
        <v>3.5677759375167768</v>
      </c>
      <c r="BF35" s="79">
        <f t="shared" si="95"/>
        <v>0.14186039035922962</v>
      </c>
      <c r="BG35" s="26">
        <v>0.41220000000000001</v>
      </c>
      <c r="BH35" s="20">
        <v>1.7999999999999999E-2</v>
      </c>
      <c r="BI35" s="20">
        <v>0.96399999999999997</v>
      </c>
      <c r="BJ35" s="19">
        <f t="shared" si="96"/>
        <v>1.1558432014628544</v>
      </c>
      <c r="BK35" s="19">
        <f>4*PI()^2*$C$13*SQRT($C$11*$C$2)*($C$7*BG35*BI35)^2</f>
        <v>5.9578987240221759E-2</v>
      </c>
      <c r="BL35" s="19">
        <f>4*PI()^2*BL$1*SQRT($C$11*$C$2)*($C$7*BG35*BI35)^2</f>
        <v>0.59578987240221759</v>
      </c>
      <c r="BM35" s="19">
        <f t="shared" si="127"/>
        <v>0.65536885964243941</v>
      </c>
      <c r="BN35" s="36">
        <f t="shared" si="128"/>
        <v>4.4630797672927242E-2</v>
      </c>
      <c r="BO35" s="17">
        <f t="shared" si="97"/>
        <v>3.5310027234488484</v>
      </c>
      <c r="BP35" s="79">
        <f t="shared" si="98"/>
        <v>0.16873107133157056</v>
      </c>
      <c r="BQ35" s="26">
        <v>0.38379999999999997</v>
      </c>
      <c r="BR35" s="20">
        <v>1.4E-2</v>
      </c>
      <c r="BS35" s="20">
        <v>0.96199999999999997</v>
      </c>
      <c r="BT35" s="19">
        <f t="shared" si="129"/>
        <v>1.1534451865220601</v>
      </c>
      <c r="BU35" s="19">
        <f t="shared" si="130"/>
        <v>5.1437891581306128E-2</v>
      </c>
      <c r="BV35" s="19">
        <f t="shared" si="131"/>
        <v>0.61725469897567342</v>
      </c>
      <c r="BW35" s="19">
        <f t="shared" si="132"/>
        <v>0.6686925905569796</v>
      </c>
      <c r="BX35" s="36">
        <f t="shared" si="133"/>
        <v>4.1482746430469425E-2</v>
      </c>
      <c r="BY35" s="17">
        <f t="shared" si="104"/>
        <v>3.4210701677089363</v>
      </c>
      <c r="BZ35" s="79">
        <f t="shared" si="105"/>
        <v>0.18042737176274989</v>
      </c>
    </row>
    <row r="36" spans="2:78" ht="20.100000000000001" customHeight="1">
      <c r="B36" s="9" t="s">
        <v>4</v>
      </c>
      <c r="C36" s="10">
        <v>999.72964999999999</v>
      </c>
      <c r="D36" s="2"/>
      <c r="E36" s="38">
        <v>24</v>
      </c>
      <c r="F36" s="20">
        <f t="shared" si="106"/>
        <v>0.47459999999999997</v>
      </c>
      <c r="G36" s="20">
        <f t="shared" si="79"/>
        <v>6.401000511254086</v>
      </c>
      <c r="H36" s="29">
        <f t="shared" si="80"/>
        <v>42446.619718309856</v>
      </c>
      <c r="I36" s="26">
        <v>0.70509999999999995</v>
      </c>
      <c r="J36" s="20">
        <v>0.105</v>
      </c>
      <c r="K36" s="20">
        <v>0.89700000000000002</v>
      </c>
      <c r="L36" s="19">
        <f t="shared" si="81"/>
        <v>1.0755097009462453</v>
      </c>
      <c r="M36" s="19">
        <f t="shared" si="107"/>
        <v>0.15094175293675241</v>
      </c>
      <c r="N36" s="19">
        <f t="shared" si="108"/>
        <v>0</v>
      </c>
      <c r="O36" s="19">
        <f t="shared" si="109"/>
        <v>0.15094175293675241</v>
      </c>
      <c r="P36" s="36">
        <f t="shared" si="110"/>
        <v>0</v>
      </c>
      <c r="Q36" s="17">
        <f t="shared" si="82"/>
        <v>6.0749835568795572</v>
      </c>
      <c r="R36" s="79">
        <f t="shared" si="83"/>
        <v>0</v>
      </c>
      <c r="S36" s="44">
        <v>0.42859999999999998</v>
      </c>
      <c r="T36" s="45">
        <v>0.105</v>
      </c>
      <c r="U36" s="45">
        <v>0.91700000000000004</v>
      </c>
      <c r="V36" s="19">
        <f t="shared" si="84"/>
        <v>1.0994898503541883</v>
      </c>
      <c r="W36" s="19">
        <f t="shared" si="111"/>
        <v>5.8286245150455683E-2</v>
      </c>
      <c r="X36" s="19">
        <f t="shared" si="112"/>
        <v>0.11657249030091137</v>
      </c>
      <c r="Y36" s="19">
        <f t="shared" si="113"/>
        <v>0.17485873545136704</v>
      </c>
      <c r="Z36" s="36">
        <f t="shared" si="114"/>
        <v>4.7115742772078875E-2</v>
      </c>
      <c r="AA36" s="17">
        <f t="shared" si="85"/>
        <v>4.6811299733784386</v>
      </c>
      <c r="AB36" s="79">
        <f t="shared" si="86"/>
        <v>2.4902639098648937E-2</v>
      </c>
      <c r="AC36" s="26">
        <v>0.32869999999999999</v>
      </c>
      <c r="AD36" s="20">
        <v>5.2999999999999999E-2</v>
      </c>
      <c r="AE36" s="20">
        <v>1.0449999999999999</v>
      </c>
      <c r="AF36" s="19">
        <f t="shared" si="87"/>
        <v>1.2529628065650236</v>
      </c>
      <c r="AG36" s="19">
        <f t="shared" si="115"/>
        <v>4.4519990491411324E-2</v>
      </c>
      <c r="AH36" s="19">
        <f t="shared" si="116"/>
        <v>0.17807996196564529</v>
      </c>
      <c r="AI36" s="19">
        <f t="shared" si="117"/>
        <v>0.2225999524570566</v>
      </c>
      <c r="AJ36" s="36">
        <f t="shared" si="118"/>
        <v>6.1769845893504427E-2</v>
      </c>
      <c r="AK36" s="17">
        <f t="shared" si="88"/>
        <v>4.1775279010755026</v>
      </c>
      <c r="AL36" s="79">
        <f t="shared" si="89"/>
        <v>4.2628072434848056E-2</v>
      </c>
      <c r="AM36" s="26">
        <v>0.34660000000000002</v>
      </c>
      <c r="AN36" s="20">
        <v>3.5999999999999997E-2</v>
      </c>
      <c r="AO36" s="20">
        <v>1.0389999999999999</v>
      </c>
      <c r="AP36" s="19">
        <f t="shared" si="90"/>
        <v>1.2457687617426407</v>
      </c>
      <c r="AQ36" s="19">
        <f t="shared" si="119"/>
        <v>4.8934064008295468E-2</v>
      </c>
      <c r="AR36" s="19">
        <f t="shared" si="120"/>
        <v>0.29360438404977279</v>
      </c>
      <c r="AS36" s="19">
        <f t="shared" si="121"/>
        <v>0.34253844805806827</v>
      </c>
      <c r="AT36" s="36">
        <f t="shared" si="122"/>
        <v>6.2214687248854289E-2</v>
      </c>
      <c r="AU36" s="17">
        <f t="shared" si="91"/>
        <v>4.2677629070236769</v>
      </c>
      <c r="AV36" s="79">
        <f t="shared" si="92"/>
        <v>6.8795851701736507E-2</v>
      </c>
      <c r="AW36" s="26">
        <v>0.36420000000000002</v>
      </c>
      <c r="AX36" s="20">
        <v>3.5999999999999997E-2</v>
      </c>
      <c r="AY36" s="20">
        <v>1.032</v>
      </c>
      <c r="AZ36" s="19">
        <f t="shared" si="93"/>
        <v>1.2373757094498608</v>
      </c>
      <c r="BA36" s="19">
        <f t="shared" si="123"/>
        <v>5.3304313113881417E-2</v>
      </c>
      <c r="BB36" s="19">
        <f t="shared" si="124"/>
        <v>0.42643450491105134</v>
      </c>
      <c r="BC36" s="19">
        <f t="shared" si="125"/>
        <v>0.47973881802493273</v>
      </c>
      <c r="BD36" s="36">
        <f t="shared" si="126"/>
        <v>8.1838932974314604E-2</v>
      </c>
      <c r="BE36" s="17">
        <f t="shared" si="94"/>
        <v>4.356485594436406</v>
      </c>
      <c r="BF36" s="79">
        <f t="shared" si="95"/>
        <v>9.7884979914921247E-2</v>
      </c>
      <c r="BG36" s="26">
        <v>0.37290000000000001</v>
      </c>
      <c r="BH36" s="20">
        <v>2.5000000000000001E-2</v>
      </c>
      <c r="BI36" s="20">
        <v>1.0249999999999999</v>
      </c>
      <c r="BJ36" s="19">
        <f t="shared" si="96"/>
        <v>1.2289826571570805</v>
      </c>
      <c r="BK36" s="19">
        <f>4*PI()^2*$C$13*SQRT($C$11*$C$2)*($C$7*BG36*BI36)^2</f>
        <v>5.5125884566911858E-2</v>
      </c>
      <c r="BL36" s="19">
        <f>4*PI()^2*BL$1*SQRT($C$11*$C$2)*($C$7*BG36*BI36)^2</f>
        <v>0.55125884566911854</v>
      </c>
      <c r="BM36" s="19">
        <f t="shared" si="127"/>
        <v>0.60638473023603034</v>
      </c>
      <c r="BN36" s="36">
        <f t="shared" si="128"/>
        <v>7.0080277921732603E-2</v>
      </c>
      <c r="BO36" s="17">
        <f t="shared" si="97"/>
        <v>4.4003428319642897</v>
      </c>
      <c r="BP36" s="79">
        <f t="shared" si="98"/>
        <v>0.12527634021257372</v>
      </c>
      <c r="BQ36" s="26">
        <v>0.36399999999999999</v>
      </c>
      <c r="BR36" s="20">
        <v>1.7000000000000001E-2</v>
      </c>
      <c r="BS36" s="20">
        <v>1.02</v>
      </c>
      <c r="BT36" s="19">
        <f t="shared" si="129"/>
        <v>1.2229876198050948</v>
      </c>
      <c r="BU36" s="19">
        <f t="shared" si="130"/>
        <v>5.2014710381091164E-2</v>
      </c>
      <c r="BV36" s="19">
        <f t="shared" si="131"/>
        <v>0.62417652457309392</v>
      </c>
      <c r="BW36" s="19">
        <f t="shared" si="132"/>
        <v>0.67619123495418509</v>
      </c>
      <c r="BX36" s="36">
        <f t="shared" si="133"/>
        <v>5.6628960150589241E-2</v>
      </c>
      <c r="BY36" s="17">
        <f t="shared" si="104"/>
        <v>4.3554773820794432</v>
      </c>
      <c r="BZ36" s="79">
        <f t="shared" si="105"/>
        <v>0.1433084068215485</v>
      </c>
    </row>
    <row r="37" spans="2:78" ht="20.100000000000001" customHeight="1">
      <c r="B37" s="9" t="s">
        <v>5</v>
      </c>
      <c r="C37" s="10">
        <f>3.5*0.0254</f>
        <v>8.8899999999999993E-2</v>
      </c>
      <c r="D37" s="2"/>
      <c r="E37" s="38">
        <v>26</v>
      </c>
      <c r="F37" s="20">
        <f t="shared" si="106"/>
        <v>0.51460000000000006</v>
      </c>
      <c r="G37" s="20">
        <f t="shared" si="79"/>
        <v>6.9404864371920629</v>
      </c>
      <c r="H37" s="29">
        <f t="shared" si="80"/>
        <v>46024.084507042258</v>
      </c>
      <c r="I37" s="26">
        <v>0.98360000000000003</v>
      </c>
      <c r="J37" s="20">
        <v>7.5999999999999998E-2</v>
      </c>
      <c r="K37" s="20">
        <v>0.89300000000000002</v>
      </c>
      <c r="L37" s="19">
        <f t="shared" si="81"/>
        <v>1.0707136710646568</v>
      </c>
      <c r="M37" s="19">
        <f t="shared" si="107"/>
        <v>0.29111395985312888</v>
      </c>
      <c r="N37" s="19">
        <f t="shared" si="108"/>
        <v>0</v>
      </c>
      <c r="O37" s="19">
        <f t="shared" si="109"/>
        <v>0.29111395985312888</v>
      </c>
      <c r="P37" s="36">
        <f t="shared" si="110"/>
        <v>0</v>
      </c>
      <c r="Q37" s="17">
        <f t="shared" si="82"/>
        <v>9.5337769916115462</v>
      </c>
      <c r="R37" s="79">
        <f t="shared" si="83"/>
        <v>0</v>
      </c>
      <c r="S37" s="26">
        <v>0.61709999999999998</v>
      </c>
      <c r="T37" s="20">
        <v>0.128</v>
      </c>
      <c r="U37" s="20">
        <v>0.89300000000000002</v>
      </c>
      <c r="V37" s="19">
        <f t="shared" si="84"/>
        <v>1.0707136710646568</v>
      </c>
      <c r="W37" s="19">
        <f t="shared" si="111"/>
        <v>0.11458745780982288</v>
      </c>
      <c r="X37" s="19">
        <f t="shared" si="112"/>
        <v>0.22917491561964576</v>
      </c>
      <c r="Y37" s="19">
        <f t="shared" si="113"/>
        <v>0.34376237342946864</v>
      </c>
      <c r="Z37" s="36">
        <f t="shared" si="114"/>
        <v>5.4469195278590878E-2</v>
      </c>
      <c r="AA37" s="17">
        <f t="shared" si="85"/>
        <v>7.1786076282887974</v>
      </c>
      <c r="AB37" s="79">
        <f t="shared" si="86"/>
        <v>3.1924702879223305E-2</v>
      </c>
      <c r="AC37" s="26">
        <v>0.44469999999999998</v>
      </c>
      <c r="AD37" s="20">
        <v>0.109</v>
      </c>
      <c r="AE37" s="20">
        <v>0.92600000000000005</v>
      </c>
      <c r="AF37" s="19">
        <f t="shared" si="87"/>
        <v>1.1102809175877626</v>
      </c>
      <c r="AG37" s="19">
        <f t="shared" si="115"/>
        <v>6.3985166753131387E-2</v>
      </c>
      <c r="AH37" s="19">
        <f t="shared" si="116"/>
        <v>0.25594066701252555</v>
      </c>
      <c r="AI37" s="19">
        <f t="shared" si="117"/>
        <v>0.31992583376565692</v>
      </c>
      <c r="AJ37" s="36">
        <f t="shared" si="118"/>
        <v>9.9750834737684729E-2</v>
      </c>
      <c r="AK37" s="17">
        <f t="shared" si="88"/>
        <v>6.0707462415579849</v>
      </c>
      <c r="AL37" s="79">
        <f t="shared" si="89"/>
        <v>4.2159671451996221E-2</v>
      </c>
      <c r="AM37" s="26">
        <v>0.35110000000000002</v>
      </c>
      <c r="AN37" s="20">
        <v>7.9000000000000001E-2</v>
      </c>
      <c r="AO37" s="20">
        <v>1.05</v>
      </c>
      <c r="AP37" s="19">
        <f t="shared" si="90"/>
        <v>1.2589578439170095</v>
      </c>
      <c r="AQ37" s="19">
        <f t="shared" si="119"/>
        <v>5.1281808304599615E-2</v>
      </c>
      <c r="AR37" s="19">
        <f t="shared" si="120"/>
        <v>0.30769084982759765</v>
      </c>
      <c r="AS37" s="19">
        <f t="shared" si="121"/>
        <v>0.35897265813219725</v>
      </c>
      <c r="AT37" s="36">
        <f t="shared" si="122"/>
        <v>0.13943282155946657</v>
      </c>
      <c r="AU37" s="17">
        <f t="shared" si="91"/>
        <v>5.4692623332168964</v>
      </c>
      <c r="AV37" s="79">
        <f t="shared" si="92"/>
        <v>5.6258199201540376E-2</v>
      </c>
      <c r="AW37" s="26">
        <v>0.35</v>
      </c>
      <c r="AX37" s="20">
        <v>5.0999999999999997E-2</v>
      </c>
      <c r="AY37" s="20">
        <v>1.0880000000000001</v>
      </c>
      <c r="AZ37" s="19">
        <f t="shared" si="93"/>
        <v>1.3045201277921012</v>
      </c>
      <c r="BA37" s="19">
        <f t="shared" si="123"/>
        <v>5.4716329131982835E-2</v>
      </c>
      <c r="BB37" s="19">
        <f t="shared" si="124"/>
        <v>0.43773063305586268</v>
      </c>
      <c r="BC37" s="19">
        <f t="shared" si="125"/>
        <v>0.49244696218784551</v>
      </c>
      <c r="BD37" s="36">
        <f t="shared" si="126"/>
        <v>0.12886234487600753</v>
      </c>
      <c r="BE37" s="17">
        <f t="shared" si="94"/>
        <v>5.4621936120718617</v>
      </c>
      <c r="BF37" s="79">
        <f t="shared" si="95"/>
        <v>8.0138249235333733E-2</v>
      </c>
      <c r="BG37" s="26">
        <v>0.3352</v>
      </c>
      <c r="BH37" s="20">
        <v>4.2000000000000003E-2</v>
      </c>
      <c r="BI37" s="20">
        <v>1.0880000000000001</v>
      </c>
      <c r="BJ37" s="19">
        <f t="shared" si="96"/>
        <v>1.3045201277921012</v>
      </c>
      <c r="BK37" s="19">
        <f>4*PI()^2*$C$13*SQRT($C$11*$C$2)*($C$7*BG37*BI37)^2</f>
        <v>5.018672827423367E-2</v>
      </c>
      <c r="BL37" s="19">
        <f>4*PI()^2*BL$1*SQRT($C$11*$C$2)*($C$7*BG37*BI37)^2</f>
        <v>0.50186728274233661</v>
      </c>
      <c r="BM37" s="19">
        <f t="shared" si="127"/>
        <v>0.55205401101657026</v>
      </c>
      <c r="BN37" s="36">
        <f t="shared" si="128"/>
        <v>0.1326524138429489</v>
      </c>
      <c r="BO37" s="17">
        <f t="shared" si="97"/>
        <v>5.3670871821204935</v>
      </c>
      <c r="BP37" s="79">
        <f t="shared" si="98"/>
        <v>9.3508315723698165E-2</v>
      </c>
      <c r="BQ37" s="26">
        <v>0.33989999999999998</v>
      </c>
      <c r="BR37" s="20">
        <v>2.1000000000000001E-2</v>
      </c>
      <c r="BS37" s="20">
        <v>1.0840000000000001</v>
      </c>
      <c r="BT37" s="19">
        <f t="shared" si="129"/>
        <v>1.2997240979105127</v>
      </c>
      <c r="BU37" s="19">
        <f t="shared" si="130"/>
        <v>5.1225235941221005E-2</v>
      </c>
      <c r="BV37" s="19">
        <f t="shared" si="131"/>
        <v>0.61470283129465209</v>
      </c>
      <c r="BW37" s="19">
        <f t="shared" si="132"/>
        <v>0.66592806723587306</v>
      </c>
      <c r="BX37" s="36">
        <f t="shared" si="133"/>
        <v>7.9007292860943004E-2</v>
      </c>
      <c r="BY37" s="17">
        <f t="shared" si="104"/>
        <v>5.3972898997401844</v>
      </c>
      <c r="BZ37" s="79">
        <f t="shared" si="105"/>
        <v>0.11389101617910921</v>
      </c>
    </row>
    <row r="38" spans="2:78" ht="20.100000000000001" customHeight="1">
      <c r="B38" s="9" t="s">
        <v>6</v>
      </c>
      <c r="C38" s="10">
        <f>35.25*0.0254</f>
        <v>0.89534999999999998</v>
      </c>
      <c r="D38" s="2"/>
      <c r="E38" s="38">
        <v>28</v>
      </c>
      <c r="F38" s="20">
        <f t="shared" si="106"/>
        <v>0.55460000000000009</v>
      </c>
      <c r="G38" s="20">
        <f t="shared" si="79"/>
        <v>7.4799723631300399</v>
      </c>
      <c r="H38" s="29">
        <f t="shared" si="80"/>
        <v>49601.549295774654</v>
      </c>
      <c r="I38" s="26">
        <v>1.1240000000000001</v>
      </c>
      <c r="J38" s="20">
        <v>5.0999999999999997E-2</v>
      </c>
      <c r="K38" s="20">
        <v>0.93100000000000005</v>
      </c>
      <c r="L38" s="19">
        <f t="shared" si="81"/>
        <v>1.1162759549397485</v>
      </c>
      <c r="M38" s="19">
        <f t="shared" si="107"/>
        <v>0.41319500068415499</v>
      </c>
      <c r="N38" s="19">
        <f t="shared" si="108"/>
        <v>0</v>
      </c>
      <c r="O38" s="19">
        <f t="shared" si="109"/>
        <v>0.41319500068415499</v>
      </c>
      <c r="P38" s="36">
        <f t="shared" si="110"/>
        <v>0</v>
      </c>
      <c r="Q38" s="17">
        <f t="shared" si="82"/>
        <v>13.063647082069204</v>
      </c>
      <c r="R38" s="79">
        <f t="shared" si="83"/>
        <v>0</v>
      </c>
      <c r="S38" s="26">
        <v>0.96319999999999995</v>
      </c>
      <c r="T38" s="20">
        <v>6.7000000000000004E-2</v>
      </c>
      <c r="U38" s="20">
        <v>0.91100000000000003</v>
      </c>
      <c r="V38" s="19">
        <f t="shared" si="84"/>
        <v>1.0922958055318055</v>
      </c>
      <c r="W38" s="19">
        <f t="shared" si="111"/>
        <v>0.29053119847774206</v>
      </c>
      <c r="X38" s="19">
        <f t="shared" si="112"/>
        <v>0.58106239695548412</v>
      </c>
      <c r="Y38" s="19">
        <f t="shared" si="113"/>
        <v>0.87159359543322612</v>
      </c>
      <c r="Z38" s="36">
        <f t="shared" si="114"/>
        <v>2.9672191850119777E-2</v>
      </c>
      <c r="AA38" s="17">
        <f t="shared" si="85"/>
        <v>11.770152962120481</v>
      </c>
      <c r="AB38" s="79">
        <f t="shared" si="86"/>
        <v>4.9367446525588859E-2</v>
      </c>
      <c r="AC38" s="26">
        <v>0.72070000000000001</v>
      </c>
      <c r="AD38" s="20">
        <v>7.0000000000000007E-2</v>
      </c>
      <c r="AE38" s="20">
        <v>0.91100000000000003</v>
      </c>
      <c r="AF38" s="19">
        <f t="shared" si="87"/>
        <v>1.0922958055318055</v>
      </c>
      <c r="AG38" s="19">
        <f t="shared" si="115"/>
        <v>0.16265554453215358</v>
      </c>
      <c r="AH38" s="19">
        <f t="shared" si="116"/>
        <v>0.65062217812861434</v>
      </c>
      <c r="AI38" s="19">
        <f t="shared" si="117"/>
        <v>0.81327772266076792</v>
      </c>
      <c r="AJ38" s="36">
        <f t="shared" si="118"/>
        <v>6.2001594910698038E-2</v>
      </c>
      <c r="AK38" s="17">
        <f t="shared" si="88"/>
        <v>9.8194544292376094</v>
      </c>
      <c r="AL38" s="79">
        <f t="shared" si="89"/>
        <v>6.625848541965576E-2</v>
      </c>
      <c r="AM38" s="26">
        <v>0.45050000000000001</v>
      </c>
      <c r="AN38" s="20">
        <v>0.11600000000000001</v>
      </c>
      <c r="AO38" s="20">
        <v>0.997</v>
      </c>
      <c r="AP38" s="19">
        <f t="shared" si="90"/>
        <v>1.1954104479859604</v>
      </c>
      <c r="AQ38" s="19">
        <f t="shared" si="119"/>
        <v>7.6120736409870327E-2</v>
      </c>
      <c r="AR38" s="19">
        <f t="shared" si="120"/>
        <v>0.45672441845922196</v>
      </c>
      <c r="AS38" s="19">
        <f t="shared" si="121"/>
        <v>0.53284515486909223</v>
      </c>
      <c r="AT38" s="36">
        <f t="shared" si="122"/>
        <v>0.18458977151994532</v>
      </c>
      <c r="AU38" s="17">
        <f t="shared" si="91"/>
        <v>7.6459338371347165</v>
      </c>
      <c r="AV38" s="79">
        <f t="shared" si="92"/>
        <v>5.9734288602002555E-2</v>
      </c>
      <c r="AW38" s="26">
        <v>0.35310000000000002</v>
      </c>
      <c r="AX38" s="20">
        <v>8.1000000000000003E-2</v>
      </c>
      <c r="AY38" s="20">
        <v>1.048</v>
      </c>
      <c r="AZ38" s="19">
        <f t="shared" si="93"/>
        <v>1.2565598289762152</v>
      </c>
      <c r="BA38" s="19">
        <f t="shared" si="123"/>
        <v>5.167031084871717E-2</v>
      </c>
      <c r="BB38" s="19">
        <f t="shared" si="124"/>
        <v>0.41336248678973736</v>
      </c>
      <c r="BC38" s="19">
        <f t="shared" si="125"/>
        <v>0.46503279763845451</v>
      </c>
      <c r="BD38" s="36">
        <f t="shared" si="126"/>
        <v>0.1898915533764485</v>
      </c>
      <c r="BE38" s="17">
        <f t="shared" si="94"/>
        <v>6.8624367769170185</v>
      </c>
      <c r="BF38" s="79">
        <f t="shared" si="95"/>
        <v>6.0235525692586764E-2</v>
      </c>
      <c r="BG38" s="26">
        <v>0.3362</v>
      </c>
      <c r="BH38" s="20">
        <v>5.8999999999999997E-2</v>
      </c>
      <c r="BI38" s="20">
        <v>1.1279999999999999</v>
      </c>
      <c r="BJ38" s="19">
        <f t="shared" si="96"/>
        <v>1.3524804266079873</v>
      </c>
      <c r="BK38" s="19">
        <f>4*PI()^2*$C$13*SQRT($C$11*$C$2)*($C$7*BG38*BI38)^2</f>
        <v>5.4267109693602565E-2</v>
      </c>
      <c r="BL38" s="19">
        <f>4*PI()^2*BL$1*SQRT($C$11*$C$2)*($C$7*BG38*BI38)^2</f>
        <v>0.54267109693602555</v>
      </c>
      <c r="BM38" s="19">
        <f t="shared" si="127"/>
        <v>0.59693820662962815</v>
      </c>
      <c r="BN38" s="36">
        <f t="shared" si="128"/>
        <v>0.20029877211171571</v>
      </c>
      <c r="BO38" s="17">
        <f t="shared" si="97"/>
        <v>6.7264911884398195</v>
      </c>
      <c r="BP38" s="79">
        <f t="shared" si="98"/>
        <v>8.0676697810689577E-2</v>
      </c>
      <c r="BQ38" s="26">
        <v>0.3332</v>
      </c>
      <c r="BR38" s="20">
        <v>3.9E-2</v>
      </c>
      <c r="BS38" s="20">
        <v>1.127</v>
      </c>
      <c r="BT38" s="19">
        <f t="shared" si="129"/>
        <v>1.3512814191375901</v>
      </c>
      <c r="BU38" s="19">
        <f t="shared" si="130"/>
        <v>5.3208484746870864E-2</v>
      </c>
      <c r="BV38" s="19">
        <f t="shared" si="131"/>
        <v>0.63850181696245034</v>
      </c>
      <c r="BW38" s="19">
        <f t="shared" si="132"/>
        <v>0.69171030170932124</v>
      </c>
      <c r="BX38" s="36">
        <f t="shared" si="133"/>
        <v>0.15859948077420463</v>
      </c>
      <c r="BY38" s="17">
        <f t="shared" si="104"/>
        <v>6.7023588354557022</v>
      </c>
      <c r="BZ38" s="79">
        <f t="shared" si="105"/>
        <v>9.5265239095339752E-2</v>
      </c>
    </row>
    <row r="39" spans="2:78" ht="20.100000000000001" customHeight="1">
      <c r="B39" s="9" t="s">
        <v>15</v>
      </c>
      <c r="C39" s="10">
        <v>5.4249999999999998</v>
      </c>
      <c r="D39" s="2"/>
      <c r="E39" s="38">
        <v>30</v>
      </c>
      <c r="F39" s="20">
        <f t="shared" si="106"/>
        <v>0.59460000000000002</v>
      </c>
      <c r="G39" s="20">
        <f t="shared" si="79"/>
        <v>8.0194582890680159</v>
      </c>
      <c r="H39" s="29">
        <f t="shared" si="80"/>
        <v>53179.014084507042</v>
      </c>
      <c r="I39" s="26">
        <v>1.1617999999999999</v>
      </c>
      <c r="J39" s="20">
        <v>5.3999999999999999E-2</v>
      </c>
      <c r="K39" s="20">
        <v>0.96199999999999997</v>
      </c>
      <c r="L39" s="19">
        <f t="shared" si="81"/>
        <v>1.1534451865220601</v>
      </c>
      <c r="M39" s="19">
        <f t="shared" si="107"/>
        <v>0.47134180673326098</v>
      </c>
      <c r="N39" s="19">
        <f t="shared" si="108"/>
        <v>0</v>
      </c>
      <c r="O39" s="19">
        <f t="shared" si="109"/>
        <v>0.47134180673326098</v>
      </c>
      <c r="P39" s="36">
        <f t="shared" si="110"/>
        <v>0</v>
      </c>
      <c r="Q39" s="17">
        <f t="shared" si="82"/>
        <v>16.47374305541031</v>
      </c>
      <c r="R39" s="79">
        <f t="shared" si="83"/>
        <v>0</v>
      </c>
      <c r="S39" s="26">
        <v>1.0409999999999999</v>
      </c>
      <c r="T39" s="20">
        <v>6.5000000000000002E-2</v>
      </c>
      <c r="U39" s="20">
        <v>0.95099999999999996</v>
      </c>
      <c r="V39" s="19">
        <f t="shared" si="84"/>
        <v>1.1402561043476913</v>
      </c>
      <c r="W39" s="19">
        <f t="shared" si="111"/>
        <v>0.36981588918910802</v>
      </c>
      <c r="X39" s="19">
        <f t="shared" si="112"/>
        <v>0.73963177837821603</v>
      </c>
      <c r="Y39" s="19">
        <f t="shared" si="113"/>
        <v>1.1094476675673239</v>
      </c>
      <c r="Z39" s="36">
        <f t="shared" si="114"/>
        <v>3.1369851455086549E-2</v>
      </c>
      <c r="AA39" s="17">
        <f t="shared" si="85"/>
        <v>15.276229418935662</v>
      </c>
      <c r="AB39" s="79">
        <f t="shared" si="86"/>
        <v>4.8417168798303385E-2</v>
      </c>
      <c r="AC39" s="26">
        <v>0.87619999999999998</v>
      </c>
      <c r="AD39" s="20">
        <v>8.7999999999999995E-2</v>
      </c>
      <c r="AE39" s="20">
        <v>0.93700000000000006</v>
      </c>
      <c r="AF39" s="19">
        <f t="shared" si="87"/>
        <v>1.1234699997621314</v>
      </c>
      <c r="AG39" s="19">
        <f t="shared" si="115"/>
        <v>0.25433653676045148</v>
      </c>
      <c r="AH39" s="19">
        <f t="shared" si="116"/>
        <v>1.0173461470418059</v>
      </c>
      <c r="AI39" s="19">
        <f t="shared" si="117"/>
        <v>1.2716826838022575</v>
      </c>
      <c r="AJ39" s="36">
        <f t="shared" si="118"/>
        <v>8.2457454019793222E-2</v>
      </c>
      <c r="AK39" s="17">
        <f t="shared" si="88"/>
        <v>13.642535318844425</v>
      </c>
      <c r="AL39" s="79">
        <f t="shared" si="89"/>
        <v>7.457163373706252E-2</v>
      </c>
      <c r="AM39" s="26">
        <v>0.7107</v>
      </c>
      <c r="AN39" s="20">
        <v>7.6999999999999999E-2</v>
      </c>
      <c r="AO39" s="20">
        <v>0.94</v>
      </c>
      <c r="AP39" s="19">
        <f t="shared" si="90"/>
        <v>1.1270670221733228</v>
      </c>
      <c r="AQ39" s="19">
        <f t="shared" si="119"/>
        <v>0.16840361576777363</v>
      </c>
      <c r="AR39" s="19">
        <f t="shared" si="120"/>
        <v>1.0104216946066418</v>
      </c>
      <c r="AS39" s="19">
        <f t="shared" si="121"/>
        <v>1.1788253103744153</v>
      </c>
      <c r="AT39" s="36">
        <f t="shared" si="122"/>
        <v>0.10891953003250077</v>
      </c>
      <c r="AU39" s="17">
        <f t="shared" si="91"/>
        <v>12.001901984104741</v>
      </c>
      <c r="AV39" s="79">
        <f t="shared" si="92"/>
        <v>8.4188464123839638E-2</v>
      </c>
      <c r="AW39" s="26">
        <v>0.56930000000000003</v>
      </c>
      <c r="AX39" s="20">
        <v>9.1999999999999998E-2</v>
      </c>
      <c r="AY39" s="20">
        <v>0.94299999999999995</v>
      </c>
      <c r="AZ39" s="19">
        <f t="shared" si="93"/>
        <v>1.1306640445845142</v>
      </c>
      <c r="BA39" s="19">
        <f t="shared" si="123"/>
        <v>0.10874989015180948</v>
      </c>
      <c r="BB39" s="19">
        <f t="shared" si="124"/>
        <v>0.86999912121447587</v>
      </c>
      <c r="BC39" s="19">
        <f t="shared" si="125"/>
        <v>0.97874901136628534</v>
      </c>
      <c r="BD39" s="36">
        <f t="shared" si="126"/>
        <v>0.17462614865381798</v>
      </c>
      <c r="BE39" s="17">
        <f t="shared" si="94"/>
        <v>10.600176585118692</v>
      </c>
      <c r="BF39" s="79">
        <f t="shared" si="95"/>
        <v>8.2074021524872018E-2</v>
      </c>
      <c r="BG39" s="26">
        <v>0.37330000000000002</v>
      </c>
      <c r="BH39" s="20">
        <v>8.1000000000000003E-2</v>
      </c>
      <c r="BI39" s="20">
        <v>1.0860000000000001</v>
      </c>
      <c r="BJ39" s="19">
        <f t="shared" si="96"/>
        <v>1.302122112851307</v>
      </c>
      <c r="BK39" s="19">
        <f>4*PI()^2*$C$13*SQRT($C$11*$C$2)*($C$7*BG39*BI39)^2</f>
        <v>6.2015279331726181E-2</v>
      </c>
      <c r="BL39" s="19">
        <f>4*PI()^2*BL$1*SQRT($C$11*$C$2)*($C$7*BG39*BI39)^2</f>
        <v>0.6201527933172617</v>
      </c>
      <c r="BM39" s="19">
        <f t="shared" si="127"/>
        <v>0.68216807264898782</v>
      </c>
      <c r="BN39" s="36">
        <f t="shared" si="128"/>
        <v>0.25488996954164084</v>
      </c>
      <c r="BO39" s="17">
        <f t="shared" si="97"/>
        <v>8.65719088355387</v>
      </c>
      <c r="BP39" s="79">
        <f t="shared" si="98"/>
        <v>7.1634413709806333E-2</v>
      </c>
      <c r="BQ39" s="26">
        <v>0.34939999999999999</v>
      </c>
      <c r="BR39" s="20">
        <v>6.9000000000000006E-2</v>
      </c>
      <c r="BS39" s="20">
        <v>1.1220000000000001</v>
      </c>
      <c r="BT39" s="19">
        <f t="shared" si="129"/>
        <v>1.3452863817856044</v>
      </c>
      <c r="BU39" s="19">
        <f t="shared" si="130"/>
        <v>5.7990197651471842E-2</v>
      </c>
      <c r="BV39" s="19">
        <f t="shared" si="131"/>
        <v>0.6958823718176621</v>
      </c>
      <c r="BW39" s="19">
        <f t="shared" si="132"/>
        <v>0.75387256946913395</v>
      </c>
      <c r="BX39" s="36">
        <f t="shared" si="133"/>
        <v>0.27811481664545279</v>
      </c>
      <c r="BY39" s="17">
        <f t="shared" si="104"/>
        <v>8.4202655862712206</v>
      </c>
      <c r="BZ39" s="79">
        <f t="shared" si="105"/>
        <v>8.2643755673486113E-2</v>
      </c>
    </row>
    <row r="40" spans="2:78" ht="20.100000000000001" customHeight="1">
      <c r="B40" s="9" t="s">
        <v>7</v>
      </c>
      <c r="C40" s="10">
        <v>1.6850000000000001</v>
      </c>
      <c r="D40" s="2"/>
      <c r="E40" s="38">
        <v>32</v>
      </c>
      <c r="F40" s="20">
        <f t="shared" si="106"/>
        <v>0.63460000000000005</v>
      </c>
      <c r="G40" s="20">
        <f t="shared" si="79"/>
        <v>8.558944215005992</v>
      </c>
      <c r="H40" s="29">
        <f t="shared" si="80"/>
        <v>56756.478873239437</v>
      </c>
      <c r="I40" s="26">
        <v>1.173</v>
      </c>
      <c r="J40" s="20">
        <v>7.1999999999999995E-2</v>
      </c>
      <c r="K40" s="20">
        <v>0.98299999999999998</v>
      </c>
      <c r="L40" s="19">
        <f t="shared" si="81"/>
        <v>1.1786243434004002</v>
      </c>
      <c r="M40" s="19">
        <f t="shared" si="107"/>
        <v>0.50167924449833756</v>
      </c>
      <c r="N40" s="19">
        <f t="shared" si="108"/>
        <v>0</v>
      </c>
      <c r="O40" s="19">
        <f t="shared" si="109"/>
        <v>0.50167924449833756</v>
      </c>
      <c r="P40" s="36">
        <f t="shared" si="110"/>
        <v>0</v>
      </c>
      <c r="Q40" s="17">
        <f t="shared" si="82"/>
        <v>20.16206279062407</v>
      </c>
      <c r="R40" s="79">
        <f t="shared" si="83"/>
        <v>0</v>
      </c>
      <c r="S40" s="26">
        <v>1.0185999999999999</v>
      </c>
      <c r="T40" s="20">
        <v>5.8000000000000003E-2</v>
      </c>
      <c r="U40" s="20">
        <v>0.98199999999999998</v>
      </c>
      <c r="V40" s="19">
        <f t="shared" si="84"/>
        <v>1.1774253359300031</v>
      </c>
      <c r="W40" s="19">
        <f t="shared" si="111"/>
        <v>0.37753167343139526</v>
      </c>
      <c r="X40" s="19">
        <f t="shared" si="112"/>
        <v>0.75506334686279053</v>
      </c>
      <c r="Y40" s="19">
        <f t="shared" si="113"/>
        <v>1.1325950202941857</v>
      </c>
      <c r="Z40" s="36">
        <f t="shared" si="114"/>
        <v>2.9846199721062183E-2</v>
      </c>
      <c r="AA40" s="17">
        <f t="shared" si="85"/>
        <v>18.301320115864741</v>
      </c>
      <c r="AB40" s="79">
        <f t="shared" si="86"/>
        <v>4.125731597953166E-2</v>
      </c>
      <c r="AC40" s="26">
        <v>0.90100000000000002</v>
      </c>
      <c r="AD40" s="20">
        <v>6.5000000000000002E-2</v>
      </c>
      <c r="AE40" s="20">
        <v>0.97499999999999998</v>
      </c>
      <c r="AF40" s="19">
        <f t="shared" si="87"/>
        <v>1.1690322836372231</v>
      </c>
      <c r="AG40" s="19">
        <f t="shared" si="115"/>
        <v>0.29119364130358166</v>
      </c>
      <c r="AH40" s="19">
        <f t="shared" si="116"/>
        <v>1.1647745652143267</v>
      </c>
      <c r="AI40" s="19">
        <f t="shared" si="117"/>
        <v>1.4559682065179083</v>
      </c>
      <c r="AJ40" s="36">
        <f t="shared" si="118"/>
        <v>6.5946333627432185E-2</v>
      </c>
      <c r="AK40" s="17">
        <f t="shared" si="88"/>
        <v>16.88407051384598</v>
      </c>
      <c r="AL40" s="79">
        <f t="shared" si="89"/>
        <v>6.8986596819714752E-2</v>
      </c>
      <c r="AM40" s="26">
        <v>0.73650000000000004</v>
      </c>
      <c r="AN40" s="20">
        <v>0.10299999999999999</v>
      </c>
      <c r="AO40" s="20">
        <v>0.97399999999999998</v>
      </c>
      <c r="AP40" s="19">
        <f t="shared" si="90"/>
        <v>1.167833276166826</v>
      </c>
      <c r="AQ40" s="19">
        <f t="shared" si="119"/>
        <v>0.19417194904417909</v>
      </c>
      <c r="AR40" s="19">
        <f t="shared" si="120"/>
        <v>1.1650316942650745</v>
      </c>
      <c r="AS40" s="19">
        <f t="shared" si="121"/>
        <v>1.3592036433092536</v>
      </c>
      <c r="AT40" s="36">
        <f t="shared" si="122"/>
        <v>0.156427989975052</v>
      </c>
      <c r="AU40" s="17">
        <f t="shared" si="91"/>
        <v>14.901608272926874</v>
      </c>
      <c r="AV40" s="79">
        <f t="shared" si="92"/>
        <v>7.8181607845758172E-2</v>
      </c>
      <c r="AW40" s="26">
        <v>0.60929999999999995</v>
      </c>
      <c r="AX40" s="20">
        <v>0.113</v>
      </c>
      <c r="AY40" s="20">
        <v>0.97899999999999998</v>
      </c>
      <c r="AZ40" s="19">
        <f t="shared" si="93"/>
        <v>1.1738283135188117</v>
      </c>
      <c r="BA40" s="19">
        <f t="shared" si="123"/>
        <v>0.13426128940543897</v>
      </c>
      <c r="BB40" s="19">
        <f t="shared" si="124"/>
        <v>1.0740903152435117</v>
      </c>
      <c r="BC40" s="19">
        <f t="shared" si="125"/>
        <v>1.2083516046489506</v>
      </c>
      <c r="BD40" s="36">
        <f t="shared" si="126"/>
        <v>0.23117554496811454</v>
      </c>
      <c r="BE40" s="17">
        <f t="shared" si="94"/>
        <v>13.368664825845356</v>
      </c>
      <c r="BF40" s="79">
        <f t="shared" si="95"/>
        <v>8.0343873470968899E-2</v>
      </c>
      <c r="BG40" s="26">
        <v>0.41649999999999998</v>
      </c>
      <c r="BH40" s="20">
        <v>8.6999999999999994E-2</v>
      </c>
      <c r="BI40" s="20">
        <v>1.0900000000000001</v>
      </c>
      <c r="BJ40" s="19">
        <f t="shared" si="96"/>
        <v>1.3069181427328957</v>
      </c>
      <c r="BK40" s="19">
        <f>4*PI()^2*$C$13*SQRT($C$11*$C$2)*($C$7*BG40*BI40)^2</f>
        <v>7.7768922398528603E-2</v>
      </c>
      <c r="BL40" s="19">
        <f>4*PI()^2*BL$1*SQRT($C$11*$C$2)*($C$7*BG40*BI40)^2</f>
        <v>0.77768922398528595</v>
      </c>
      <c r="BM40" s="19">
        <f t="shared" si="127"/>
        <v>0.85545814638381457</v>
      </c>
      <c r="BN40" s="36">
        <f t="shared" si="128"/>
        <v>0.27579114920343661</v>
      </c>
      <c r="BO40" s="17">
        <f t="shared" si="97"/>
        <v>11.045146770835002</v>
      </c>
      <c r="BP40" s="79">
        <f t="shared" si="98"/>
        <v>7.0410039822992182E-2</v>
      </c>
      <c r="BQ40" s="26">
        <v>0.35549999999999998</v>
      </c>
      <c r="BR40" s="20">
        <v>7.0000000000000007E-2</v>
      </c>
      <c r="BS40" s="20">
        <v>1.1739999999999999</v>
      </c>
      <c r="BT40" s="19">
        <f t="shared" si="129"/>
        <v>1.4076347702462562</v>
      </c>
      <c r="BU40" s="19">
        <f t="shared" si="130"/>
        <v>6.5726193007367636E-2</v>
      </c>
      <c r="BV40" s="19">
        <f t="shared" si="131"/>
        <v>0.78871431608841169</v>
      </c>
      <c r="BW40" s="19">
        <f t="shared" si="132"/>
        <v>0.85444050909577929</v>
      </c>
      <c r="BX40" s="36">
        <f t="shared" si="133"/>
        <v>0.30890401698645015</v>
      </c>
      <c r="BY40" s="17">
        <f t="shared" si="104"/>
        <v>10.310008796998741</v>
      </c>
      <c r="BZ40" s="79">
        <f t="shared" si="105"/>
        <v>7.6499868391771655E-2</v>
      </c>
    </row>
    <row r="41" spans="2:78" ht="20.100000000000001" customHeight="1">
      <c r="B41" s="12" t="s">
        <v>8</v>
      </c>
      <c r="C41" s="10">
        <f>C39*C40</f>
        <v>9.1411250000000006</v>
      </c>
      <c r="D41" s="2"/>
      <c r="E41" s="38">
        <v>34</v>
      </c>
      <c r="F41" s="20">
        <f t="shared" si="106"/>
        <v>0.67460000000000009</v>
      </c>
      <c r="G41" s="20">
        <f t="shared" si="79"/>
        <v>9.0984301409439681</v>
      </c>
      <c r="H41" s="29">
        <f t="shared" si="80"/>
        <v>60333.94366197184</v>
      </c>
      <c r="I41" s="26">
        <v>1.1591</v>
      </c>
      <c r="J41" s="20">
        <v>9.1999999999999998E-2</v>
      </c>
      <c r="K41" s="20">
        <v>1.0029999999999999</v>
      </c>
      <c r="L41" s="19">
        <f t="shared" si="81"/>
        <v>1.2026044928083433</v>
      </c>
      <c r="M41" s="19">
        <f t="shared" si="107"/>
        <v>0.50999597850463951</v>
      </c>
      <c r="N41" s="19">
        <f t="shared" si="108"/>
        <v>0</v>
      </c>
      <c r="O41" s="19">
        <f t="shared" si="109"/>
        <v>0.50999597850463951</v>
      </c>
      <c r="P41" s="36">
        <f t="shared" si="110"/>
        <v>0</v>
      </c>
      <c r="Q41" s="17">
        <f t="shared" si="82"/>
        <v>24.018749488378134</v>
      </c>
      <c r="R41" s="79">
        <f t="shared" si="83"/>
        <v>0</v>
      </c>
      <c r="S41" s="26">
        <v>1.0092000000000001</v>
      </c>
      <c r="T41" s="20">
        <v>0.08</v>
      </c>
      <c r="U41" s="20">
        <v>0.999</v>
      </c>
      <c r="V41" s="19">
        <f t="shared" si="84"/>
        <v>1.1978084629267547</v>
      </c>
      <c r="W41" s="19">
        <f t="shared" si="111"/>
        <v>0.38353811899962381</v>
      </c>
      <c r="X41" s="19">
        <f t="shared" si="112"/>
        <v>0.76707623799924762</v>
      </c>
      <c r="Y41" s="19">
        <f t="shared" si="113"/>
        <v>1.1506143569988714</v>
      </c>
      <c r="Z41" s="36">
        <f t="shared" si="114"/>
        <v>4.2604849461555676E-2</v>
      </c>
      <c r="AA41" s="17">
        <f t="shared" si="85"/>
        <v>21.848650911855994</v>
      </c>
      <c r="AB41" s="79">
        <f t="shared" si="86"/>
        <v>3.5108631699680821E-2</v>
      </c>
      <c r="AC41" s="26">
        <v>0.88780000000000003</v>
      </c>
      <c r="AD41" s="20">
        <v>8.7999999999999995E-2</v>
      </c>
      <c r="AE41" s="20">
        <v>0.995</v>
      </c>
      <c r="AF41" s="19">
        <f t="shared" si="87"/>
        <v>1.1930124330451661</v>
      </c>
      <c r="AG41" s="19">
        <f t="shared" si="115"/>
        <v>0.29444183572592286</v>
      </c>
      <c r="AH41" s="19">
        <f t="shared" si="116"/>
        <v>1.1777673429036914</v>
      </c>
      <c r="AI41" s="19">
        <f t="shared" si="117"/>
        <v>1.4722091786296143</v>
      </c>
      <c r="AJ41" s="36">
        <f t="shared" si="118"/>
        <v>9.2981575563540142E-2</v>
      </c>
      <c r="AK41" s="17">
        <f t="shared" si="88"/>
        <v>20.091146127401107</v>
      </c>
      <c r="AL41" s="79">
        <f t="shared" si="89"/>
        <v>5.8621212320854377E-2</v>
      </c>
      <c r="AM41" s="26">
        <v>0.76749999999999996</v>
      </c>
      <c r="AN41" s="20">
        <v>0.111</v>
      </c>
      <c r="AO41" s="20">
        <v>0.99</v>
      </c>
      <c r="AP41" s="19">
        <f t="shared" si="90"/>
        <v>1.1870173956931804</v>
      </c>
      <c r="AQ41" s="19">
        <f t="shared" si="119"/>
        <v>0.21784632170036042</v>
      </c>
      <c r="AR41" s="19">
        <f t="shared" si="120"/>
        <v>1.3070779302021625</v>
      </c>
      <c r="AS41" s="19">
        <f t="shared" si="121"/>
        <v>1.5249242519025228</v>
      </c>
      <c r="AT41" s="36">
        <f t="shared" si="122"/>
        <v>0.17416171570433228</v>
      </c>
      <c r="AU41" s="17">
        <f t="shared" si="91"/>
        <v>18.349566015622496</v>
      </c>
      <c r="AV41" s="79">
        <f t="shared" si="92"/>
        <v>7.123208958126527E-2</v>
      </c>
      <c r="AW41" s="26">
        <v>0.62580000000000002</v>
      </c>
      <c r="AX41" s="20">
        <v>0.108</v>
      </c>
      <c r="AY41" s="20">
        <v>0.997</v>
      </c>
      <c r="AZ41" s="19">
        <f t="shared" si="93"/>
        <v>1.1954104479859604</v>
      </c>
      <c r="BA41" s="19">
        <f t="shared" si="123"/>
        <v>0.14688738798689219</v>
      </c>
      <c r="BB41" s="19">
        <f t="shared" si="124"/>
        <v>1.1750991038951375</v>
      </c>
      <c r="BC41" s="19">
        <f t="shared" si="125"/>
        <v>1.3219864918820297</v>
      </c>
      <c r="BD41" s="36">
        <f t="shared" si="126"/>
        <v>0.22914592326613903</v>
      </c>
      <c r="BE41" s="17">
        <f t="shared" si="94"/>
        <v>16.298178635414441</v>
      </c>
      <c r="BF41" s="79">
        <f t="shared" si="95"/>
        <v>7.2100026032464473E-2</v>
      </c>
      <c r="BG41" s="26">
        <v>0.41360000000000002</v>
      </c>
      <c r="BH41" s="20">
        <v>0.1</v>
      </c>
      <c r="BI41" s="20">
        <v>1.1319999999999999</v>
      </c>
      <c r="BJ41" s="19">
        <f t="shared" si="96"/>
        <v>1.3572764564895758</v>
      </c>
      <c r="BK41" s="19">
        <f>4*PI()^2*$C$13*SQRT($C$11*$C$2)*($C$7*BG41*BI41)^2</f>
        <v>8.2713612264426889E-2</v>
      </c>
      <c r="BL41" s="19">
        <f>4*PI()^2*BL$1*SQRT($C$11*$C$2)*($C$7*BG41*BI41)^2</f>
        <v>0.82713612264426883</v>
      </c>
      <c r="BM41" s="19">
        <f t="shared" si="127"/>
        <v>0.9098497349086957</v>
      </c>
      <c r="BN41" s="36">
        <f t="shared" si="128"/>
        <v>0.34190143983087501</v>
      </c>
      <c r="BO41" s="17">
        <f t="shared" si="97"/>
        <v>13.226164506408452</v>
      </c>
      <c r="BP41" s="79">
        <f t="shared" si="98"/>
        <v>6.2537867440216541E-2</v>
      </c>
      <c r="BQ41" s="26">
        <v>0.3427</v>
      </c>
      <c r="BR41" s="20">
        <v>7.0999999999999994E-2</v>
      </c>
      <c r="BS41" s="20">
        <v>1.236</v>
      </c>
      <c r="BT41" s="19">
        <f t="shared" si="129"/>
        <v>1.4819732334108797</v>
      </c>
      <c r="BU41" s="19">
        <f t="shared" si="130"/>
        <v>6.7699930713632298E-2</v>
      </c>
      <c r="BV41" s="19">
        <f t="shared" si="131"/>
        <v>0.8123991685635874</v>
      </c>
      <c r="BW41" s="19">
        <f t="shared" si="132"/>
        <v>0.88009909927721974</v>
      </c>
      <c r="BX41" s="36">
        <f t="shared" si="133"/>
        <v>0.34728386985442444</v>
      </c>
      <c r="BY41" s="17">
        <f t="shared" si="104"/>
        <v>12.199746967546412</v>
      </c>
      <c r="BZ41" s="79">
        <f t="shared" si="105"/>
        <v>6.6591476915440928E-2</v>
      </c>
    </row>
    <row r="42" spans="2:78" ht="20.100000000000001" customHeight="1">
      <c r="B42" s="12" t="s">
        <v>17</v>
      </c>
      <c r="C42" s="10">
        <f>1*C39</f>
        <v>5.4249999999999998</v>
      </c>
      <c r="D42" s="2"/>
      <c r="E42" s="38">
        <v>36</v>
      </c>
      <c r="F42" s="20">
        <f t="shared" si="106"/>
        <v>0.71460000000000001</v>
      </c>
      <c r="G42" s="20">
        <f t="shared" si="79"/>
        <v>9.6379160668819441</v>
      </c>
      <c r="H42" s="29">
        <f t="shared" si="80"/>
        <v>63911.408450704221</v>
      </c>
      <c r="I42" s="26">
        <v>1.2041999999999999</v>
      </c>
      <c r="J42" s="20">
        <v>9.6000000000000002E-2</v>
      </c>
      <c r="K42" s="20">
        <v>1.008</v>
      </c>
      <c r="L42" s="19">
        <f t="shared" si="81"/>
        <v>1.2085995301603292</v>
      </c>
      <c r="M42" s="19">
        <f t="shared" si="107"/>
        <v>0.55595723176850131</v>
      </c>
      <c r="N42" s="19">
        <f t="shared" si="108"/>
        <v>0</v>
      </c>
      <c r="O42" s="19">
        <f t="shared" si="109"/>
        <v>0.55595723176850131</v>
      </c>
      <c r="P42" s="36">
        <f t="shared" si="110"/>
        <v>0</v>
      </c>
      <c r="Q42" s="17">
        <f t="shared" si="82"/>
        <v>29.325701876479091</v>
      </c>
      <c r="R42" s="79">
        <f t="shared" si="83"/>
        <v>0</v>
      </c>
      <c r="S42" s="26">
        <v>1.0479000000000001</v>
      </c>
      <c r="T42" s="20">
        <v>0.10199999999999999</v>
      </c>
      <c r="U42" s="20">
        <v>1.0089999999999999</v>
      </c>
      <c r="V42" s="19">
        <f t="shared" si="84"/>
        <v>1.2097985376307261</v>
      </c>
      <c r="W42" s="19">
        <f t="shared" si="111"/>
        <v>0.42183740532742042</v>
      </c>
      <c r="X42" s="19">
        <f t="shared" si="112"/>
        <v>0.84367481065484085</v>
      </c>
      <c r="Y42" s="19">
        <f t="shared" si="113"/>
        <v>1.2655122159822612</v>
      </c>
      <c r="Z42" s="36">
        <f t="shared" si="114"/>
        <v>5.5414137234786651E-2</v>
      </c>
      <c r="AA42" s="17">
        <f t="shared" si="85"/>
        <v>26.636107226030969</v>
      </c>
      <c r="AB42" s="79">
        <f t="shared" si="86"/>
        <v>3.1674103257488512E-2</v>
      </c>
      <c r="AC42" s="26">
        <v>0.90869999999999995</v>
      </c>
      <c r="AD42" s="20">
        <v>0.107</v>
      </c>
      <c r="AE42" s="20">
        <v>1.006</v>
      </c>
      <c r="AF42" s="19">
        <f t="shared" si="87"/>
        <v>1.2062015152195349</v>
      </c>
      <c r="AG42" s="19">
        <f t="shared" si="115"/>
        <v>0.3153262248626989</v>
      </c>
      <c r="AH42" s="19">
        <f t="shared" si="116"/>
        <v>1.2613048994507956</v>
      </c>
      <c r="AI42" s="19">
        <f t="shared" si="117"/>
        <v>1.5766311243134945</v>
      </c>
      <c r="AJ42" s="36">
        <f t="shared" si="118"/>
        <v>0.11557071668703787</v>
      </c>
      <c r="AK42" s="17">
        <f t="shared" si="88"/>
        <v>24.24076765250328</v>
      </c>
      <c r="AL42" s="79">
        <f t="shared" si="89"/>
        <v>5.2032382700576071E-2</v>
      </c>
      <c r="AM42" s="26">
        <v>0.67359999999999998</v>
      </c>
      <c r="AN42" s="20">
        <v>0.11700000000000001</v>
      </c>
      <c r="AO42" s="20">
        <v>1.0229999999999999</v>
      </c>
      <c r="AP42" s="19">
        <f t="shared" si="90"/>
        <v>1.2265846422162863</v>
      </c>
      <c r="AQ42" s="19">
        <f t="shared" si="119"/>
        <v>0.17917544768156957</v>
      </c>
      <c r="AR42" s="19">
        <f t="shared" si="120"/>
        <v>1.0750526860894174</v>
      </c>
      <c r="AS42" s="19">
        <f t="shared" si="121"/>
        <v>1.2542281337709871</v>
      </c>
      <c r="AT42" s="36">
        <f t="shared" si="122"/>
        <v>0.19601822651299305</v>
      </c>
      <c r="AU42" s="17">
        <f t="shared" si="91"/>
        <v>20.195190542328284</v>
      </c>
      <c r="AV42" s="79">
        <f t="shared" si="92"/>
        <v>5.323310437879511E-2</v>
      </c>
      <c r="AW42" s="26">
        <v>0.42030000000000001</v>
      </c>
      <c r="AX42" s="20">
        <v>0.113</v>
      </c>
      <c r="AY42" s="20">
        <v>1.2330000000000001</v>
      </c>
      <c r="AZ42" s="19">
        <f t="shared" si="93"/>
        <v>1.4783762109996883</v>
      </c>
      <c r="BA42" s="19">
        <f t="shared" si="123"/>
        <v>0.10133699156327126</v>
      </c>
      <c r="BB42" s="19">
        <f t="shared" si="124"/>
        <v>0.81069593250617011</v>
      </c>
      <c r="BC42" s="19">
        <f t="shared" si="125"/>
        <v>0.91203292406944136</v>
      </c>
      <c r="BD42" s="36">
        <f t="shared" si="126"/>
        <v>0.36669303387900765</v>
      </c>
      <c r="BE42" s="17">
        <f t="shared" si="94"/>
        <v>15.836429666074229</v>
      </c>
      <c r="BF42" s="79">
        <f t="shared" si="95"/>
        <v>5.1191837402775997E-2</v>
      </c>
      <c r="BG42" s="26">
        <v>0.39550000000000002</v>
      </c>
      <c r="BH42" s="20">
        <v>9.9000000000000005E-2</v>
      </c>
      <c r="BI42" s="20">
        <v>1.2490000000000001</v>
      </c>
      <c r="BJ42" s="19">
        <f t="shared" si="96"/>
        <v>1.4975603305260428</v>
      </c>
      <c r="BK42" s="19">
        <f>4*PI()^2*$C$13*SQRT($C$11*$C$2)*($C$7*BG42*BI42)^2</f>
        <v>9.2074830124031656E-2</v>
      </c>
      <c r="BL42" s="19">
        <f>4*PI()^2*BL$1*SQRT($C$11*$C$2)*($C$7*BG42*BI42)^2</f>
        <v>0.92074830124031659</v>
      </c>
      <c r="BM42" s="19">
        <f t="shared" si="127"/>
        <v>1.0128231313643483</v>
      </c>
      <c r="BN42" s="36">
        <f t="shared" si="128"/>
        <v>0.41206729556901461</v>
      </c>
      <c r="BO42" s="17">
        <f t="shared" si="97"/>
        <v>15.409673765043435</v>
      </c>
      <c r="BP42" s="79">
        <f t="shared" si="98"/>
        <v>5.9751316950590959E-2</v>
      </c>
      <c r="BQ42" s="26">
        <v>0.3674</v>
      </c>
      <c r="BR42" s="20">
        <v>8.5000000000000006E-2</v>
      </c>
      <c r="BS42" s="20">
        <v>1.2709999999999999</v>
      </c>
      <c r="BT42" s="19">
        <f t="shared" si="129"/>
        <v>1.5239384948747798</v>
      </c>
      <c r="BU42" s="19">
        <f t="shared" si="130"/>
        <v>8.2279658196852581E-2</v>
      </c>
      <c r="BV42" s="19">
        <f t="shared" si="131"/>
        <v>0.98735589836223092</v>
      </c>
      <c r="BW42" s="19">
        <f t="shared" si="132"/>
        <v>1.0696355565590836</v>
      </c>
      <c r="BX42" s="36">
        <f t="shared" si="133"/>
        <v>0.43964217615642076</v>
      </c>
      <c r="BY42" s="17">
        <f t="shared" si="104"/>
        <v>14.926131796536772</v>
      </c>
      <c r="BZ42" s="79">
        <f t="shared" si="105"/>
        <v>6.6149482787718761E-2</v>
      </c>
    </row>
    <row r="43" spans="2:78" ht="20.100000000000001" customHeight="1">
      <c r="B43" s="33" t="s">
        <v>22</v>
      </c>
      <c r="C43" s="34">
        <v>0.02</v>
      </c>
      <c r="D43" s="2"/>
      <c r="E43" s="38">
        <v>38</v>
      </c>
      <c r="F43" s="20">
        <f t="shared" si="106"/>
        <v>0.75460000000000005</v>
      </c>
      <c r="G43" s="20">
        <f t="shared" si="79"/>
        <v>10.17740199281992</v>
      </c>
      <c r="H43" s="29">
        <f t="shared" si="80"/>
        <v>67488.873239436623</v>
      </c>
      <c r="I43" s="26">
        <v>1.1849000000000001</v>
      </c>
      <c r="J43" s="20">
        <v>0.111</v>
      </c>
      <c r="K43" s="20">
        <v>1.0249999999999999</v>
      </c>
      <c r="L43" s="19">
        <f t="shared" si="81"/>
        <v>1.2289826571570805</v>
      </c>
      <c r="M43" s="19">
        <f t="shared" si="107"/>
        <v>0.55658846758321645</v>
      </c>
      <c r="N43" s="19">
        <f t="shared" si="108"/>
        <v>0</v>
      </c>
      <c r="O43" s="19">
        <f t="shared" si="109"/>
        <v>0.55658846758321645</v>
      </c>
      <c r="P43" s="36">
        <f t="shared" si="110"/>
        <v>0</v>
      </c>
      <c r="Q43" s="17">
        <f t="shared" si="82"/>
        <v>34.139987012012895</v>
      </c>
      <c r="R43" s="79">
        <f t="shared" si="83"/>
        <v>0</v>
      </c>
      <c r="S43" s="26">
        <v>1.024</v>
      </c>
      <c r="T43" s="20">
        <v>0.12</v>
      </c>
      <c r="U43" s="20">
        <v>1.0169999999999999</v>
      </c>
      <c r="V43" s="19">
        <f t="shared" si="84"/>
        <v>1.2193905973939034</v>
      </c>
      <c r="W43" s="19">
        <f t="shared" si="111"/>
        <v>0.40922757769781454</v>
      </c>
      <c r="X43" s="19">
        <f t="shared" si="112"/>
        <v>0.81845515539562907</v>
      </c>
      <c r="Y43" s="19">
        <f t="shared" si="113"/>
        <v>1.2276827330934437</v>
      </c>
      <c r="Z43" s="36">
        <f t="shared" si="114"/>
        <v>6.6230986459046043E-2</v>
      </c>
      <c r="AA43" s="17">
        <f t="shared" si="85"/>
        <v>30.87977933782874</v>
      </c>
      <c r="AB43" s="79">
        <f t="shared" si="86"/>
        <v>2.6504566190115056E-2</v>
      </c>
      <c r="AC43" s="26">
        <v>0.8286</v>
      </c>
      <c r="AD43" s="20">
        <v>0.123</v>
      </c>
      <c r="AE43" s="20">
        <v>1.022</v>
      </c>
      <c r="AF43" s="19">
        <f t="shared" si="87"/>
        <v>1.2253856347458894</v>
      </c>
      <c r="AG43" s="19">
        <f t="shared" si="115"/>
        <v>0.27059185716405437</v>
      </c>
      <c r="AH43" s="19">
        <f t="shared" si="116"/>
        <v>1.0823674286562175</v>
      </c>
      <c r="AI43" s="19">
        <f t="shared" si="117"/>
        <v>1.3529592858202719</v>
      </c>
      <c r="AJ43" s="36">
        <f t="shared" si="118"/>
        <v>0.13711184359924067</v>
      </c>
      <c r="AK43" s="17">
        <f t="shared" si="88"/>
        <v>26.920521540839417</v>
      </c>
      <c r="AL43" s="79">
        <f t="shared" si="89"/>
        <v>4.0206034902192607E-2</v>
      </c>
      <c r="AM43" s="26">
        <v>0.55520000000000003</v>
      </c>
      <c r="AN43" s="20">
        <v>0.128</v>
      </c>
      <c r="AO43" s="20">
        <v>1.147</v>
      </c>
      <c r="AP43" s="19">
        <f t="shared" si="90"/>
        <v>1.3752615685455332</v>
      </c>
      <c r="AQ43" s="19">
        <f t="shared" si="119"/>
        <v>0.1530202208890003</v>
      </c>
      <c r="AR43" s="19">
        <f t="shared" si="120"/>
        <v>0.91812132533400181</v>
      </c>
      <c r="AS43" s="19">
        <f t="shared" si="121"/>
        <v>1.0711415462230021</v>
      </c>
      <c r="AT43" s="36">
        <f t="shared" si="122"/>
        <v>0.2695852532184691</v>
      </c>
      <c r="AU43" s="17">
        <f t="shared" si="91"/>
        <v>21.380802596638379</v>
      </c>
      <c r="AV43" s="79">
        <f t="shared" si="92"/>
        <v>4.294138731154809E-2</v>
      </c>
      <c r="AW43" s="26">
        <v>0.39960000000000001</v>
      </c>
      <c r="AX43" s="20">
        <v>8.3000000000000004E-2</v>
      </c>
      <c r="AY43" s="20">
        <v>1.3089999999999999</v>
      </c>
      <c r="AZ43" s="19">
        <f t="shared" si="93"/>
        <v>1.5695007787498718</v>
      </c>
      <c r="BA43" s="19">
        <f t="shared" si="123"/>
        <v>0.10324126709368449</v>
      </c>
      <c r="BB43" s="19">
        <f t="shared" si="124"/>
        <v>0.82593013674947591</v>
      </c>
      <c r="BC43" s="19">
        <f t="shared" si="125"/>
        <v>0.92917140384316044</v>
      </c>
      <c r="BD43" s="36">
        <f t="shared" si="126"/>
        <v>0.30356762192620934</v>
      </c>
      <c r="BE43" s="17">
        <f t="shared" si="94"/>
        <v>18.227985231175026</v>
      </c>
      <c r="BF43" s="79">
        <f t="shared" si="95"/>
        <v>4.5311104122297677E-2</v>
      </c>
      <c r="BG43" s="26">
        <v>0.38240000000000002</v>
      </c>
      <c r="BH43" s="20">
        <v>6.3E-2</v>
      </c>
      <c r="BI43" s="20">
        <v>1.2809999999999999</v>
      </c>
      <c r="BJ43" s="19">
        <f t="shared" si="96"/>
        <v>1.5359285695787515</v>
      </c>
      <c r="BK43" s="19">
        <f>4*PI()^2*$C$13*SQRT($C$11*$C$2)*($C$7*BG43*BI43)^2</f>
        <v>9.0543462934133137E-2</v>
      </c>
      <c r="BL43" s="19">
        <f>4*PI()^2*BL$1*SQRT($C$11*$C$2)*($C$7*BG43*BI43)^2</f>
        <v>0.90543462934133123</v>
      </c>
      <c r="BM43" s="19">
        <f t="shared" si="127"/>
        <v>0.99597809227546441</v>
      </c>
      <c r="BN43" s="36">
        <f t="shared" si="128"/>
        <v>0.27583342049312087</v>
      </c>
      <c r="BO43" s="17">
        <f t="shared" si="97"/>
        <v>17.879473285892445</v>
      </c>
      <c r="BP43" s="79">
        <f t="shared" si="98"/>
        <v>5.0641012453971568E-2</v>
      </c>
      <c r="BQ43" s="26">
        <v>0.36620000000000003</v>
      </c>
      <c r="BR43" s="20">
        <v>7.4999999999999997E-2</v>
      </c>
      <c r="BS43" s="20">
        <v>1.323</v>
      </c>
      <c r="BT43" s="19">
        <f t="shared" si="129"/>
        <v>1.586286883335432</v>
      </c>
      <c r="BU43" s="19">
        <f t="shared" si="130"/>
        <v>8.8568531129944325E-2</v>
      </c>
      <c r="BV43" s="19">
        <f t="shared" si="131"/>
        <v>1.0628223735593318</v>
      </c>
      <c r="BW43" s="19">
        <f t="shared" si="132"/>
        <v>1.1513909046892761</v>
      </c>
      <c r="BX43" s="36">
        <f t="shared" si="133"/>
        <v>0.42031053324267542</v>
      </c>
      <c r="BY43" s="17">
        <f t="shared" si="104"/>
        <v>17.551223663010017</v>
      </c>
      <c r="BZ43" s="79">
        <f t="shared" si="105"/>
        <v>6.0555457212893779E-2</v>
      </c>
    </row>
    <row r="44" spans="2:78" ht="20.100000000000001" customHeight="1" thickBot="1">
      <c r="B44" s="13" t="s">
        <v>16</v>
      </c>
      <c r="C44" s="14">
        <f>1/(2*PI())*SQRT($C$2/(C41+C42))</f>
        <v>0.83402316056360026</v>
      </c>
      <c r="D44" s="2"/>
      <c r="E44" s="38">
        <v>40</v>
      </c>
      <c r="F44" s="20">
        <f t="shared" si="106"/>
        <v>0.79460000000000008</v>
      </c>
      <c r="G44" s="20">
        <f t="shared" si="79"/>
        <v>10.716887918757896</v>
      </c>
      <c r="H44" s="29">
        <f t="shared" si="80"/>
        <v>71066.338028169019</v>
      </c>
      <c r="I44" s="26">
        <v>1.1930000000000001</v>
      </c>
      <c r="J44" s="20">
        <v>0.112</v>
      </c>
      <c r="K44" s="20">
        <v>1.0369999999999999</v>
      </c>
      <c r="L44" s="19">
        <f t="shared" si="81"/>
        <v>1.2433707468018464</v>
      </c>
      <c r="M44" s="19">
        <f t="shared" si="107"/>
        <v>0.57751261328517245</v>
      </c>
      <c r="N44" s="19">
        <f t="shared" si="108"/>
        <v>0</v>
      </c>
      <c r="O44" s="19">
        <f t="shared" si="109"/>
        <v>0.57751261328517245</v>
      </c>
      <c r="P44" s="36">
        <f t="shared" si="110"/>
        <v>0</v>
      </c>
      <c r="Q44" s="17">
        <f t="shared" si="82"/>
        <v>40.053591014279711</v>
      </c>
      <c r="R44" s="79">
        <f t="shared" si="83"/>
        <v>0</v>
      </c>
      <c r="S44" s="26">
        <v>0.99199999999999999</v>
      </c>
      <c r="T44" s="20">
        <v>0.17</v>
      </c>
      <c r="U44" s="20">
        <v>1.0449999999999999</v>
      </c>
      <c r="V44" s="19">
        <f t="shared" si="84"/>
        <v>1.2529628065650236</v>
      </c>
      <c r="W44" s="19">
        <f t="shared" si="111"/>
        <v>0.40548892696038247</v>
      </c>
      <c r="X44" s="19">
        <f t="shared" si="112"/>
        <v>0.81097785392076494</v>
      </c>
      <c r="Y44" s="19">
        <f t="shared" si="113"/>
        <v>1.2164667808811473</v>
      </c>
      <c r="Z44" s="36">
        <f t="shared" si="114"/>
        <v>9.9064847187695773E-2</v>
      </c>
      <c r="AA44" s="17">
        <f t="shared" si="85"/>
        <v>35.298262134261861</v>
      </c>
      <c r="AB44" s="79">
        <f t="shared" si="86"/>
        <v>2.2975007971670038E-2</v>
      </c>
      <c r="AC44" s="26">
        <v>0.66590000000000005</v>
      </c>
      <c r="AD44" s="20">
        <v>0.159</v>
      </c>
      <c r="AE44" s="20">
        <v>1.157</v>
      </c>
      <c r="AF44" s="19">
        <f t="shared" si="87"/>
        <v>1.3872516432495048</v>
      </c>
      <c r="AG44" s="19">
        <f t="shared" si="115"/>
        <v>0.2239792682932413</v>
      </c>
      <c r="AH44" s="19">
        <f t="shared" si="116"/>
        <v>0.89591707317296521</v>
      </c>
      <c r="AI44" s="19">
        <f t="shared" si="117"/>
        <v>1.1198963414662064</v>
      </c>
      <c r="AJ44" s="36">
        <f t="shared" si="118"/>
        <v>0.22716002592109288</v>
      </c>
      <c r="AK44" s="17">
        <f t="shared" si="88"/>
        <v>27.583273339367228</v>
      </c>
      <c r="AL44" s="79">
        <f t="shared" si="89"/>
        <v>3.2480447920381517E-2</v>
      </c>
      <c r="AM44" s="26">
        <v>0.40529999999999999</v>
      </c>
      <c r="AN44" s="20">
        <v>7.2999999999999995E-2</v>
      </c>
      <c r="AO44" s="20">
        <v>1.306</v>
      </c>
      <c r="AP44" s="19">
        <f t="shared" si="90"/>
        <v>1.5659037563386804</v>
      </c>
      <c r="AQ44" s="19">
        <f t="shared" si="119"/>
        <v>0.10572133418363158</v>
      </c>
      <c r="AR44" s="19">
        <f t="shared" si="120"/>
        <v>0.63432800510178944</v>
      </c>
      <c r="AS44" s="19">
        <f t="shared" si="121"/>
        <v>0.74004933928542105</v>
      </c>
      <c r="AT44" s="36">
        <f t="shared" si="122"/>
        <v>0.19932810611600066</v>
      </c>
      <c r="AU44" s="17">
        <f t="shared" si="91"/>
        <v>21.417906642189852</v>
      </c>
      <c r="AV44" s="79">
        <f t="shared" si="92"/>
        <v>2.9616713514488139E-2</v>
      </c>
      <c r="AW44" s="26">
        <v>0.4556</v>
      </c>
      <c r="AX44" s="20">
        <v>0.122</v>
      </c>
      <c r="AY44" s="20">
        <v>1.278</v>
      </c>
      <c r="AZ44" s="19">
        <f t="shared" si="93"/>
        <v>1.53233154716756</v>
      </c>
      <c r="BA44" s="19">
        <f t="shared" si="123"/>
        <v>0.12792405348883817</v>
      </c>
      <c r="BB44" s="19">
        <f t="shared" si="124"/>
        <v>1.0233924279107054</v>
      </c>
      <c r="BC44" s="19">
        <f t="shared" si="125"/>
        <v>1.1513164813995436</v>
      </c>
      <c r="BD44" s="36">
        <f t="shared" si="126"/>
        <v>0.42532371769427252</v>
      </c>
      <c r="BE44" s="17">
        <f t="shared" si="94"/>
        <v>22.607921779826164</v>
      </c>
      <c r="BF44" s="79">
        <f t="shared" si="95"/>
        <v>4.5266983753628968E-2</v>
      </c>
      <c r="BG44" s="26">
        <v>0.375</v>
      </c>
      <c r="BH44" s="20">
        <v>6.8000000000000005E-2</v>
      </c>
      <c r="BI44" s="20">
        <v>1.3460000000000001</v>
      </c>
      <c r="BJ44" s="19">
        <f t="shared" si="96"/>
        <v>1.6138640551545667</v>
      </c>
      <c r="BK44" s="19">
        <f>4*PI()^2*$C$13*SQRT($C$11*$C$2)*($C$7*BG44*BI44)^2</f>
        <v>9.6133715780995332E-2</v>
      </c>
      <c r="BL44" s="19">
        <f>4*PI()^2*BL$1*SQRT($C$11*$C$2)*($C$7*BG44*BI44)^2</f>
        <v>0.96133715780995332</v>
      </c>
      <c r="BM44" s="19">
        <f t="shared" si="127"/>
        <v>1.0574708735909486</v>
      </c>
      <c r="BN44" s="36">
        <f t="shared" si="128"/>
        <v>0.32870560415284178</v>
      </c>
      <c r="BO44" s="17">
        <f t="shared" si="97"/>
        <v>20.701058557291638</v>
      </c>
      <c r="BP44" s="79">
        <f t="shared" si="98"/>
        <v>4.6439033788991273E-2</v>
      </c>
      <c r="BQ44" s="26">
        <v>0.3589</v>
      </c>
      <c r="BR44" s="20">
        <v>6.6000000000000003E-2</v>
      </c>
      <c r="BS44" s="20">
        <v>1.367</v>
      </c>
      <c r="BT44" s="19">
        <f t="shared" si="129"/>
        <v>1.6390432120329066</v>
      </c>
      <c r="BU44" s="19">
        <f t="shared" si="130"/>
        <v>9.0825337355261757E-2</v>
      </c>
      <c r="BV44" s="19">
        <f t="shared" si="131"/>
        <v>1.089904048263141</v>
      </c>
      <c r="BW44" s="19">
        <f t="shared" si="132"/>
        <v>1.1807293856184027</v>
      </c>
      <c r="BX44" s="36">
        <f t="shared" si="133"/>
        <v>0.39488468147882799</v>
      </c>
      <c r="BY44" s="17">
        <f t="shared" si="104"/>
        <v>20.320159079837474</v>
      </c>
      <c r="BZ44" s="79">
        <f t="shared" si="105"/>
        <v>5.3636590342670605E-2</v>
      </c>
    </row>
    <row r="45" spans="2:78" ht="20.100000000000001" customHeight="1">
      <c r="B45" s="2"/>
      <c r="C45" s="2"/>
      <c r="D45" s="2"/>
      <c r="E45" s="38">
        <v>42</v>
      </c>
      <c r="F45" s="20">
        <f t="shared" si="106"/>
        <v>0.83460000000000001</v>
      </c>
      <c r="G45" s="20">
        <f t="shared" si="79"/>
        <v>11.256373844695872</v>
      </c>
      <c r="H45" s="29">
        <f t="shared" si="80"/>
        <v>74643.8028169014</v>
      </c>
      <c r="I45" s="26">
        <v>1.2032</v>
      </c>
      <c r="J45" s="20">
        <v>0.16</v>
      </c>
      <c r="K45" s="20">
        <v>1.0329999999999999</v>
      </c>
      <c r="L45" s="19">
        <f t="shared" si="81"/>
        <v>1.2385747169202579</v>
      </c>
      <c r="M45" s="19">
        <f t="shared" si="107"/>
        <v>0.58290712440350645</v>
      </c>
      <c r="N45" s="19">
        <f t="shared" si="108"/>
        <v>0</v>
      </c>
      <c r="O45" s="19">
        <f t="shared" si="109"/>
        <v>0.58290712440350645</v>
      </c>
      <c r="P45" s="36">
        <f t="shared" si="110"/>
        <v>0</v>
      </c>
      <c r="Q45" s="17">
        <f t="shared" si="82"/>
        <v>46.691691589121227</v>
      </c>
      <c r="R45" s="79">
        <f t="shared" si="83"/>
        <v>0</v>
      </c>
      <c r="S45" s="26">
        <v>0.95879999999999999</v>
      </c>
      <c r="T45" s="20">
        <v>0.20799999999999999</v>
      </c>
      <c r="U45" s="20">
        <v>1.0840000000000001</v>
      </c>
      <c r="V45" s="19">
        <f t="shared" si="84"/>
        <v>1.2997240979105127</v>
      </c>
      <c r="W45" s="19">
        <f t="shared" si="111"/>
        <v>0.4076032976848622</v>
      </c>
      <c r="X45" s="19">
        <f t="shared" si="112"/>
        <v>0.8152065953697244</v>
      </c>
      <c r="Y45" s="19">
        <f t="shared" si="113"/>
        <v>1.2228098930545865</v>
      </c>
      <c r="Z45" s="36">
        <f t="shared" si="114"/>
        <v>0.13042473742123922</v>
      </c>
      <c r="AA45" s="17">
        <f t="shared" si="85"/>
        <v>39.991686055783262</v>
      </c>
      <c r="AB45" s="79">
        <f t="shared" si="86"/>
        <v>2.0384401753719909E-2</v>
      </c>
      <c r="AC45" s="26">
        <v>0.75900000000000001</v>
      </c>
      <c r="AD45" s="20">
        <v>0.158</v>
      </c>
      <c r="AE45" s="20">
        <v>1.1299999999999999</v>
      </c>
      <c r="AF45" s="19">
        <f t="shared" si="87"/>
        <v>1.3548784415487816</v>
      </c>
      <c r="AG45" s="19">
        <f t="shared" si="115"/>
        <v>0.27756423972298744</v>
      </c>
      <c r="AH45" s="19">
        <f t="shared" si="116"/>
        <v>1.1102569588919498</v>
      </c>
      <c r="AI45" s="19">
        <f t="shared" si="117"/>
        <v>1.3878211986149371</v>
      </c>
      <c r="AJ45" s="36">
        <f t="shared" si="118"/>
        <v>0.21531884486685754</v>
      </c>
      <c r="AK45" s="17">
        <f t="shared" si="88"/>
        <v>34.514349289985688</v>
      </c>
      <c r="AL45" s="79">
        <f t="shared" si="89"/>
        <v>3.2167981773716652E-2</v>
      </c>
      <c r="AM45" s="26">
        <v>0.61699999999999999</v>
      </c>
      <c r="AN45" s="20">
        <v>0.128</v>
      </c>
      <c r="AO45" s="20">
        <v>1.1659999999999999</v>
      </c>
      <c r="AP45" s="19">
        <f t="shared" si="90"/>
        <v>1.398042710483079</v>
      </c>
      <c r="AQ45" s="19">
        <f t="shared" si="119"/>
        <v>0.19529472041670665</v>
      </c>
      <c r="AR45" s="19">
        <f t="shared" si="120"/>
        <v>1.1717683225002398</v>
      </c>
      <c r="AS45" s="19">
        <f t="shared" si="121"/>
        <v>1.3670630429169464</v>
      </c>
      <c r="AT45" s="36">
        <f t="shared" si="122"/>
        <v>0.27859056036002255</v>
      </c>
      <c r="AU45" s="17">
        <f t="shared" si="91"/>
        <v>30.621547384363794</v>
      </c>
      <c r="AV45" s="79">
        <f t="shared" si="92"/>
        <v>3.8266136841228898E-2</v>
      </c>
      <c r="AW45" s="26">
        <v>0.49719999999999998</v>
      </c>
      <c r="AX45" s="20">
        <v>0.10100000000000001</v>
      </c>
      <c r="AY45" s="20">
        <v>1.2809999999999999</v>
      </c>
      <c r="AZ45" s="19">
        <f t="shared" si="93"/>
        <v>1.5359285695787515</v>
      </c>
      <c r="BA45" s="19">
        <f t="shared" si="123"/>
        <v>0.15306770590382635</v>
      </c>
      <c r="BB45" s="19">
        <f t="shared" si="124"/>
        <v>1.2245416472306108</v>
      </c>
      <c r="BC45" s="19">
        <f t="shared" si="125"/>
        <v>1.3776093531344371</v>
      </c>
      <c r="BD45" s="36">
        <f t="shared" si="126"/>
        <v>0.353767307553082</v>
      </c>
      <c r="BE45" s="17">
        <f t="shared" si="94"/>
        <v>27.337338452719404</v>
      </c>
      <c r="BF45" s="79">
        <f t="shared" si="95"/>
        <v>4.4793740595796681E-2</v>
      </c>
      <c r="BG45" s="26">
        <v>0.45939999999999998</v>
      </c>
      <c r="BH45" s="20">
        <v>0.113</v>
      </c>
      <c r="BI45" s="20">
        <v>1.286</v>
      </c>
      <c r="BJ45" s="19">
        <f t="shared" si="96"/>
        <v>1.5419236069307374</v>
      </c>
      <c r="BK45" s="19">
        <f>4*PI()^2*$C$13*SQRT($C$11*$C$2)*($C$7*BG45*BI45)^2</f>
        <v>0.13170036929322876</v>
      </c>
      <c r="BL45" s="19">
        <f>4*PI()^2*BL$1*SQRT($C$11*$C$2)*($C$7*BG45*BI45)^2</f>
        <v>1.3170036929322875</v>
      </c>
      <c r="BM45" s="19">
        <f t="shared" si="127"/>
        <v>1.4487040622255163</v>
      </c>
      <c r="BN45" s="36">
        <f t="shared" si="128"/>
        <v>0.49861857898150214</v>
      </c>
      <c r="BO45" s="17">
        <f t="shared" si="97"/>
        <v>26.301085551082025</v>
      </c>
      <c r="BP45" s="79">
        <f t="shared" si="98"/>
        <v>5.0074119198403433E-2</v>
      </c>
      <c r="BQ45" s="26">
        <v>0.42280000000000001</v>
      </c>
      <c r="BR45" s="20">
        <v>7.6999999999999999E-2</v>
      </c>
      <c r="BS45" s="20">
        <v>1.3160000000000001</v>
      </c>
      <c r="BT45" s="19">
        <f t="shared" si="129"/>
        <v>1.577893831042652</v>
      </c>
      <c r="BU45" s="19">
        <f t="shared" si="130"/>
        <v>0.11681666668692951</v>
      </c>
      <c r="BV45" s="19">
        <f t="shared" si="131"/>
        <v>1.4018000002431541</v>
      </c>
      <c r="BW45" s="19">
        <f t="shared" si="132"/>
        <v>1.5186166669300836</v>
      </c>
      <c r="BX45" s="36">
        <f t="shared" si="133"/>
        <v>0.42696455772740305</v>
      </c>
      <c r="BY45" s="17">
        <f t="shared" si="104"/>
        <v>25.297729566956942</v>
      </c>
      <c r="BZ45" s="79">
        <f t="shared" si="105"/>
        <v>5.5412087339021081E-2</v>
      </c>
    </row>
    <row r="46" spans="2:78" ht="20.100000000000001" customHeight="1">
      <c r="B46" s="2"/>
      <c r="C46" s="2"/>
      <c r="D46" s="2"/>
      <c r="E46" s="38">
        <v>44</v>
      </c>
      <c r="F46" s="20">
        <f t="shared" si="106"/>
        <v>0.87460000000000004</v>
      </c>
      <c r="G46" s="20">
        <f t="shared" si="79"/>
        <v>11.79585977063385</v>
      </c>
      <c r="H46" s="29">
        <f t="shared" si="80"/>
        <v>78221.267605633795</v>
      </c>
      <c r="I46" s="26">
        <v>1.2578</v>
      </c>
      <c r="J46" s="20">
        <v>0.218</v>
      </c>
      <c r="K46" s="20">
        <v>1.02</v>
      </c>
      <c r="L46" s="19">
        <f t="shared" si="81"/>
        <v>1.2229876198050948</v>
      </c>
      <c r="M46" s="19">
        <f t="shared" si="107"/>
        <v>0.62107864688644066</v>
      </c>
      <c r="N46" s="19">
        <f t="shared" si="108"/>
        <v>0</v>
      </c>
      <c r="O46" s="19">
        <f t="shared" si="109"/>
        <v>0.62107864688644066</v>
      </c>
      <c r="P46" s="36">
        <f t="shared" si="110"/>
        <v>0</v>
      </c>
      <c r="Q46" s="17">
        <f t="shared" si="82"/>
        <v>55.454487737270533</v>
      </c>
      <c r="R46" s="79">
        <f t="shared" si="83"/>
        <v>0</v>
      </c>
      <c r="S46" s="26">
        <v>0.99939999999999996</v>
      </c>
      <c r="T46" s="20">
        <v>0.215</v>
      </c>
      <c r="U46" s="20">
        <v>1.0680000000000001</v>
      </c>
      <c r="V46" s="19">
        <f t="shared" si="84"/>
        <v>1.2805399783841582</v>
      </c>
      <c r="W46" s="19">
        <f t="shared" si="111"/>
        <v>0.42987705944881577</v>
      </c>
      <c r="X46" s="19">
        <f t="shared" si="112"/>
        <v>0.85975411889763154</v>
      </c>
      <c r="Y46" s="19">
        <f t="shared" si="113"/>
        <v>1.2896311783464474</v>
      </c>
      <c r="Z46" s="36">
        <f t="shared" si="114"/>
        <v>0.13086365231135863</v>
      </c>
      <c r="AA46" s="17">
        <f t="shared" si="85"/>
        <v>47.30257077782651</v>
      </c>
      <c r="AB46" s="79">
        <f t="shared" si="86"/>
        <v>1.8175631995473885E-2</v>
      </c>
      <c r="AC46" s="26">
        <v>0.86529999999999996</v>
      </c>
      <c r="AD46" s="20">
        <v>0.19400000000000001</v>
      </c>
      <c r="AE46" s="20">
        <v>1.083</v>
      </c>
      <c r="AF46" s="19">
        <f t="shared" si="87"/>
        <v>1.2985250904401155</v>
      </c>
      <c r="AG46" s="19">
        <f t="shared" si="115"/>
        <v>0.33137015775429268</v>
      </c>
      <c r="AH46" s="19">
        <f t="shared" si="116"/>
        <v>1.3254806310171707</v>
      </c>
      <c r="AI46" s="19">
        <f t="shared" si="117"/>
        <v>1.6568507887714634</v>
      </c>
      <c r="AJ46" s="36">
        <f t="shared" si="118"/>
        <v>0.24284362691876624</v>
      </c>
      <c r="AK46" s="17">
        <f t="shared" si="88"/>
        <v>43.072028733471072</v>
      </c>
      <c r="AL46" s="79">
        <f t="shared" si="89"/>
        <v>3.077358253123438E-2</v>
      </c>
      <c r="AM46" s="26">
        <v>0.74550000000000005</v>
      </c>
      <c r="AN46" s="20">
        <v>0.182</v>
      </c>
      <c r="AO46" s="20">
        <v>1.143</v>
      </c>
      <c r="AP46" s="19">
        <f t="shared" si="90"/>
        <v>1.3704655386639446</v>
      </c>
      <c r="AQ46" s="19">
        <f t="shared" si="119"/>
        <v>0.27397493351689051</v>
      </c>
      <c r="AR46" s="19">
        <f t="shared" si="120"/>
        <v>1.6438496011013428</v>
      </c>
      <c r="AS46" s="19">
        <f t="shared" si="121"/>
        <v>1.9178245346182332</v>
      </c>
      <c r="AT46" s="36">
        <f t="shared" si="122"/>
        <v>0.38064766949022549</v>
      </c>
      <c r="AU46" s="17">
        <f t="shared" si="91"/>
        <v>39.292618316515217</v>
      </c>
      <c r="AV46" s="79">
        <f t="shared" si="92"/>
        <v>4.183609216009946E-2</v>
      </c>
      <c r="AW46" s="26">
        <v>0.64039999999999997</v>
      </c>
      <c r="AX46" s="20">
        <v>0.16300000000000001</v>
      </c>
      <c r="AY46" s="20">
        <v>1.141</v>
      </c>
      <c r="AZ46" s="19">
        <f t="shared" si="93"/>
        <v>1.3680675237231503</v>
      </c>
      <c r="BA46" s="19">
        <f t="shared" si="123"/>
        <v>0.20146379436232706</v>
      </c>
      <c r="BB46" s="19">
        <f t="shared" si="124"/>
        <v>1.6117103548986165</v>
      </c>
      <c r="BC46" s="19">
        <f t="shared" si="125"/>
        <v>1.8131741492609434</v>
      </c>
      <c r="BD46" s="36">
        <f t="shared" si="126"/>
        <v>0.45295697978073712</v>
      </c>
      <c r="BE46" s="17">
        <f t="shared" si="94"/>
        <v>35.976958593459614</v>
      </c>
      <c r="BF46" s="79">
        <f t="shared" si="95"/>
        <v>4.4798404809894499E-2</v>
      </c>
      <c r="BG46" s="26">
        <v>0.54859999999999998</v>
      </c>
      <c r="BH46" s="20">
        <v>0.157</v>
      </c>
      <c r="BI46" s="20">
        <v>1.1739999999999999</v>
      </c>
      <c r="BJ46" s="19">
        <f t="shared" si="96"/>
        <v>1.4076347702462562</v>
      </c>
      <c r="BK46" s="19">
        <f>4*PI()^2*$C$13*SQRT($C$11*$C$2)*($C$7*BG46*BI46)^2</f>
        <v>0.15652037300793167</v>
      </c>
      <c r="BL46" s="19">
        <f>4*PI()^2*BL$1*SQRT($C$11*$C$2)*($C$7*BG46*BI46)^2</f>
        <v>1.5652037300793165</v>
      </c>
      <c r="BM46" s="19">
        <f t="shared" si="127"/>
        <v>1.7217241030872481</v>
      </c>
      <c r="BN46" s="36">
        <f t="shared" si="128"/>
        <v>0.57735631746276983</v>
      </c>
      <c r="BO46" s="17">
        <f t="shared" si="97"/>
        <v>33.080882831551875</v>
      </c>
      <c r="BP46" s="79">
        <f t="shared" si="98"/>
        <v>4.731444859102904E-2</v>
      </c>
      <c r="BQ46" s="26">
        <v>0.41949999999999998</v>
      </c>
      <c r="BR46" s="20">
        <v>0.1</v>
      </c>
      <c r="BS46" s="20">
        <v>1.33</v>
      </c>
      <c r="BT46" s="19">
        <f t="shared" si="129"/>
        <v>1.5946799356282122</v>
      </c>
      <c r="BU46" s="19">
        <f t="shared" si="130"/>
        <v>0.11746007832713941</v>
      </c>
      <c r="BV46" s="19">
        <f t="shared" si="131"/>
        <v>1.409520939925673</v>
      </c>
      <c r="BW46" s="19">
        <f t="shared" si="132"/>
        <v>1.5269810182528123</v>
      </c>
      <c r="BX46" s="36">
        <f t="shared" si="133"/>
        <v>0.5663600403146829</v>
      </c>
      <c r="BY46" s="17">
        <f t="shared" si="104"/>
        <v>29.008079118455036</v>
      </c>
      <c r="BZ46" s="79">
        <f t="shared" si="105"/>
        <v>4.8590633463521236E-2</v>
      </c>
    </row>
    <row r="47" spans="2:78" ht="20.100000000000001" customHeight="1">
      <c r="B47" s="2"/>
      <c r="C47" s="2"/>
      <c r="D47" s="2"/>
      <c r="E47" s="38">
        <v>46</v>
      </c>
      <c r="F47" s="20">
        <f t="shared" si="106"/>
        <v>0.91460000000000008</v>
      </c>
      <c r="G47" s="20">
        <f t="shared" si="79"/>
        <v>12.335345696571826</v>
      </c>
      <c r="H47" s="29">
        <f t="shared" si="80"/>
        <v>81798.732394366205</v>
      </c>
      <c r="I47" s="26">
        <v>2.0335000000000001</v>
      </c>
      <c r="J47" s="20">
        <v>0.11600000000000001</v>
      </c>
      <c r="K47" s="20">
        <v>0.88800000000000001</v>
      </c>
      <c r="L47" s="19">
        <f t="shared" si="81"/>
        <v>1.0647186337126708</v>
      </c>
      <c r="M47" s="19">
        <f t="shared" si="107"/>
        <v>1.2303746055646196</v>
      </c>
      <c r="N47" s="19">
        <f t="shared" si="108"/>
        <v>0</v>
      </c>
      <c r="O47" s="19">
        <f t="shared" si="109"/>
        <v>1.2303746055646196</v>
      </c>
      <c r="P47" s="36">
        <f t="shared" si="110"/>
        <v>0</v>
      </c>
      <c r="Q47" s="17">
        <f t="shared" si="82"/>
        <v>91.401499029494772</v>
      </c>
      <c r="R47" s="79">
        <f t="shared" si="83"/>
        <v>0</v>
      </c>
      <c r="S47" s="26">
        <v>1.8371</v>
      </c>
      <c r="T47" s="20">
        <v>0.115</v>
      </c>
      <c r="U47" s="20">
        <v>0.89300000000000002</v>
      </c>
      <c r="V47" s="19">
        <f t="shared" si="84"/>
        <v>1.0707136710646568</v>
      </c>
      <c r="W47" s="19">
        <f t="shared" si="111"/>
        <v>1.015527260500019</v>
      </c>
      <c r="X47" s="19">
        <f t="shared" si="112"/>
        <v>2.0310545210000379</v>
      </c>
      <c r="Y47" s="19">
        <f t="shared" si="113"/>
        <v>3.0465817815000569</v>
      </c>
      <c r="Z47" s="36">
        <f t="shared" si="114"/>
        <v>4.8937167633108992E-2</v>
      </c>
      <c r="AA47" s="17">
        <f t="shared" si="85"/>
        <v>84.31594370705831</v>
      </c>
      <c r="AB47" s="79">
        <f t="shared" si="86"/>
        <v>2.4088617546126248E-2</v>
      </c>
      <c r="AC47" s="26">
        <v>1.2084999999999999</v>
      </c>
      <c r="AD47" s="20">
        <v>0.247</v>
      </c>
      <c r="AE47" s="20">
        <v>0.98499999999999999</v>
      </c>
      <c r="AF47" s="19">
        <f t="shared" si="87"/>
        <v>1.1810223583411945</v>
      </c>
      <c r="AG47" s="19">
        <f t="shared" si="115"/>
        <v>0.53467372728704621</v>
      </c>
      <c r="AH47" s="19">
        <f t="shared" si="116"/>
        <v>2.1386949091481848</v>
      </c>
      <c r="AI47" s="19">
        <f t="shared" si="117"/>
        <v>2.6733686364352311</v>
      </c>
      <c r="AJ47" s="36">
        <f t="shared" si="118"/>
        <v>0.25576286113448155</v>
      </c>
      <c r="AK47" s="17">
        <f t="shared" si="88"/>
        <v>61.637837415390486</v>
      </c>
      <c r="AL47" s="79">
        <f t="shared" si="89"/>
        <v>3.4697760317823373E-2</v>
      </c>
      <c r="AM47" s="26">
        <v>0.78120000000000001</v>
      </c>
      <c r="AN47" s="20">
        <v>0.188</v>
      </c>
      <c r="AO47" s="20">
        <v>1.0189999999999999</v>
      </c>
      <c r="AP47" s="19">
        <f t="shared" si="90"/>
        <v>1.2217886123346977</v>
      </c>
      <c r="AQ47" s="19">
        <f t="shared" si="119"/>
        <v>0.23910899335977398</v>
      </c>
      <c r="AR47" s="19">
        <f t="shared" si="120"/>
        <v>1.4346539601586439</v>
      </c>
      <c r="AS47" s="19">
        <f t="shared" si="121"/>
        <v>1.673762953518418</v>
      </c>
      <c r="AT47" s="36">
        <f t="shared" si="122"/>
        <v>0.31251116917401922</v>
      </c>
      <c r="AU47" s="17">
        <f t="shared" si="91"/>
        <v>46.222064557564124</v>
      </c>
      <c r="AV47" s="79">
        <f t="shared" si="92"/>
        <v>3.1038292510105248E-2</v>
      </c>
      <c r="AW47" s="26">
        <v>0.60729999999999995</v>
      </c>
      <c r="AX47" s="20">
        <v>0.17</v>
      </c>
      <c r="AY47" s="20">
        <v>1.0589999999999999</v>
      </c>
      <c r="AZ47" s="19">
        <f t="shared" si="93"/>
        <v>1.2697489111505837</v>
      </c>
      <c r="BA47" s="19">
        <f t="shared" si="123"/>
        <v>0.15607076398705674</v>
      </c>
      <c r="BB47" s="19">
        <f t="shared" si="124"/>
        <v>1.2485661118964539</v>
      </c>
      <c r="BC47" s="19">
        <f t="shared" si="125"/>
        <v>1.4046368758835106</v>
      </c>
      <c r="BD47" s="36">
        <f t="shared" si="126"/>
        <v>0.40694798704756485</v>
      </c>
      <c r="BE47" s="17">
        <f t="shared" si="94"/>
        <v>39.948245460966866</v>
      </c>
      <c r="BF47" s="79">
        <f t="shared" si="95"/>
        <v>3.1254591972416375E-2</v>
      </c>
      <c r="BG47" s="26">
        <v>0.47689999999999999</v>
      </c>
      <c r="BH47" s="20">
        <v>0.11899999999999999</v>
      </c>
      <c r="BI47" s="20">
        <v>1.18</v>
      </c>
      <c r="BJ47" s="19">
        <f t="shared" si="96"/>
        <v>1.4148288150686392</v>
      </c>
      <c r="BK47" s="19">
        <f>4*PI()^2*$C$13*SQRT($C$11*$C$2)*($C$7*BG47*BI47)^2</f>
        <v>0.11949279876998861</v>
      </c>
      <c r="BL47" s="19">
        <f>4*PI()^2*BL$1*SQRT($C$11*$C$2)*($C$7*BG47*BI47)^2</f>
        <v>1.194927987699886</v>
      </c>
      <c r="BM47" s="19">
        <f t="shared" si="127"/>
        <v>1.3144207864698745</v>
      </c>
      <c r="BN47" s="36">
        <f t="shared" si="128"/>
        <v>0.44209851082577456</v>
      </c>
      <c r="BO47" s="17">
        <f t="shared" si="97"/>
        <v>35.243783067658747</v>
      </c>
      <c r="BP47" s="79">
        <f t="shared" si="98"/>
        <v>3.3904645974183308E-2</v>
      </c>
      <c r="BQ47" s="26">
        <v>0.42520000000000002</v>
      </c>
      <c r="BR47" s="20">
        <v>0.14799999999999999</v>
      </c>
      <c r="BS47" s="20">
        <v>1.1990000000000001</v>
      </c>
      <c r="BT47" s="19">
        <f t="shared" si="129"/>
        <v>1.4376099570061851</v>
      </c>
      <c r="BU47" s="19">
        <f t="shared" si="130"/>
        <v>9.8072659329181716E-2</v>
      </c>
      <c r="BV47" s="19">
        <f t="shared" si="131"/>
        <v>1.1768719119501805</v>
      </c>
      <c r="BW47" s="19">
        <f t="shared" si="132"/>
        <v>1.2749445712793621</v>
      </c>
      <c r="BX47" s="36">
        <f t="shared" si="133"/>
        <v>0.68122315861174387</v>
      </c>
      <c r="BY47" s="17">
        <f t="shared" si="104"/>
        <v>33.378593606508218</v>
      </c>
      <c r="BZ47" s="79">
        <f t="shared" si="105"/>
        <v>3.5258283372392056E-2</v>
      </c>
    </row>
    <row r="48" spans="2:78" ht="20.100000000000001" customHeight="1">
      <c r="B48" s="2"/>
      <c r="C48" s="2"/>
      <c r="D48" s="2"/>
      <c r="E48" s="38">
        <v>48</v>
      </c>
      <c r="F48" s="20">
        <f t="shared" si="106"/>
        <v>0.9546</v>
      </c>
      <c r="G48" s="20">
        <f t="shared" si="79"/>
        <v>12.874831622509801</v>
      </c>
      <c r="H48" s="29">
        <f t="shared" si="80"/>
        <v>85376.1971830986</v>
      </c>
      <c r="I48" s="22">
        <v>2.3209</v>
      </c>
      <c r="J48" s="19">
        <v>0.13600000000000001</v>
      </c>
      <c r="K48" s="19">
        <v>0.88900000000000001</v>
      </c>
      <c r="L48" s="19">
        <f t="shared" si="81"/>
        <v>1.065917641183068</v>
      </c>
      <c r="M48" s="19">
        <f t="shared" si="107"/>
        <v>1.6063473192288245</v>
      </c>
      <c r="N48" s="19">
        <f t="shared" si="108"/>
        <v>0</v>
      </c>
      <c r="O48" s="19">
        <f t="shared" si="109"/>
        <v>1.6063473192288245</v>
      </c>
      <c r="P48" s="36">
        <f t="shared" si="110"/>
        <v>0</v>
      </c>
      <c r="Q48" s="17">
        <f t="shared" si="82"/>
        <v>115.71530372138059</v>
      </c>
      <c r="R48" s="79">
        <f t="shared" si="83"/>
        <v>0</v>
      </c>
      <c r="S48" s="22">
        <v>2.4068999999999998</v>
      </c>
      <c r="T48" s="19">
        <v>0.06</v>
      </c>
      <c r="U48" s="19">
        <v>0.86299999999999999</v>
      </c>
      <c r="V48" s="19">
        <f t="shared" si="84"/>
        <v>1.0347434469527421</v>
      </c>
      <c r="W48" s="19">
        <f t="shared" si="111"/>
        <v>1.6280238359647432</v>
      </c>
      <c r="X48" s="19">
        <f t="shared" si="112"/>
        <v>3.2560476719294864</v>
      </c>
      <c r="Y48" s="19">
        <f t="shared" si="113"/>
        <v>4.8840715078942294</v>
      </c>
      <c r="Z48" s="36">
        <f t="shared" si="114"/>
        <v>2.384574599271445E-2</v>
      </c>
      <c r="AA48" s="17">
        <f t="shared" si="85"/>
        <v>119.24308425952043</v>
      </c>
      <c r="AB48" s="79">
        <f t="shared" si="86"/>
        <v>2.7305966565264534E-2</v>
      </c>
      <c r="AC48" s="22">
        <v>2.1213000000000002</v>
      </c>
      <c r="AD48" s="19">
        <v>8.2000000000000003E-2</v>
      </c>
      <c r="AE48" s="19">
        <v>0.85799999999999998</v>
      </c>
      <c r="AF48" s="19">
        <f t="shared" si="87"/>
        <v>1.0287484096007562</v>
      </c>
      <c r="AG48" s="19">
        <f t="shared" si="115"/>
        <v>1.2499764576281751</v>
      </c>
      <c r="AH48" s="19">
        <f t="shared" si="116"/>
        <v>4.9999058305127004</v>
      </c>
      <c r="AI48" s="19">
        <f t="shared" si="117"/>
        <v>6.249882288140876</v>
      </c>
      <c r="AJ48" s="36">
        <f t="shared" si="118"/>
        <v>6.4425306806289939E-2</v>
      </c>
      <c r="AK48" s="17">
        <f t="shared" si="88"/>
        <v>107.52757121658156</v>
      </c>
      <c r="AL48" s="79">
        <f t="shared" si="89"/>
        <v>4.6498826058685098E-2</v>
      </c>
      <c r="AM48" s="26">
        <v>1.7918000000000001</v>
      </c>
      <c r="AN48" s="20">
        <v>6.6000000000000003E-2</v>
      </c>
      <c r="AO48" s="20">
        <v>0.86899999999999999</v>
      </c>
      <c r="AP48" s="19">
        <f t="shared" si="90"/>
        <v>1.041937491775125</v>
      </c>
      <c r="AQ48" s="19">
        <f t="shared" si="119"/>
        <v>0.91483272426028073</v>
      </c>
      <c r="AR48" s="19">
        <f t="shared" si="120"/>
        <v>5.4889963455616844</v>
      </c>
      <c r="AS48" s="19">
        <f t="shared" si="121"/>
        <v>6.4038290698219651</v>
      </c>
      <c r="AT48" s="36">
        <f t="shared" si="122"/>
        <v>7.9788961927381497E-2</v>
      </c>
      <c r="AU48" s="17">
        <f t="shared" si="91"/>
        <v>94.011249271034075</v>
      </c>
      <c r="AV48" s="79">
        <f t="shared" si="92"/>
        <v>5.838659084017625E-2</v>
      </c>
      <c r="AW48" s="26">
        <v>1.3105</v>
      </c>
      <c r="AX48" s="20">
        <v>8.1000000000000003E-2</v>
      </c>
      <c r="AY48" s="20">
        <v>0.875</v>
      </c>
      <c r="AZ48" s="19">
        <f t="shared" si="93"/>
        <v>1.0491315365975078</v>
      </c>
      <c r="BA48" s="19">
        <f t="shared" si="123"/>
        <v>0.49615026820432112</v>
      </c>
      <c r="BB48" s="19">
        <f t="shared" si="124"/>
        <v>3.969202145634569</v>
      </c>
      <c r="BC48" s="19">
        <f t="shared" si="125"/>
        <v>4.4653524138388905</v>
      </c>
      <c r="BD48" s="36">
        <f t="shared" si="126"/>
        <v>0.13237293186025306</v>
      </c>
      <c r="BE48" s="17">
        <f t="shared" si="94"/>
        <v>74.267984468630416</v>
      </c>
      <c r="BF48" s="79">
        <f t="shared" si="95"/>
        <v>5.3444322934481883E-2</v>
      </c>
      <c r="BG48" s="22">
        <v>0.48299999999999998</v>
      </c>
      <c r="BH48" s="19">
        <v>0.128</v>
      </c>
      <c r="BI48" s="19">
        <v>1.167</v>
      </c>
      <c r="BJ48" s="19">
        <f t="shared" si="96"/>
        <v>1.3992417179534764</v>
      </c>
      <c r="BK48" s="19">
        <f>4*PI()^2*$C$13*SQRT($C$11*$C$2)*($C$7*BG48*BI48)^2</f>
        <v>0.11988339890018301</v>
      </c>
      <c r="BL48" s="19">
        <f>4*PI()^2*BL$1*SQRT($C$11*$C$2)*($C$7*BG48*BI48)^2</f>
        <v>1.19883398900183</v>
      </c>
      <c r="BM48" s="19">
        <f t="shared" si="127"/>
        <v>1.3187173879020131</v>
      </c>
      <c r="BN48" s="36">
        <f t="shared" si="128"/>
        <v>0.46511437025292435</v>
      </c>
      <c r="BO48" s="17">
        <f t="shared" si="97"/>
        <v>40.323351965017231</v>
      </c>
      <c r="BP48" s="79">
        <f t="shared" si="98"/>
        <v>2.9730514220193939E-2</v>
      </c>
      <c r="BQ48" s="22">
        <v>0.44390000000000002</v>
      </c>
      <c r="BR48" s="19">
        <v>0.121</v>
      </c>
      <c r="BS48" s="19">
        <v>1.22</v>
      </c>
      <c r="BT48" s="19">
        <f t="shared" si="129"/>
        <v>1.4627891138845253</v>
      </c>
      <c r="BU48" s="19">
        <f t="shared" si="130"/>
        <v>0.1106656974052331</v>
      </c>
      <c r="BV48" s="19">
        <f t="shared" si="131"/>
        <v>1.3279883688627971</v>
      </c>
      <c r="BW48" s="19">
        <f t="shared" si="132"/>
        <v>1.4386540662680303</v>
      </c>
      <c r="BX48" s="36">
        <f t="shared" si="133"/>
        <v>0.57662617651947101</v>
      </c>
      <c r="BY48" s="17">
        <f t="shared" si="104"/>
        <v>38.719442441281558</v>
      </c>
      <c r="BZ48" s="79">
        <f t="shared" si="105"/>
        <v>3.4297714149079124E-2</v>
      </c>
    </row>
    <row r="49" spans="2:78" ht="20.100000000000001" customHeight="1">
      <c r="B49" s="15"/>
      <c r="C49" s="2"/>
      <c r="D49" s="2"/>
      <c r="E49" s="38">
        <v>50</v>
      </c>
      <c r="F49" s="20">
        <f t="shared" si="106"/>
        <v>0.99460000000000004</v>
      </c>
      <c r="G49" s="20">
        <f t="shared" si="79"/>
        <v>13.414317548447777</v>
      </c>
      <c r="H49" s="29">
        <f t="shared" si="80"/>
        <v>88953.661971830996</v>
      </c>
      <c r="I49" s="22">
        <v>2.5752000000000002</v>
      </c>
      <c r="J49" s="19">
        <v>0.23699999999999999</v>
      </c>
      <c r="K49" s="19">
        <v>0.875</v>
      </c>
      <c r="L49" s="19">
        <f t="shared" si="81"/>
        <v>1.0491315365975078</v>
      </c>
      <c r="M49" s="19">
        <f t="shared" si="107"/>
        <v>1.915848252759955</v>
      </c>
      <c r="N49" s="19">
        <f t="shared" si="108"/>
        <v>0</v>
      </c>
      <c r="O49" s="19">
        <f t="shared" si="109"/>
        <v>1.915848252759955</v>
      </c>
      <c r="P49" s="36">
        <f t="shared" si="110"/>
        <v>0</v>
      </c>
      <c r="Q49" s="17">
        <f t="shared" si="82"/>
        <v>142.67817622243649</v>
      </c>
      <c r="R49" s="79">
        <f t="shared" si="83"/>
        <v>0</v>
      </c>
      <c r="S49" s="22">
        <v>2.3195000000000001</v>
      </c>
      <c r="T49" s="19">
        <v>8.2000000000000003E-2</v>
      </c>
      <c r="U49" s="19">
        <v>0.871</v>
      </c>
      <c r="V49" s="19">
        <f t="shared" si="84"/>
        <v>1.0443355067159192</v>
      </c>
      <c r="W49" s="19">
        <f t="shared" si="111"/>
        <v>1.5400972222984355</v>
      </c>
      <c r="X49" s="19">
        <f t="shared" si="112"/>
        <v>3.080194444596871</v>
      </c>
      <c r="Y49" s="19">
        <f t="shared" si="113"/>
        <v>4.6202916668953069</v>
      </c>
      <c r="Z49" s="36">
        <f t="shared" si="114"/>
        <v>3.3196189423029793E-2</v>
      </c>
      <c r="AA49" s="17">
        <f t="shared" si="85"/>
        <v>130.81461949114194</v>
      </c>
      <c r="AB49" s="79">
        <f t="shared" si="86"/>
        <v>2.3546255430612974E-2</v>
      </c>
      <c r="AC49" s="22">
        <v>2.1478000000000002</v>
      </c>
      <c r="AD49" s="19">
        <v>5.7000000000000002E-2</v>
      </c>
      <c r="AE49" s="19">
        <v>0.86899999999999999</v>
      </c>
      <c r="AF49" s="19">
        <f t="shared" si="87"/>
        <v>1.041937491775125</v>
      </c>
      <c r="AG49" s="19">
        <f t="shared" si="115"/>
        <v>1.3144688623588143</v>
      </c>
      <c r="AH49" s="19">
        <f t="shared" si="116"/>
        <v>5.2578754494352573</v>
      </c>
      <c r="AI49" s="19">
        <f t="shared" si="117"/>
        <v>6.5723443117940716</v>
      </c>
      <c r="AJ49" s="36">
        <f t="shared" si="118"/>
        <v>4.5939099291522678E-2</v>
      </c>
      <c r="AK49" s="17">
        <f t="shared" si="88"/>
        <v>122.84835945687024</v>
      </c>
      <c r="AL49" s="79">
        <f t="shared" si="89"/>
        <v>4.2799720506493201E-2</v>
      </c>
      <c r="AM49" s="22">
        <v>1.9374</v>
      </c>
      <c r="AN49" s="19">
        <v>6.2E-2</v>
      </c>
      <c r="AO49" s="19">
        <v>0.86099999999999999</v>
      </c>
      <c r="AP49" s="19">
        <f t="shared" si="90"/>
        <v>1.0323454320119478</v>
      </c>
      <c r="AQ49" s="19">
        <f t="shared" si="119"/>
        <v>1.0499484277628901</v>
      </c>
      <c r="AR49" s="19">
        <f t="shared" si="120"/>
        <v>6.2996905665773397</v>
      </c>
      <c r="AS49" s="19">
        <f t="shared" si="121"/>
        <v>7.3496389943402303</v>
      </c>
      <c r="AT49" s="36">
        <f t="shared" si="122"/>
        <v>7.35795824231429E-2</v>
      </c>
      <c r="AU49" s="17">
        <f t="shared" si="91"/>
        <v>113.086559158613</v>
      </c>
      <c r="AV49" s="79">
        <f t="shared" si="92"/>
        <v>5.5706802058956596E-2</v>
      </c>
      <c r="AW49" s="22">
        <v>1.6431</v>
      </c>
      <c r="AX49" s="19">
        <v>6.2E-2</v>
      </c>
      <c r="AY49" s="19">
        <v>0.85799999999999998</v>
      </c>
      <c r="AZ49" s="19">
        <f t="shared" si="93"/>
        <v>1.0287484096007562</v>
      </c>
      <c r="BA49" s="19">
        <f t="shared" si="123"/>
        <v>0.74993848456050272</v>
      </c>
      <c r="BB49" s="19">
        <f t="shared" si="124"/>
        <v>5.9995078764840217</v>
      </c>
      <c r="BC49" s="19">
        <f t="shared" si="125"/>
        <v>6.7494463610445248</v>
      </c>
      <c r="BD49" s="36">
        <f t="shared" si="126"/>
        <v>9.7423634682682336E-2</v>
      </c>
      <c r="BE49" s="17">
        <f t="shared" si="94"/>
        <v>99.432101802257947</v>
      </c>
      <c r="BF49" s="79">
        <f t="shared" si="95"/>
        <v>6.0337735678315733E-2</v>
      </c>
      <c r="BG49" s="22">
        <v>1.4592000000000001</v>
      </c>
      <c r="BH49" s="19">
        <v>4.4999999999999998E-2</v>
      </c>
      <c r="BI49" s="19">
        <v>0.85799999999999998</v>
      </c>
      <c r="BJ49" s="19">
        <f t="shared" si="96"/>
        <v>1.0287484096007562</v>
      </c>
      <c r="BK49" s="19">
        <f>4*PI()^2*$C$13*SQRT($C$11*$C$2)*($C$7*BG49*BI49)^2</f>
        <v>0.59146260471056522</v>
      </c>
      <c r="BL49" s="19">
        <f>4*PI()^2*BL$1*SQRT($C$11*$C$2)*($C$7*BG49*BI49)^2</f>
        <v>5.914626047105652</v>
      </c>
      <c r="BM49" s="19">
        <f t="shared" si="127"/>
        <v>6.5060886518162171</v>
      </c>
      <c r="BN49" s="36">
        <f t="shared" si="128"/>
        <v>8.8388378240336796E-2</v>
      </c>
      <c r="BO49" s="17">
        <f t="shared" si="97"/>
        <v>90.899805819132922</v>
      </c>
      <c r="BP49" s="79">
        <f t="shared" si="98"/>
        <v>6.5067532254955818E-2</v>
      </c>
      <c r="BQ49" s="22">
        <v>1.2325999999999999</v>
      </c>
      <c r="BR49" s="19">
        <v>5.8000000000000003E-2</v>
      </c>
      <c r="BS49" s="19">
        <v>0.84899999999999998</v>
      </c>
      <c r="BT49" s="19">
        <f t="shared" si="129"/>
        <v>1.0179573423671819</v>
      </c>
      <c r="BU49" s="19">
        <f t="shared" si="130"/>
        <v>0.41322137750559168</v>
      </c>
      <c r="BV49" s="19">
        <f t="shared" si="131"/>
        <v>4.9586565300670999</v>
      </c>
      <c r="BW49" s="19">
        <f t="shared" si="132"/>
        <v>5.3718779075726912</v>
      </c>
      <c r="BX49" s="36">
        <f t="shared" si="133"/>
        <v>0.13385441369378759</v>
      </c>
      <c r="BY49" s="17">
        <f t="shared" si="104"/>
        <v>80.386384015021292</v>
      </c>
      <c r="BZ49" s="79">
        <f t="shared" si="105"/>
        <v>6.1685279053483824E-2</v>
      </c>
    </row>
    <row r="50" spans="2:78" ht="20.100000000000001" customHeight="1">
      <c r="B50" s="15"/>
      <c r="C50" s="2"/>
      <c r="D50" s="16"/>
      <c r="E50" s="38">
        <v>52</v>
      </c>
      <c r="F50" s="20">
        <f t="shared" si="106"/>
        <v>1.0346</v>
      </c>
      <c r="G50" s="20">
        <f t="shared" si="79"/>
        <v>13.953803474385753</v>
      </c>
      <c r="H50" s="29">
        <f t="shared" si="80"/>
        <v>92531.126760563377</v>
      </c>
      <c r="I50" s="26">
        <v>2.7067999999999999</v>
      </c>
      <c r="J50" s="20">
        <v>0.17599999999999999</v>
      </c>
      <c r="K50" s="19">
        <v>0.88600000000000001</v>
      </c>
      <c r="L50" s="19">
        <f t="shared" si="81"/>
        <v>1.0623206187718766</v>
      </c>
      <c r="M50" s="19">
        <f t="shared" si="107"/>
        <v>2.1702154614913005</v>
      </c>
      <c r="N50" s="19">
        <f t="shared" si="108"/>
        <v>0</v>
      </c>
      <c r="O50" s="19">
        <f t="shared" si="109"/>
        <v>2.1702154614913005</v>
      </c>
      <c r="P50" s="36">
        <f t="shared" si="110"/>
        <v>0</v>
      </c>
      <c r="Q50" s="17">
        <f t="shared" si="82"/>
        <v>167.46656633562182</v>
      </c>
      <c r="R50" s="79">
        <f t="shared" si="83"/>
        <v>0</v>
      </c>
      <c r="S50" s="26">
        <v>2.3544999999999998</v>
      </c>
      <c r="T50" s="20">
        <v>5.1999999999999998E-2</v>
      </c>
      <c r="U50" s="19">
        <v>0.879</v>
      </c>
      <c r="V50" s="19">
        <f t="shared" si="84"/>
        <v>1.0539275664790966</v>
      </c>
      <c r="W50" s="19">
        <f t="shared" si="111"/>
        <v>1.6162115778957791</v>
      </c>
      <c r="X50" s="19">
        <f t="shared" si="112"/>
        <v>3.2324231557915581</v>
      </c>
      <c r="Y50" s="19">
        <f t="shared" si="113"/>
        <v>4.8486347336873372</v>
      </c>
      <c r="Z50" s="36">
        <f t="shared" si="114"/>
        <v>2.1439722776166348E-2</v>
      </c>
      <c r="AA50" s="17">
        <f t="shared" si="85"/>
        <v>149.0686396423327</v>
      </c>
      <c r="AB50" s="79">
        <f t="shared" si="86"/>
        <v>2.1684125940555042E-2</v>
      </c>
      <c r="AC50" s="26">
        <v>2.1579999999999999</v>
      </c>
      <c r="AD50" s="20">
        <v>5.7000000000000002E-2</v>
      </c>
      <c r="AE50" s="19">
        <v>0.878</v>
      </c>
      <c r="AF50" s="19">
        <f t="shared" si="87"/>
        <v>1.0527285590086994</v>
      </c>
      <c r="AG50" s="19">
        <f t="shared" si="115"/>
        <v>1.3546122115228751</v>
      </c>
      <c r="AH50" s="19">
        <f t="shared" si="116"/>
        <v>5.4184488460915006</v>
      </c>
      <c r="AI50" s="19">
        <f t="shared" si="117"/>
        <v>6.7730610576143757</v>
      </c>
      <c r="AJ50" s="36">
        <f t="shared" si="118"/>
        <v>4.689558467432265E-2</v>
      </c>
      <c r="AK50" s="17">
        <f t="shared" si="88"/>
        <v>138.80695188976014</v>
      </c>
      <c r="AL50" s="79">
        <f t="shared" si="89"/>
        <v>3.9035860757138503E-2</v>
      </c>
      <c r="AM50" s="22">
        <v>1.9624999999999999</v>
      </c>
      <c r="AN50" s="19">
        <v>4.9000000000000002E-2</v>
      </c>
      <c r="AO50" s="19">
        <v>0.87</v>
      </c>
      <c r="AP50" s="19">
        <f t="shared" si="90"/>
        <v>1.0431364992455221</v>
      </c>
      <c r="AQ50" s="19">
        <f t="shared" si="119"/>
        <v>1.099970175568532</v>
      </c>
      <c r="AR50" s="19">
        <f t="shared" si="120"/>
        <v>6.5998210534111914</v>
      </c>
      <c r="AS50" s="19">
        <f t="shared" si="121"/>
        <v>7.6997912289797235</v>
      </c>
      <c r="AT50" s="36">
        <f t="shared" si="122"/>
        <v>5.9373672370385502E-2</v>
      </c>
      <c r="AU50" s="17">
        <f t="shared" si="91"/>
        <v>128.59748646671719</v>
      </c>
      <c r="AV50" s="79">
        <f t="shared" si="92"/>
        <v>5.1321540060732966E-2</v>
      </c>
      <c r="AW50" s="26">
        <v>1.7403999999999999</v>
      </c>
      <c r="AX50" s="20">
        <v>4.7E-2</v>
      </c>
      <c r="AY50" s="19">
        <v>0.86699999999999999</v>
      </c>
      <c r="AZ50" s="19">
        <f t="shared" si="93"/>
        <v>1.0395394768343307</v>
      </c>
      <c r="BA50" s="19">
        <f t="shared" si="123"/>
        <v>0.85913105556506975</v>
      </c>
      <c r="BB50" s="19">
        <f t="shared" si="124"/>
        <v>6.873048444520558</v>
      </c>
      <c r="BC50" s="19">
        <f t="shared" si="125"/>
        <v>7.7321795000856275</v>
      </c>
      <c r="BD50" s="36">
        <f t="shared" si="126"/>
        <v>7.5410898600534668E-2</v>
      </c>
      <c r="BE50" s="17">
        <f t="shared" si="94"/>
        <v>116.99890707818606</v>
      </c>
      <c r="BF50" s="79">
        <f t="shared" si="95"/>
        <v>5.8744552544645161E-2</v>
      </c>
      <c r="BG50" s="26">
        <v>1.5810999999999999</v>
      </c>
      <c r="BH50" s="20">
        <v>4.2000000000000003E-2</v>
      </c>
      <c r="BI50" s="19">
        <v>0.871</v>
      </c>
      <c r="BJ50" s="19">
        <f t="shared" si="96"/>
        <v>1.0443355067159192</v>
      </c>
      <c r="BK50" s="19">
        <f>4*PI()^2*$C$13*SQRT($C$11*$C$2)*($C$7*BG50*BI50)^2</f>
        <v>0.7156127359267852</v>
      </c>
      <c r="BL50" s="19">
        <f>4*PI()^2*BL$1*SQRT($C$11*$C$2)*($C$7*BG50*BI50)^2</f>
        <v>7.1561273592678516</v>
      </c>
      <c r="BM50" s="19">
        <f t="shared" si="127"/>
        <v>7.871740095194637</v>
      </c>
      <c r="BN50" s="36">
        <f t="shared" si="128"/>
        <v>8.5014631449222625E-2</v>
      </c>
      <c r="BO50" s="17">
        <f t="shared" si="97"/>
        <v>108.6798899841158</v>
      </c>
      <c r="BP50" s="79">
        <f t="shared" si="98"/>
        <v>6.5845920163461344E-2</v>
      </c>
      <c r="BQ50" s="26">
        <v>1.4296</v>
      </c>
      <c r="BR50" s="20">
        <v>4.3999999999999997E-2</v>
      </c>
      <c r="BS50" s="19">
        <v>0.86499999999999999</v>
      </c>
      <c r="BT50" s="19">
        <f t="shared" si="129"/>
        <v>1.0371414618935364</v>
      </c>
      <c r="BU50" s="19">
        <f t="shared" si="130"/>
        <v>0.57701136570508493</v>
      </c>
      <c r="BV50" s="19">
        <f t="shared" si="131"/>
        <v>6.9241363884610179</v>
      </c>
      <c r="BW50" s="19">
        <f t="shared" si="132"/>
        <v>7.5011477541661025</v>
      </c>
      <c r="BX50" s="36">
        <f t="shared" si="133"/>
        <v>0.10540815541430242</v>
      </c>
      <c r="BY50" s="17">
        <f t="shared" si="104"/>
        <v>100.76820706037665</v>
      </c>
      <c r="BZ50" s="79">
        <f t="shared" si="105"/>
        <v>6.8713501911494029E-2</v>
      </c>
    </row>
    <row r="51" spans="2:78" ht="20.100000000000001" customHeight="1">
      <c r="B51" s="15"/>
      <c r="C51" s="2"/>
      <c r="D51" s="16"/>
      <c r="E51" s="38">
        <v>54</v>
      </c>
      <c r="F51" s="20">
        <f t="shared" si="106"/>
        <v>1.0746</v>
      </c>
      <c r="G51" s="20">
        <f t="shared" si="79"/>
        <v>14.493289400323729</v>
      </c>
      <c r="H51" s="29">
        <f t="shared" si="80"/>
        <v>96108.591549295772</v>
      </c>
      <c r="I51" s="22">
        <v>2.7574000000000001</v>
      </c>
      <c r="J51" s="19">
        <v>6.6000000000000003E-2</v>
      </c>
      <c r="K51" s="19">
        <v>0.879</v>
      </c>
      <c r="L51" s="19">
        <f t="shared" si="81"/>
        <v>1.0539275664790966</v>
      </c>
      <c r="M51" s="19">
        <f t="shared" si="107"/>
        <v>2.2166665437582971</v>
      </c>
      <c r="N51" s="19">
        <f t="shared" si="108"/>
        <v>0</v>
      </c>
      <c r="O51" s="19">
        <f t="shared" si="109"/>
        <v>2.2166665437582971</v>
      </c>
      <c r="P51" s="36">
        <f t="shared" si="110"/>
        <v>0</v>
      </c>
      <c r="Q51" s="17">
        <f t="shared" si="82"/>
        <v>190.61207952465477</v>
      </c>
      <c r="R51" s="79">
        <f t="shared" si="83"/>
        <v>0</v>
      </c>
      <c r="S51" s="22">
        <v>2.4902000000000002</v>
      </c>
      <c r="T51" s="19">
        <v>7.2999999999999995E-2</v>
      </c>
      <c r="U51" s="19">
        <v>0.88500000000000001</v>
      </c>
      <c r="V51" s="19">
        <f t="shared" si="84"/>
        <v>1.0611216113014794</v>
      </c>
      <c r="W51" s="19">
        <f t="shared" si="111"/>
        <v>1.83264384586502</v>
      </c>
      <c r="X51" s="19">
        <f t="shared" si="112"/>
        <v>3.6652876917300401</v>
      </c>
      <c r="Y51" s="19">
        <f t="shared" si="113"/>
        <v>5.4979315375950604</v>
      </c>
      <c r="Z51" s="36">
        <f t="shared" si="114"/>
        <v>3.0510369917282985E-2</v>
      </c>
      <c r="AA51" s="17">
        <f t="shared" si="85"/>
        <v>174.97643525346066</v>
      </c>
      <c r="AB51" s="79">
        <f t="shared" si="86"/>
        <v>2.0947321771761541E-2</v>
      </c>
      <c r="AC51" s="22">
        <v>2.1758000000000002</v>
      </c>
      <c r="AD51" s="19">
        <v>6.2E-2</v>
      </c>
      <c r="AE51" s="19">
        <v>0.88300000000000001</v>
      </c>
      <c r="AF51" s="19">
        <f t="shared" si="87"/>
        <v>1.0587235963606851</v>
      </c>
      <c r="AG51" s="19">
        <f t="shared" si="115"/>
        <v>1.3927796923119047</v>
      </c>
      <c r="AH51" s="19">
        <f t="shared" si="116"/>
        <v>5.5711187692476187</v>
      </c>
      <c r="AI51" s="19">
        <f t="shared" si="117"/>
        <v>6.9638984615595234</v>
      </c>
      <c r="AJ51" s="36">
        <f t="shared" si="118"/>
        <v>5.1591857454389191E-2</v>
      </c>
      <c r="AK51" s="17">
        <f t="shared" si="88"/>
        <v>156.5788059163969</v>
      </c>
      <c r="AL51" s="79">
        <f t="shared" si="89"/>
        <v>3.5580286467520011E-2</v>
      </c>
      <c r="AM51" s="26">
        <v>1.9664999999999999</v>
      </c>
      <c r="AN51" s="20">
        <v>4.9000000000000002E-2</v>
      </c>
      <c r="AO51" s="19">
        <v>0.876</v>
      </c>
      <c r="AP51" s="19">
        <f t="shared" si="90"/>
        <v>1.0503305440679052</v>
      </c>
      <c r="AQ51" s="19">
        <f t="shared" si="119"/>
        <v>1.1197451438989909</v>
      </c>
      <c r="AR51" s="19">
        <f t="shared" si="120"/>
        <v>6.7184708633939447</v>
      </c>
      <c r="AS51" s="19">
        <f t="shared" si="121"/>
        <v>7.8382160072929352</v>
      </c>
      <c r="AT51" s="36">
        <f t="shared" si="122"/>
        <v>6.0195443531373953E-2</v>
      </c>
      <c r="AU51" s="17">
        <f t="shared" si="91"/>
        <v>144.33127468151315</v>
      </c>
      <c r="AV51" s="79">
        <f t="shared" si="92"/>
        <v>4.6548960911065022E-2</v>
      </c>
      <c r="AW51" s="22">
        <v>1.8197000000000001</v>
      </c>
      <c r="AX51" s="19">
        <v>5.5E-2</v>
      </c>
      <c r="AY51" s="19">
        <v>0.874</v>
      </c>
      <c r="AZ51" s="19">
        <f t="shared" si="93"/>
        <v>1.0479325291271107</v>
      </c>
      <c r="BA51" s="19">
        <f t="shared" si="123"/>
        <v>0.95443318110855602</v>
      </c>
      <c r="BB51" s="19">
        <f t="shared" si="124"/>
        <v>7.6354654488684481</v>
      </c>
      <c r="BC51" s="19">
        <f t="shared" si="125"/>
        <v>8.5898986299770037</v>
      </c>
      <c r="BD51" s="36">
        <f t="shared" si="126"/>
        <v>8.9677525839214664E-2</v>
      </c>
      <c r="BE51" s="17">
        <f t="shared" si="94"/>
        <v>135.74103299359666</v>
      </c>
      <c r="BF51" s="79">
        <f t="shared" si="95"/>
        <v>5.6250238269725243E-2</v>
      </c>
      <c r="BG51" s="22">
        <v>1.6357999999999999</v>
      </c>
      <c r="BH51" s="19">
        <v>4.8000000000000001E-2</v>
      </c>
      <c r="BI51" s="19">
        <v>0.878</v>
      </c>
      <c r="BJ51" s="19">
        <f t="shared" si="96"/>
        <v>1.0527285590086994</v>
      </c>
      <c r="BK51" s="19">
        <f>4*PI()^2*$C$13*SQRT($C$11*$C$2)*($C$7*BG51*BI51)^2</f>
        <v>0.77834566933422678</v>
      </c>
      <c r="BL51" s="19">
        <f>4*PI()^2*BL$1*SQRT($C$11*$C$2)*($C$7*BG51*BI51)^2</f>
        <v>7.7834566933422673</v>
      </c>
      <c r="BM51" s="19">
        <f t="shared" si="127"/>
        <v>8.5618023626764934</v>
      </c>
      <c r="BN51" s="36">
        <f t="shared" si="128"/>
        <v>9.8727546682784523E-2</v>
      </c>
      <c r="BO51" s="17">
        <f t="shared" si="97"/>
        <v>124.97982423060039</v>
      </c>
      <c r="BP51" s="79">
        <f t="shared" si="98"/>
        <v>6.2277705551745728E-2</v>
      </c>
      <c r="BQ51" s="22">
        <v>1.4762</v>
      </c>
      <c r="BR51" s="19">
        <v>0.05</v>
      </c>
      <c r="BS51" s="19">
        <v>0.873</v>
      </c>
      <c r="BT51" s="19">
        <f t="shared" si="129"/>
        <v>1.0467335216567135</v>
      </c>
      <c r="BU51" s="19">
        <f t="shared" si="130"/>
        <v>0.62667441349532416</v>
      </c>
      <c r="BV51" s="19">
        <f t="shared" si="131"/>
        <v>7.5200929619438899</v>
      </c>
      <c r="BW51" s="19">
        <f t="shared" si="132"/>
        <v>8.1467673754392145</v>
      </c>
      <c r="BX51" s="36">
        <f t="shared" si="133"/>
        <v>0.12200786114675471</v>
      </c>
      <c r="BY51" s="17">
        <f t="shared" si="104"/>
        <v>115.64056964346496</v>
      </c>
      <c r="BZ51" s="79">
        <f t="shared" si="105"/>
        <v>6.5029885144368652E-2</v>
      </c>
    </row>
    <row r="52" spans="2:78" ht="20.100000000000001" customHeight="1">
      <c r="B52" s="2"/>
      <c r="C52" s="2"/>
      <c r="D52" s="16"/>
      <c r="E52" s="38">
        <v>56</v>
      </c>
      <c r="F52" s="20">
        <f t="shared" si="106"/>
        <v>1.1146</v>
      </c>
      <c r="G52" s="21">
        <f t="shared" si="79"/>
        <v>15.032775326261707</v>
      </c>
      <c r="H52" s="30">
        <f t="shared" si="80"/>
        <v>99686.056338028182</v>
      </c>
      <c r="I52" s="27">
        <v>2.6528</v>
      </c>
      <c r="J52" s="21">
        <v>8.3000000000000004E-2</v>
      </c>
      <c r="K52" s="21">
        <v>0.89</v>
      </c>
      <c r="L52" s="19">
        <f t="shared" si="81"/>
        <v>1.0671166486534651</v>
      </c>
      <c r="M52" s="19">
        <f t="shared" si="107"/>
        <v>2.1033527075543654</v>
      </c>
      <c r="N52" s="19">
        <f t="shared" si="108"/>
        <v>0</v>
      </c>
      <c r="O52" s="19">
        <f t="shared" si="109"/>
        <v>2.1033527075543654</v>
      </c>
      <c r="P52" s="36">
        <f t="shared" si="110"/>
        <v>0</v>
      </c>
      <c r="Q52" s="17">
        <f t="shared" si="82"/>
        <v>205.86966446593729</v>
      </c>
      <c r="R52" s="79">
        <f t="shared" si="83"/>
        <v>0</v>
      </c>
      <c r="S52" s="27">
        <v>2.4430999999999998</v>
      </c>
      <c r="T52" s="21">
        <v>9.0999999999999998E-2</v>
      </c>
      <c r="U52" s="21">
        <v>0.88700000000000001</v>
      </c>
      <c r="V52" s="19">
        <f t="shared" si="84"/>
        <v>1.0635196262422737</v>
      </c>
      <c r="W52" s="19">
        <f t="shared" si="111"/>
        <v>1.7719554587538024</v>
      </c>
      <c r="X52" s="19">
        <f t="shared" si="112"/>
        <v>3.5439109175076049</v>
      </c>
      <c r="Y52" s="19">
        <f t="shared" si="113"/>
        <v>5.3158663762614076</v>
      </c>
      <c r="Z52" s="36">
        <f t="shared" si="114"/>
        <v>3.8205571779834156E-2</v>
      </c>
      <c r="AA52" s="17">
        <f t="shared" si="85"/>
        <v>192.17679823956485</v>
      </c>
      <c r="AB52" s="79">
        <f t="shared" si="86"/>
        <v>1.8440888546232392E-2</v>
      </c>
      <c r="AC52" s="27">
        <v>2.2164000000000001</v>
      </c>
      <c r="AD52" s="21">
        <v>6.6000000000000003E-2</v>
      </c>
      <c r="AE52" s="21">
        <v>0.88400000000000001</v>
      </c>
      <c r="AF52" s="19">
        <f t="shared" si="87"/>
        <v>1.0599226038310823</v>
      </c>
      <c r="AG52" s="19">
        <f t="shared" si="115"/>
        <v>1.4485179683791665</v>
      </c>
      <c r="AH52" s="19">
        <f t="shared" si="116"/>
        <v>5.7940718735166659</v>
      </c>
      <c r="AI52" s="19">
        <f t="shared" si="117"/>
        <v>7.2425898418958319</v>
      </c>
      <c r="AJ52" s="36">
        <f t="shared" si="118"/>
        <v>5.5044829762062965E-2</v>
      </c>
      <c r="AK52" s="17">
        <f t="shared" si="88"/>
        <v>177.37387609593759</v>
      </c>
      <c r="AL52" s="79">
        <f t="shared" si="89"/>
        <v>3.2665869411247356E-2</v>
      </c>
      <c r="AM52" s="22">
        <v>2.0369000000000002</v>
      </c>
      <c r="AN52" s="19">
        <v>6.6000000000000003E-2</v>
      </c>
      <c r="AO52" s="19">
        <v>0.877</v>
      </c>
      <c r="AP52" s="19">
        <f t="shared" si="90"/>
        <v>1.0515295515383023</v>
      </c>
      <c r="AQ52" s="19">
        <f t="shared" si="119"/>
        <v>1.2040975616703178</v>
      </c>
      <c r="AR52" s="19">
        <f t="shared" si="120"/>
        <v>7.2245853700219067</v>
      </c>
      <c r="AS52" s="19">
        <f t="shared" si="121"/>
        <v>8.428682931692224</v>
      </c>
      <c r="AT52" s="36">
        <f t="shared" si="122"/>
        <v>8.1264795849156662E-2</v>
      </c>
      <c r="AU52" s="17">
        <f t="shared" si="91"/>
        <v>165.65299155786485</v>
      </c>
      <c r="AV52" s="79">
        <f t="shared" si="92"/>
        <v>4.3612767279836658E-2</v>
      </c>
      <c r="AW52" s="27">
        <v>1.8646</v>
      </c>
      <c r="AX52" s="21">
        <v>5.2999999999999999E-2</v>
      </c>
      <c r="AY52" s="21">
        <v>0.875</v>
      </c>
      <c r="AZ52" s="19">
        <f t="shared" si="93"/>
        <v>1.0491315365975078</v>
      </c>
      <c r="BA52" s="19">
        <f t="shared" si="123"/>
        <v>1.0044088707452727</v>
      </c>
      <c r="BB52" s="19">
        <f t="shared" si="124"/>
        <v>8.0352709659621819</v>
      </c>
      <c r="BC52" s="19">
        <f t="shared" si="125"/>
        <v>9.0396798367074549</v>
      </c>
      <c r="BD52" s="36">
        <f t="shared" si="126"/>
        <v>8.6614387513498925E-2</v>
      </c>
      <c r="BE52" s="17">
        <f t="shared" si="94"/>
        <v>154.40224834945298</v>
      </c>
      <c r="BF52" s="79">
        <f t="shared" si="95"/>
        <v>5.204115258591472E-2</v>
      </c>
      <c r="BG52" s="27">
        <v>1.6549</v>
      </c>
      <c r="BH52" s="21">
        <v>5.8000000000000003E-2</v>
      </c>
      <c r="BI52" s="21">
        <v>0.879</v>
      </c>
      <c r="BJ52" s="19">
        <f t="shared" si="96"/>
        <v>1.0539275664790966</v>
      </c>
      <c r="BK52" s="19">
        <f>4*PI()^2*$C$13*SQRT($C$11*$C$2)*($C$7*BG52*BI52)^2</f>
        <v>0.79844376877860279</v>
      </c>
      <c r="BL52" s="19">
        <f>4*PI()^2*BL$1*SQRT($C$11*$C$2)*($C$7*BG52*BI52)^2</f>
        <v>7.984437687786027</v>
      </c>
      <c r="BM52" s="19">
        <f t="shared" si="127"/>
        <v>8.7828814565646294</v>
      </c>
      <c r="BN52" s="36">
        <f t="shared" si="128"/>
        <v>0.11956768471323541</v>
      </c>
      <c r="BO52" s="17">
        <f t="shared" si="97"/>
        <v>140.70938212308053</v>
      </c>
      <c r="BP52" s="79">
        <f t="shared" si="98"/>
        <v>5.6744174178818607E-2</v>
      </c>
      <c r="BQ52" s="27">
        <v>1.4735</v>
      </c>
      <c r="BR52" s="21">
        <v>5.3999999999999999E-2</v>
      </c>
      <c r="BS52" s="21">
        <v>0.874</v>
      </c>
      <c r="BT52" s="19">
        <f t="shared" si="129"/>
        <v>1.0479325291271107</v>
      </c>
      <c r="BU52" s="19">
        <f t="shared" si="130"/>
        <v>0.62581536177672747</v>
      </c>
      <c r="BV52" s="19">
        <f t="shared" si="131"/>
        <v>7.5097843413207288</v>
      </c>
      <c r="BW52" s="19">
        <f t="shared" si="132"/>
        <v>8.1355997030974567</v>
      </c>
      <c r="BX52" s="36">
        <f t="shared" si="133"/>
        <v>0.13207053805411614</v>
      </c>
      <c r="BY52" s="17">
        <f t="shared" si="104"/>
        <v>128.86443251190283</v>
      </c>
      <c r="BZ52" s="79">
        <f t="shared" si="105"/>
        <v>5.8276626024229547E-2</v>
      </c>
    </row>
    <row r="53" spans="2:78" ht="20.100000000000001" customHeight="1">
      <c r="B53" s="16"/>
      <c r="C53" s="16"/>
      <c r="D53" s="16"/>
      <c r="E53" s="38">
        <v>58</v>
      </c>
      <c r="F53" s="20">
        <f t="shared" si="106"/>
        <v>1.1545999999999998</v>
      </c>
      <c r="G53" s="21">
        <f t="shared" si="79"/>
        <v>15.572261252199679</v>
      </c>
      <c r="H53" s="30">
        <f t="shared" si="80"/>
        <v>103263.52112676055</v>
      </c>
      <c r="I53" s="27">
        <v>2.6215999999999999</v>
      </c>
      <c r="J53" s="21">
        <v>9.9000000000000005E-2</v>
      </c>
      <c r="K53" s="21">
        <v>0.89200000000000002</v>
      </c>
      <c r="L53" s="19">
        <f t="shared" si="81"/>
        <v>1.0695146635942594</v>
      </c>
      <c r="M53" s="19">
        <f t="shared" si="107"/>
        <v>2.0634105150140356</v>
      </c>
      <c r="N53" s="19">
        <f t="shared" si="108"/>
        <v>0</v>
      </c>
      <c r="O53" s="19">
        <f t="shared" si="109"/>
        <v>2.0634105150140356</v>
      </c>
      <c r="P53" s="36">
        <f t="shared" si="110"/>
        <v>0</v>
      </c>
      <c r="Q53" s="17">
        <f t="shared" si="82"/>
        <v>226.57434345607396</v>
      </c>
      <c r="R53" s="79">
        <f t="shared" si="83"/>
        <v>0</v>
      </c>
      <c r="S53" s="27">
        <v>2.4497</v>
      </c>
      <c r="T53" s="21">
        <v>7.6999999999999999E-2</v>
      </c>
      <c r="U53" s="21">
        <v>0.88500000000000001</v>
      </c>
      <c r="V53" s="19">
        <f t="shared" si="84"/>
        <v>1.0611216113014794</v>
      </c>
      <c r="W53" s="19">
        <f t="shared" si="111"/>
        <v>1.7735172608759189</v>
      </c>
      <c r="X53" s="19">
        <f t="shared" si="112"/>
        <v>3.5470345217518378</v>
      </c>
      <c r="Y53" s="19">
        <f t="shared" si="113"/>
        <v>5.3205517826277564</v>
      </c>
      <c r="Z53" s="36">
        <f t="shared" si="114"/>
        <v>3.2182171008640958E-2</v>
      </c>
      <c r="AA53" s="17">
        <f t="shared" si="85"/>
        <v>214.0973670208808</v>
      </c>
      <c r="AB53" s="79">
        <f t="shared" si="86"/>
        <v>1.6567389740042425E-2</v>
      </c>
      <c r="AC53" s="27">
        <v>2.2088999999999999</v>
      </c>
      <c r="AD53" s="21">
        <v>6.5000000000000002E-2</v>
      </c>
      <c r="AE53" s="21">
        <v>0.88500000000000001</v>
      </c>
      <c r="AF53" s="19">
        <f t="shared" si="87"/>
        <v>1.0611216113014794</v>
      </c>
      <c r="AG53" s="19">
        <f t="shared" si="115"/>
        <v>1.4419882635311998</v>
      </c>
      <c r="AH53" s="19">
        <f t="shared" si="116"/>
        <v>5.7679530541247992</v>
      </c>
      <c r="AI53" s="19">
        <f t="shared" si="117"/>
        <v>7.209941317655999</v>
      </c>
      <c r="AJ53" s="36">
        <f t="shared" si="118"/>
        <v>5.4333535469134081E-2</v>
      </c>
      <c r="AK53" s="17">
        <f t="shared" si="88"/>
        <v>196.61943842521742</v>
      </c>
      <c r="AL53" s="79">
        <f t="shared" si="89"/>
        <v>2.9335619612801369E-2</v>
      </c>
      <c r="AM53" s="27">
        <v>2.0312999999999999</v>
      </c>
      <c r="AN53" s="21">
        <v>5.3999999999999999E-2</v>
      </c>
      <c r="AO53" s="21">
        <v>0.877</v>
      </c>
      <c r="AP53" s="19">
        <f t="shared" si="90"/>
        <v>1.0515295515383023</v>
      </c>
      <c r="AQ53" s="19">
        <f t="shared" si="119"/>
        <v>1.1974858701434419</v>
      </c>
      <c r="AR53" s="19">
        <f t="shared" si="120"/>
        <v>7.1849152208606508</v>
      </c>
      <c r="AS53" s="19">
        <f t="shared" si="121"/>
        <v>8.3824010910040929</v>
      </c>
      <c r="AT53" s="36">
        <f t="shared" si="122"/>
        <v>6.6489378422037268E-2</v>
      </c>
      <c r="AU53" s="17">
        <f t="shared" si="91"/>
        <v>183.72874025831624</v>
      </c>
      <c r="AV53" s="79">
        <f t="shared" si="92"/>
        <v>3.9106103981113187E-2</v>
      </c>
      <c r="AW53" s="27">
        <v>1.8279000000000001</v>
      </c>
      <c r="AX53" s="21">
        <v>5.3999999999999999E-2</v>
      </c>
      <c r="AY53" s="21">
        <v>0.877</v>
      </c>
      <c r="AZ53" s="19">
        <f t="shared" si="93"/>
        <v>1.0515295515383023</v>
      </c>
      <c r="BA53" s="19">
        <f t="shared" si="123"/>
        <v>0.96967707071383935</v>
      </c>
      <c r="BB53" s="19">
        <f t="shared" si="124"/>
        <v>7.7574165657107148</v>
      </c>
      <c r="BC53" s="19">
        <f t="shared" si="125"/>
        <v>8.7270936364245539</v>
      </c>
      <c r="BD53" s="36">
        <f t="shared" si="126"/>
        <v>8.8652504562716339E-2</v>
      </c>
      <c r="BE53" s="17">
        <f t="shared" si="94"/>
        <v>168.96540688473686</v>
      </c>
      <c r="BF53" s="79">
        <f t="shared" si="95"/>
        <v>4.5911270885185346E-2</v>
      </c>
      <c r="BG53" s="27">
        <v>1.6438999999999999</v>
      </c>
      <c r="BH53" s="21">
        <v>5.1999999999999998E-2</v>
      </c>
      <c r="BI53" s="21">
        <v>0.88</v>
      </c>
      <c r="BJ53" s="19">
        <f t="shared" si="96"/>
        <v>1.0551265739494937</v>
      </c>
      <c r="BK53" s="19">
        <f>4*PI()^2*$C$13*SQRT($C$11*$C$2)*($C$7*BG53*BI53)^2</f>
        <v>0.78965830822644112</v>
      </c>
      <c r="BL53" s="19">
        <f>4*PI()^2*BL$1*SQRT($C$11*$C$2)*($C$7*BG53*BI53)^2</f>
        <v>7.896583082264411</v>
      </c>
      <c r="BM53" s="19">
        <f t="shared" si="127"/>
        <v>8.6862413904908529</v>
      </c>
      <c r="BN53" s="36">
        <f t="shared" si="128"/>
        <v>0.10744266300819667</v>
      </c>
      <c r="BO53" s="17">
        <f t="shared" si="97"/>
        <v>155.61017905416355</v>
      </c>
      <c r="BP53" s="79">
        <f t="shared" si="98"/>
        <v>5.0745928899136032E-2</v>
      </c>
      <c r="BQ53" s="27">
        <v>1.4826999999999999</v>
      </c>
      <c r="BR53" s="21">
        <v>5.2999999999999999E-2</v>
      </c>
      <c r="BS53" s="21">
        <v>0.875</v>
      </c>
      <c r="BT53" s="19">
        <f t="shared" si="129"/>
        <v>1.0491315365975078</v>
      </c>
      <c r="BU53" s="19">
        <f t="shared" si="130"/>
        <v>0.63510532637946493</v>
      </c>
      <c r="BV53" s="19">
        <f t="shared" si="131"/>
        <v>7.6212639165535787</v>
      </c>
      <c r="BW53" s="19">
        <f t="shared" si="132"/>
        <v>8.2563692429330438</v>
      </c>
      <c r="BX53" s="36">
        <f t="shared" si="133"/>
        <v>0.12992158127024836</v>
      </c>
      <c r="BY53" s="17">
        <f t="shared" si="104"/>
        <v>143.90983815042216</v>
      </c>
      <c r="BZ53" s="79">
        <f t="shared" si="105"/>
        <v>5.2958602514634412E-2</v>
      </c>
    </row>
    <row r="54" spans="2:78" ht="20.100000000000001" customHeight="1">
      <c r="B54" s="16"/>
      <c r="C54" s="16"/>
      <c r="D54" s="18"/>
      <c r="E54" s="38">
        <v>60</v>
      </c>
      <c r="F54" s="20">
        <f t="shared" si="106"/>
        <v>1.1945999999999999</v>
      </c>
      <c r="G54" s="21">
        <f t="shared" si="79"/>
        <v>16.111747178137655</v>
      </c>
      <c r="H54" s="30">
        <f t="shared" si="80"/>
        <v>106840.98591549294</v>
      </c>
      <c r="I54" s="27">
        <v>2.6779999999999999</v>
      </c>
      <c r="J54" s="21">
        <v>9.9000000000000005E-2</v>
      </c>
      <c r="K54" s="21">
        <v>0.89200000000000002</v>
      </c>
      <c r="L54" s="19">
        <f t="shared" si="81"/>
        <v>1.0695146635942594</v>
      </c>
      <c r="M54" s="19">
        <f t="shared" si="107"/>
        <v>2.1531482240527957</v>
      </c>
      <c r="N54" s="19">
        <f t="shared" si="108"/>
        <v>0</v>
      </c>
      <c r="O54" s="19">
        <f t="shared" si="109"/>
        <v>2.1531482240527957</v>
      </c>
      <c r="P54" s="36">
        <f t="shared" si="110"/>
        <v>0</v>
      </c>
      <c r="Q54" s="17">
        <f t="shared" si="82"/>
        <v>255.48196204181875</v>
      </c>
      <c r="R54" s="79">
        <f t="shared" si="83"/>
        <v>0</v>
      </c>
      <c r="S54" s="27">
        <v>2.4863</v>
      </c>
      <c r="T54" s="21">
        <v>8.8999999999999996E-2</v>
      </c>
      <c r="U54" s="21">
        <v>0.88600000000000001</v>
      </c>
      <c r="V54" s="19">
        <f t="shared" si="84"/>
        <v>1.0623206187718766</v>
      </c>
      <c r="W54" s="19">
        <f t="shared" si="111"/>
        <v>1.8310389281572661</v>
      </c>
      <c r="X54" s="19">
        <f t="shared" si="112"/>
        <v>3.6620778563145322</v>
      </c>
      <c r="Y54" s="19">
        <f t="shared" si="113"/>
        <v>5.4931167844717983</v>
      </c>
      <c r="Z54" s="36">
        <f t="shared" si="114"/>
        <v>3.7281684090311268E-2</v>
      </c>
      <c r="AA54" s="17">
        <f t="shared" si="85"/>
        <v>240.07104570342455</v>
      </c>
      <c r="AB54" s="79">
        <f t="shared" si="86"/>
        <v>1.5254142146065113E-2</v>
      </c>
      <c r="AC54" s="27">
        <v>2.2444000000000002</v>
      </c>
      <c r="AD54" s="21">
        <v>8.2000000000000003E-2</v>
      </c>
      <c r="AE54" s="21">
        <v>0.88400000000000001</v>
      </c>
      <c r="AF54" s="19">
        <f t="shared" si="87"/>
        <v>1.0599226038310823</v>
      </c>
      <c r="AG54" s="19">
        <f t="shared" si="115"/>
        <v>1.4853476858502734</v>
      </c>
      <c r="AH54" s="19">
        <f t="shared" si="116"/>
        <v>5.9413907434010937</v>
      </c>
      <c r="AI54" s="19">
        <f t="shared" si="117"/>
        <v>7.4267384292513672</v>
      </c>
      <c r="AJ54" s="36">
        <f t="shared" si="118"/>
        <v>6.8389030916502447E-2</v>
      </c>
      <c r="AK54" s="17">
        <f t="shared" si="88"/>
        <v>220.62451121068827</v>
      </c>
      <c r="AL54" s="79">
        <f t="shared" si="89"/>
        <v>2.6929876063169086E-2</v>
      </c>
      <c r="AM54" s="27">
        <v>2.0409999999999999</v>
      </c>
      <c r="AN54" s="21">
        <v>6.8000000000000005E-2</v>
      </c>
      <c r="AO54" s="21">
        <v>0.88100000000000001</v>
      </c>
      <c r="AP54" s="19">
        <f t="shared" si="90"/>
        <v>1.0563255814198909</v>
      </c>
      <c r="AQ54" s="19">
        <f t="shared" si="119"/>
        <v>1.2200030041972603</v>
      </c>
      <c r="AR54" s="19">
        <f t="shared" si="120"/>
        <v>7.3200180251835603</v>
      </c>
      <c r="AS54" s="19">
        <f t="shared" si="121"/>
        <v>8.5400210293808207</v>
      </c>
      <c r="AT54" s="36">
        <f t="shared" si="122"/>
        <v>8.4492868780164349E-2</v>
      </c>
      <c r="AU54" s="17">
        <f t="shared" si="91"/>
        <v>204.27302251361274</v>
      </c>
      <c r="AV54" s="79">
        <f t="shared" si="92"/>
        <v>3.5834482376133417E-2</v>
      </c>
      <c r="AW54" s="27">
        <v>1.8636999999999999</v>
      </c>
      <c r="AX54" s="21">
        <v>5.6000000000000001E-2</v>
      </c>
      <c r="AY54" s="21">
        <v>0.88</v>
      </c>
      <c r="AZ54" s="19">
        <f t="shared" si="93"/>
        <v>1.0551265739494937</v>
      </c>
      <c r="BA54" s="19">
        <f t="shared" si="123"/>
        <v>1.0149401394310462</v>
      </c>
      <c r="BB54" s="19">
        <f t="shared" si="124"/>
        <v>8.1195211154483697</v>
      </c>
      <c r="BC54" s="19">
        <f t="shared" si="125"/>
        <v>9.1344612548794153</v>
      </c>
      <c r="BD54" s="36">
        <f t="shared" si="126"/>
        <v>9.2565986591677155E-2</v>
      </c>
      <c r="BE54" s="17">
        <f t="shared" si="94"/>
        <v>190.01973369359561</v>
      </c>
      <c r="BF54" s="79">
        <f t="shared" si="95"/>
        <v>4.2729883668508835E-2</v>
      </c>
      <c r="BG54" s="27">
        <v>1.6886000000000001</v>
      </c>
      <c r="BH54" s="21">
        <v>4.1000000000000002E-2</v>
      </c>
      <c r="BI54" s="21">
        <v>0.88200000000000001</v>
      </c>
      <c r="BJ54" s="19">
        <f t="shared" si="96"/>
        <v>1.057524588890288</v>
      </c>
      <c r="BK54" s="19">
        <f>4*PI()^2*$C$13*SQRT($C$11*$C$2)*($C$7*BG54*BI54)^2</f>
        <v>0.83697755922925798</v>
      </c>
      <c r="BL54" s="19">
        <f>4*PI()^2*BL$1*SQRT($C$11*$C$2)*($C$7*BG54*BI54)^2</f>
        <v>8.3697755922925783</v>
      </c>
      <c r="BM54" s="19">
        <f t="shared" si="127"/>
        <v>9.2067531515218359</v>
      </c>
      <c r="BN54" s="36">
        <f t="shared" si="128"/>
        <v>8.5099910434319498E-2</v>
      </c>
      <c r="BO54" s="17">
        <f t="shared" si="97"/>
        <v>175.94330463333054</v>
      </c>
      <c r="BP54" s="79">
        <f t="shared" si="98"/>
        <v>4.7570867273042092E-2</v>
      </c>
      <c r="BQ54" s="27">
        <v>1.5225</v>
      </c>
      <c r="BR54" s="21">
        <v>5.0999999999999997E-2</v>
      </c>
      <c r="BS54" s="21">
        <v>0.88200000000000001</v>
      </c>
      <c r="BT54" s="19">
        <f t="shared" si="129"/>
        <v>1.057524588890288</v>
      </c>
      <c r="BU54" s="19">
        <f t="shared" si="130"/>
        <v>0.68041651578708684</v>
      </c>
      <c r="BV54" s="19">
        <f t="shared" si="131"/>
        <v>8.1649981894450416</v>
      </c>
      <c r="BW54" s="19">
        <f t="shared" si="132"/>
        <v>8.8454147052321286</v>
      </c>
      <c r="BX54" s="36">
        <f t="shared" si="133"/>
        <v>0.1270271833800086</v>
      </c>
      <c r="BY54" s="17">
        <f t="shared" si="104"/>
        <v>162.59039277205108</v>
      </c>
      <c r="BZ54" s="79">
        <f t="shared" si="105"/>
        <v>5.0218208162472605E-2</v>
      </c>
    </row>
    <row r="55" spans="2:78" ht="20.100000000000001" customHeight="1">
      <c r="B55" s="16"/>
      <c r="C55" s="16"/>
      <c r="D55" s="18"/>
      <c r="E55" s="38">
        <v>62</v>
      </c>
      <c r="F55" s="20">
        <f t="shared" si="106"/>
        <v>1.2345999999999999</v>
      </c>
      <c r="G55" s="21">
        <f t="shared" si="79"/>
        <v>16.651233104075633</v>
      </c>
      <c r="H55" s="30">
        <f t="shared" si="80"/>
        <v>110418.45070422534</v>
      </c>
      <c r="I55" s="27">
        <v>2.8894000000000002</v>
      </c>
      <c r="J55" s="21">
        <v>6.2E-2</v>
      </c>
      <c r="K55" s="21">
        <v>0.88500000000000001</v>
      </c>
      <c r="L55" s="19">
        <f t="shared" si="81"/>
        <v>1.0611216113014794</v>
      </c>
      <c r="M55" s="19">
        <f t="shared" si="107"/>
        <v>2.4673170060987411</v>
      </c>
      <c r="N55" s="19">
        <f t="shared" si="108"/>
        <v>0</v>
      </c>
      <c r="O55" s="19">
        <f t="shared" si="109"/>
        <v>2.4673170060987411</v>
      </c>
      <c r="P55" s="36">
        <f t="shared" si="110"/>
        <v>0</v>
      </c>
      <c r="Q55" s="17">
        <f t="shared" si="82"/>
        <v>300.77411783338908</v>
      </c>
      <c r="R55" s="79">
        <f t="shared" si="83"/>
        <v>0</v>
      </c>
      <c r="S55" s="27">
        <v>2.738</v>
      </c>
      <c r="T55" s="21">
        <v>7.5999999999999998E-2</v>
      </c>
      <c r="U55" s="21">
        <v>0.88300000000000001</v>
      </c>
      <c r="V55" s="19">
        <f t="shared" si="84"/>
        <v>1.0587235963606851</v>
      </c>
      <c r="W55" s="19">
        <f t="shared" si="111"/>
        <v>2.2055218699538539</v>
      </c>
      <c r="X55" s="19">
        <f t="shared" si="112"/>
        <v>4.4110437399077078</v>
      </c>
      <c r="Y55" s="19">
        <f t="shared" si="113"/>
        <v>6.6165656098615617</v>
      </c>
      <c r="Z55" s="36">
        <f t="shared" si="114"/>
        <v>3.1620815859141754E-2</v>
      </c>
      <c r="AA55" s="17">
        <f t="shared" si="85"/>
        <v>287.33893714064851</v>
      </c>
      <c r="AB55" s="79">
        <f t="shared" si="86"/>
        <v>1.5351360953035619E-2</v>
      </c>
      <c r="AC55" s="27">
        <v>2.4666000000000001</v>
      </c>
      <c r="AD55" s="21">
        <v>0.06</v>
      </c>
      <c r="AE55" s="21">
        <v>0.88300000000000001</v>
      </c>
      <c r="AF55" s="19">
        <f t="shared" si="87"/>
        <v>1.0587235963606851</v>
      </c>
      <c r="AG55" s="19">
        <f t="shared" si="115"/>
        <v>1.7899542684575309</v>
      </c>
      <c r="AH55" s="19">
        <f t="shared" si="116"/>
        <v>7.1598170738301237</v>
      </c>
      <c r="AI55" s="19">
        <f t="shared" si="117"/>
        <v>8.9497713422876544</v>
      </c>
      <c r="AJ55" s="36">
        <f t="shared" si="118"/>
        <v>4.9927603988118567E-2</v>
      </c>
      <c r="AK55" s="17">
        <f t="shared" si="88"/>
        <v>263.25500028457316</v>
      </c>
      <c r="AL55" s="79">
        <f t="shared" si="89"/>
        <v>2.7197269058861221E-2</v>
      </c>
      <c r="AM55" s="27">
        <v>2.2031000000000001</v>
      </c>
      <c r="AN55" s="21">
        <v>6.8000000000000005E-2</v>
      </c>
      <c r="AO55" s="21">
        <v>0.88300000000000001</v>
      </c>
      <c r="AP55" s="19">
        <f t="shared" si="90"/>
        <v>1.0587235963606851</v>
      </c>
      <c r="AQ55" s="19">
        <f t="shared" si="119"/>
        <v>1.4279496750743392</v>
      </c>
      <c r="AR55" s="19">
        <f t="shared" si="120"/>
        <v>8.5676980504460349</v>
      </c>
      <c r="AS55" s="19">
        <f t="shared" si="121"/>
        <v>9.9956477255203744</v>
      </c>
      <c r="AT55" s="36">
        <f t="shared" si="122"/>
        <v>8.4876926779801562E-2</v>
      </c>
      <c r="AU55" s="17">
        <f t="shared" si="91"/>
        <v>239.87210654258396</v>
      </c>
      <c r="AV55" s="79">
        <f t="shared" si="92"/>
        <v>3.5717775501025298E-2</v>
      </c>
      <c r="AW55" s="27">
        <v>1.9865999999999999</v>
      </c>
      <c r="AX55" s="21">
        <v>6.2E-2</v>
      </c>
      <c r="AY55" s="21">
        <v>0.88200000000000001</v>
      </c>
      <c r="AZ55" s="19">
        <f t="shared" si="93"/>
        <v>1.057524588890288</v>
      </c>
      <c r="BA55" s="19">
        <f t="shared" si="123"/>
        <v>1.1584601695926118</v>
      </c>
      <c r="BB55" s="19">
        <f t="shared" si="124"/>
        <v>9.2676813567408942</v>
      </c>
      <c r="BC55" s="19">
        <f t="shared" si="125"/>
        <v>10.426141526333506</v>
      </c>
      <c r="BD55" s="36">
        <f t="shared" si="126"/>
        <v>0.10295013554981092</v>
      </c>
      <c r="BE55" s="17">
        <f t="shared" si="94"/>
        <v>220.65997563123423</v>
      </c>
      <c r="BF55" s="79">
        <f t="shared" si="95"/>
        <v>4.1999829512484828E-2</v>
      </c>
      <c r="BG55" s="27">
        <v>1.8209</v>
      </c>
      <c r="BH55" s="21">
        <v>5.7000000000000002E-2</v>
      </c>
      <c r="BI55" s="21">
        <v>0.878</v>
      </c>
      <c r="BJ55" s="19">
        <f t="shared" si="96"/>
        <v>1.0527285590086994</v>
      </c>
      <c r="BK55" s="19">
        <f>4*PI()^2*$C$13*SQRT($C$11*$C$2)*($C$7*BG55*BI55)^2</f>
        <v>0.96446017110916327</v>
      </c>
      <c r="BL55" s="19">
        <f>4*PI()^2*BL$1*SQRT($C$11*$C$2)*($C$7*BG55*BI55)^2</f>
        <v>9.6446017110916316</v>
      </c>
      <c r="BM55" s="19">
        <f t="shared" si="127"/>
        <v>10.609061882200795</v>
      </c>
      <c r="BN55" s="36">
        <f t="shared" si="128"/>
        <v>0.11723896168580664</v>
      </c>
      <c r="BO55" s="17">
        <f t="shared" si="97"/>
        <v>205.9558181623629</v>
      </c>
      <c r="BP55" s="79">
        <f t="shared" si="98"/>
        <v>4.6828498447605983E-2</v>
      </c>
      <c r="BQ55" s="27">
        <v>1.6016999999999999</v>
      </c>
      <c r="BR55" s="21">
        <v>6.3E-2</v>
      </c>
      <c r="BS55" s="21">
        <v>0.88100000000000001</v>
      </c>
      <c r="BT55" s="19">
        <f t="shared" si="129"/>
        <v>1.0563255814198909</v>
      </c>
      <c r="BU55" s="19">
        <f t="shared" si="130"/>
        <v>0.75134126518485245</v>
      </c>
      <c r="BV55" s="19">
        <f t="shared" si="131"/>
        <v>9.0160951822182298</v>
      </c>
      <c r="BW55" s="19">
        <f t="shared" si="132"/>
        <v>9.7674364474030817</v>
      </c>
      <c r="BX55" s="36">
        <f t="shared" si="133"/>
        <v>0.15656031568089276</v>
      </c>
      <c r="BY55" s="17">
        <f t="shared" si="104"/>
        <v>186.50409023733812</v>
      </c>
      <c r="BZ55" s="79">
        <f t="shared" si="105"/>
        <v>4.8342613669998792E-2</v>
      </c>
    </row>
    <row r="56" spans="2:78" ht="20.100000000000001" customHeight="1" thickBot="1">
      <c r="B56" s="16"/>
      <c r="C56" s="16"/>
      <c r="D56" s="18"/>
      <c r="E56" s="38">
        <v>64</v>
      </c>
      <c r="F56" s="24">
        <f t="shared" si="106"/>
        <v>1.2746</v>
      </c>
      <c r="G56" s="25">
        <f t="shared" si="79"/>
        <v>17.190719030013611</v>
      </c>
      <c r="H56" s="31">
        <f t="shared" si="80"/>
        <v>113995.91549295773</v>
      </c>
      <c r="I56" s="28">
        <v>3.0882999999999998</v>
      </c>
      <c r="J56" s="25">
        <v>6.4000000000000001E-2</v>
      </c>
      <c r="K56" s="25">
        <v>0.88400000000000001</v>
      </c>
      <c r="L56" s="35">
        <f t="shared" si="81"/>
        <v>1.0599226038310823</v>
      </c>
      <c r="M56" s="35">
        <f t="shared" si="107"/>
        <v>2.8123318592117119</v>
      </c>
      <c r="N56" s="35">
        <f t="shared" si="108"/>
        <v>0</v>
      </c>
      <c r="O56" s="35">
        <f t="shared" si="109"/>
        <v>2.8123318592117119</v>
      </c>
      <c r="P56" s="37">
        <f t="shared" si="110"/>
        <v>0</v>
      </c>
      <c r="Q56" s="17">
        <f t="shared" si="82"/>
        <v>350.38806620994092</v>
      </c>
      <c r="R56" s="79">
        <f t="shared" si="83"/>
        <v>0</v>
      </c>
      <c r="S56" s="28">
        <v>2.8950999999999998</v>
      </c>
      <c r="T56" s="25">
        <v>0.05</v>
      </c>
      <c r="U56" s="25">
        <v>0.88400000000000001</v>
      </c>
      <c r="V56" s="35">
        <f t="shared" si="84"/>
        <v>1.0599226038310823</v>
      </c>
      <c r="W56" s="35">
        <f t="shared" si="111"/>
        <v>2.4714665822513742</v>
      </c>
      <c r="X56" s="35">
        <f t="shared" si="112"/>
        <v>4.9429331645027483</v>
      </c>
      <c r="Y56" s="35">
        <f t="shared" si="113"/>
        <v>7.4143997467541229</v>
      </c>
      <c r="Z56" s="37">
        <f t="shared" si="114"/>
        <v>2.0850314303811728E-2</v>
      </c>
      <c r="AA56" s="17">
        <f t="shared" si="85"/>
        <v>331.52259387157437</v>
      </c>
      <c r="AB56" s="79">
        <f t="shared" si="86"/>
        <v>1.4909792743771629E-2</v>
      </c>
      <c r="AC56" s="28">
        <v>2.6387999999999998</v>
      </c>
      <c r="AD56" s="25">
        <v>7.2999999999999995E-2</v>
      </c>
      <c r="AE56" s="25">
        <v>0.878</v>
      </c>
      <c r="AF56" s="35">
        <f t="shared" si="87"/>
        <v>1.0527285590086994</v>
      </c>
      <c r="AG56" s="35">
        <f t="shared" si="115"/>
        <v>2.0254664620768397</v>
      </c>
      <c r="AH56" s="35">
        <f t="shared" si="116"/>
        <v>8.1018658483073587</v>
      </c>
      <c r="AI56" s="35">
        <f t="shared" si="117"/>
        <v>10.127332310384197</v>
      </c>
      <c r="AJ56" s="37">
        <f t="shared" si="118"/>
        <v>6.005925756536059E-2</v>
      </c>
      <c r="AK56" s="17">
        <f t="shared" si="88"/>
        <v>306.49557233780973</v>
      </c>
      <c r="AL56" s="79">
        <f t="shared" si="89"/>
        <v>2.6433875656049408E-2</v>
      </c>
      <c r="AM56" s="28">
        <v>2.4060000000000001</v>
      </c>
      <c r="AN56" s="25">
        <v>7.5999999999999998E-2</v>
      </c>
      <c r="AO56" s="25">
        <v>0.878</v>
      </c>
      <c r="AP56" s="35">
        <f t="shared" si="90"/>
        <v>1.0527285590086994</v>
      </c>
      <c r="AQ56" s="35">
        <f t="shared" si="119"/>
        <v>1.6838498077509807</v>
      </c>
      <c r="AR56" s="35">
        <f t="shared" si="120"/>
        <v>10.103098846505883</v>
      </c>
      <c r="AS56" s="35">
        <f t="shared" si="121"/>
        <v>11.786948654256864</v>
      </c>
      <c r="AT56" s="37">
        <f t="shared" si="122"/>
        <v>9.3791169348645287E-2</v>
      </c>
      <c r="AU56" s="17">
        <f t="shared" si="91"/>
        <v>283.76326405431217</v>
      </c>
      <c r="AV56" s="79">
        <f t="shared" si="92"/>
        <v>3.560397037360042E-2</v>
      </c>
      <c r="AW56" s="28">
        <v>2.1850999999999998</v>
      </c>
      <c r="AX56" s="25">
        <v>6.9000000000000006E-2</v>
      </c>
      <c r="AY56" s="25">
        <v>0.88300000000000001</v>
      </c>
      <c r="AZ56" s="35">
        <f t="shared" si="93"/>
        <v>1.0587235963606851</v>
      </c>
      <c r="BA56" s="35">
        <f t="shared" si="123"/>
        <v>1.4047114261652045</v>
      </c>
      <c r="BB56" s="35">
        <f t="shared" si="124"/>
        <v>11.237691409321636</v>
      </c>
      <c r="BC56" s="35">
        <f t="shared" si="125"/>
        <v>12.642402835486841</v>
      </c>
      <c r="BD56" s="37">
        <f t="shared" si="126"/>
        <v>0.11483348917267271</v>
      </c>
      <c r="BE56" s="17">
        <f t="shared" si="94"/>
        <v>262.19295950180094</v>
      </c>
      <c r="BF56" s="79">
        <f t="shared" si="95"/>
        <v>4.2860385842070817E-2</v>
      </c>
      <c r="BG56" s="28">
        <v>1.9643999999999999</v>
      </c>
      <c r="BH56" s="25">
        <v>6.4000000000000001E-2</v>
      </c>
      <c r="BI56" s="25">
        <v>0.88</v>
      </c>
      <c r="BJ56" s="35">
        <f t="shared" si="96"/>
        <v>1.0551265739494937</v>
      </c>
      <c r="BK56" s="35">
        <f>4*PI()^2*$C$13*SQRT($C$11*$C$2)*($C$7*BG56*BI56)^2</f>
        <v>1.1275823495038093</v>
      </c>
      <c r="BL56" s="35">
        <f>4*PI()^2*BL$1*SQRT($C$11*$C$2)*($C$7*BG56*BI56)^2</f>
        <v>11.275823495038093</v>
      </c>
      <c r="BM56" s="35">
        <f t="shared" si="127"/>
        <v>12.403405844541902</v>
      </c>
      <c r="BN56" s="37">
        <f t="shared" si="128"/>
        <v>0.1322371237023959</v>
      </c>
      <c r="BO56" s="17">
        <f t="shared" si="97"/>
        <v>240.64218442376009</v>
      </c>
      <c r="BP56" s="79">
        <f t="shared" si="98"/>
        <v>4.6857218829022405E-2</v>
      </c>
      <c r="BQ56" s="28">
        <v>1.7854000000000001</v>
      </c>
      <c r="BR56" s="25">
        <v>6.8000000000000005E-2</v>
      </c>
      <c r="BS56" s="25">
        <v>0.877</v>
      </c>
      <c r="BT56" s="35">
        <f t="shared" si="129"/>
        <v>1.0515295515383023</v>
      </c>
      <c r="BU56" s="35">
        <f t="shared" si="130"/>
        <v>0.92510988488193868</v>
      </c>
      <c r="BV56" s="35">
        <f t="shared" si="131"/>
        <v>11.101318618583264</v>
      </c>
      <c r="BW56" s="35">
        <f t="shared" si="132"/>
        <v>12.026428503465203</v>
      </c>
      <c r="BX56" s="37">
        <f t="shared" si="133"/>
        <v>0.16745473084068646</v>
      </c>
      <c r="BY56" s="17">
        <f t="shared" si="104"/>
        <v>223.16330477278908</v>
      </c>
      <c r="BZ56" s="79">
        <f t="shared" si="105"/>
        <v>4.9745268962950395E-2</v>
      </c>
    </row>
    <row r="57" spans="2:78" s="25" customFormat="1" ht="20.100000000000001" customHeight="1" thickBot="1">
      <c r="E57" s="38">
        <v>66</v>
      </c>
      <c r="F57" s="20">
        <f t="shared" ref="F57" si="134">0.02*E57-0.0054</f>
        <v>1.3146</v>
      </c>
      <c r="G57" s="21">
        <f t="shared" ref="G57" si="135">F57/$C$14/$C$7</f>
        <v>17.730204955951585</v>
      </c>
      <c r="H57" s="30">
        <f t="shared" ref="H57" si="136">F57*$C$7/$C$5</f>
        <v>117573.38028169014</v>
      </c>
      <c r="I57" s="27">
        <v>3.1109</v>
      </c>
      <c r="J57" s="21">
        <v>6.7000000000000004E-2</v>
      </c>
      <c r="K57" s="21">
        <v>0.88100000000000001</v>
      </c>
      <c r="L57" s="19">
        <f t="shared" ref="L57" si="137">K57/$C$14</f>
        <v>1.0563255814198909</v>
      </c>
      <c r="M57" s="19">
        <f t="shared" ref="M57" si="138">4*PI()^2*$C$13*SQRT($C$11*$C$2)*($C$7*I57*K57)^2</f>
        <v>2.8343076730830452</v>
      </c>
      <c r="N57" s="19">
        <f t="shared" ref="N57" si="139">4*PI()^2*N$1*SQRT($C$11*$C$2)*($C$7*I57*K57)^2</f>
        <v>0</v>
      </c>
      <c r="O57" s="19">
        <f t="shared" ref="O57" si="140">M57+N57</f>
        <v>2.8343076730830452</v>
      </c>
      <c r="P57" s="36">
        <f t="shared" ref="P57" si="141">2*PI()^2*N$1*2*SQRT($C$2*$C$11)*J57*$C$7^2*K57^2/SQRT(2)</f>
        <v>0</v>
      </c>
      <c r="Q57" s="17">
        <f t="shared" si="82"/>
        <v>386.84337514420497</v>
      </c>
      <c r="R57" s="79">
        <f t="shared" si="83"/>
        <v>0</v>
      </c>
      <c r="S57" s="27">
        <v>2.9171999999999998</v>
      </c>
      <c r="T57" s="21">
        <v>5.7000000000000002E-2</v>
      </c>
      <c r="U57" s="21">
        <v>0.88</v>
      </c>
      <c r="V57" s="19">
        <f t="shared" ref="V57" si="142">U57/$C$14</f>
        <v>1.0551265739494937</v>
      </c>
      <c r="W57" s="19">
        <f t="shared" ref="W57" si="143">4*PI()^2*$C$13*SQRT($C$11*$C$2)*($C$7*S57*U57)^2</f>
        <v>2.4866853051087534</v>
      </c>
      <c r="X57" s="19">
        <f t="shared" ref="X57" si="144">4*PI()^2*X$1*SQRT($C$11*$C$2)*($C$7*S57*U57)^2</f>
        <v>4.9733706102175068</v>
      </c>
      <c r="Y57" s="19">
        <f t="shared" ref="Y57" si="145">W57+X57</f>
        <v>7.4600559153262598</v>
      </c>
      <c r="Z57" s="36">
        <f t="shared" ref="Z57" si="146">2*PI()^2*X$1*2*SQRT($C$2*$C$11)*T57*$C$7^2*U57^2/SQRT(2)</f>
        <v>2.3554737659489275E-2</v>
      </c>
      <c r="AA57" s="17">
        <f t="shared" si="85"/>
        <v>366.0918833373334</v>
      </c>
      <c r="AB57" s="79">
        <f t="shared" si="86"/>
        <v>1.3585033803207325E-2</v>
      </c>
      <c r="AC57" s="27">
        <v>2.6758000000000002</v>
      </c>
      <c r="AD57" s="21">
        <v>0.06</v>
      </c>
      <c r="AE57" s="21">
        <v>0.876</v>
      </c>
      <c r="AF57" s="19">
        <f t="shared" ref="AF57" si="147">AE57/$C$14</f>
        <v>1.0503305440679052</v>
      </c>
      <c r="AG57" s="19">
        <f t="shared" ref="AG57" si="148">4*PI()^2*$C$13*SQRT($C$11*$C$2)*($C$7*AC57*AE57)^2</f>
        <v>2.0731875159015205</v>
      </c>
      <c r="AH57" s="19">
        <f t="shared" ref="AH57" si="149">4*PI()^2*AH$1*SQRT($C$11*$C$2)*($C$7*AC57*AE57)^2</f>
        <v>8.292750063606082</v>
      </c>
      <c r="AI57" s="19">
        <f t="shared" ref="AI57" si="150">AG57+AH57</f>
        <v>10.365937579507602</v>
      </c>
      <c r="AJ57" s="36">
        <f t="shared" ref="AJ57" si="151">2*PI()^2*AH$1*2*SQRT($C$2*$C$11)*AD57*$C$7^2*AE57^2/SQRT(2)</f>
        <v>4.9139137576631797E-2</v>
      </c>
      <c r="AK57" s="17">
        <f t="shared" si="88"/>
        <v>340.23018936635361</v>
      </c>
      <c r="AL57" s="79">
        <f t="shared" si="89"/>
        <v>2.4373939535026392E-2</v>
      </c>
      <c r="AM57" s="27">
        <v>2.4756</v>
      </c>
      <c r="AN57" s="21">
        <v>0.06</v>
      </c>
      <c r="AO57" s="21">
        <v>0.878</v>
      </c>
      <c r="AP57" s="19">
        <f t="shared" ref="AP57" si="152">AO57/$C$14</f>
        <v>1.0527285590086994</v>
      </c>
      <c r="AQ57" s="19">
        <f t="shared" ref="AQ57" si="153">4*PI()^2*$C$13*SQRT($C$11*$C$2)*($C$7*AM57*AO57)^2</f>
        <v>1.7826786108156374</v>
      </c>
      <c r="AR57" s="19">
        <f t="shared" ref="AR57" si="154">4*PI()^2*AR$1*SQRT($C$11*$C$2)*($C$7*AM57*AO57)^2</f>
        <v>10.696071664893823</v>
      </c>
      <c r="AS57" s="19">
        <f t="shared" ref="AS57" si="155">AQ57+AR57</f>
        <v>12.47875027570946</v>
      </c>
      <c r="AT57" s="36">
        <f t="shared" ref="AT57" si="156">2*PI()^2*AR$1*2*SQRT($C$2*$C$11)*AN57*$C$7^2*AO57^2/SQRT(2)</f>
        <v>7.4045660012088385E-2</v>
      </c>
      <c r="AU57" s="17">
        <f t="shared" si="91"/>
        <v>318.78233877401658</v>
      </c>
      <c r="AV57" s="79">
        <f t="shared" si="92"/>
        <v>3.3552899153789763E-2</v>
      </c>
      <c r="AW57" s="27">
        <v>2.2621000000000002</v>
      </c>
      <c r="AX57" s="21">
        <v>6.5000000000000002E-2</v>
      </c>
      <c r="AY57" s="21">
        <v>0.88</v>
      </c>
      <c r="AZ57" s="19">
        <f t="shared" ref="AZ57" si="157">AY57/$C$14</f>
        <v>1.0551265739494937</v>
      </c>
      <c r="BA57" s="19">
        <f t="shared" ref="BA57" si="158">4*PI()^2*$C$13*SQRT($C$11*$C$2)*($C$7*AW57*AY57)^2</f>
        <v>1.4952438252827918</v>
      </c>
      <c r="BB57" s="19">
        <f t="shared" ref="BB57" si="159">4*PI()^2*BB$1*SQRT($C$11*$C$2)*($C$7*AW57*AY57)^2</f>
        <v>11.961950602262334</v>
      </c>
      <c r="BC57" s="19">
        <f t="shared" ref="BC57" si="160">BA57+BB57</f>
        <v>13.457194427545126</v>
      </c>
      <c r="BD57" s="36">
        <f t="shared" ref="BD57" si="161">2*PI()^2*BB$1*2*SQRT($C$2*$C$11)*AX57*$C$7^2*AY57^2/SQRT(2)</f>
        <v>0.10744266300819669</v>
      </c>
      <c r="BE57" s="17">
        <f t="shared" si="94"/>
        <v>295.90963097449628</v>
      </c>
      <c r="BF57" s="79">
        <f t="shared" si="95"/>
        <v>4.0424336858753018E-2</v>
      </c>
      <c r="BG57" s="27">
        <v>2.0362</v>
      </c>
      <c r="BH57" s="21">
        <v>9.5000000000000001E-2</v>
      </c>
      <c r="BI57" s="21">
        <v>0.879</v>
      </c>
      <c r="BJ57" s="19">
        <f t="shared" ref="BJ57" si="162">BI57/$C$14</f>
        <v>1.0539275664790966</v>
      </c>
      <c r="BK57" s="19">
        <f>4*PI()^2*$C$13*SQRT($C$11*$C$2)*($C$7*BG57*BI57)^2</f>
        <v>1.2087644816829721</v>
      </c>
      <c r="BL57" s="19">
        <f>4*PI()^2*BL$1*SQRT($C$11*$C$2)*($C$7*BG57*BI57)^2</f>
        <v>12.087644816829719</v>
      </c>
      <c r="BM57" s="19">
        <f t="shared" ref="BM57" si="163">BK57+BL57</f>
        <v>13.296409298512692</v>
      </c>
      <c r="BN57" s="36">
        <f t="shared" ref="BN57" si="164">2*PI()^2*BL$1*2*SQRT($C$2*$C$11)*BH57*$C$7^2*BI57^2/SQRT(2)</f>
        <v>0.19584362151305795</v>
      </c>
      <c r="BO57" s="17">
        <f t="shared" si="97"/>
        <v>271.70848487654951</v>
      </c>
      <c r="BP57" s="79">
        <f t="shared" si="98"/>
        <v>4.4487550038497067E-2</v>
      </c>
      <c r="BQ57" s="27">
        <v>1.7923</v>
      </c>
      <c r="BR57" s="21">
        <v>7.8E-2</v>
      </c>
      <c r="BS57" s="21">
        <v>0.879</v>
      </c>
      <c r="BT57" s="19">
        <f t="shared" ref="BT57" si="165">BS57/$C$14</f>
        <v>1.0539275664790966</v>
      </c>
      <c r="BU57" s="19">
        <f t="shared" ref="BU57" si="166">4*PI()^2*$C$13*SQRT($C$11*$C$2)*($C$7*BQ57*BS57)^2</f>
        <v>0.93653116410152748</v>
      </c>
      <c r="BV57" s="19">
        <f t="shared" ref="BV57" si="167">4*PI()^2*BV$1*SQRT($C$11*$C$2)*($C$7*BQ57*BS57)^2</f>
        <v>11.23837396921833</v>
      </c>
      <c r="BW57" s="19">
        <f t="shared" ref="BW57" si="168">BU57+BV57</f>
        <v>12.174905133319857</v>
      </c>
      <c r="BX57" s="36">
        <f t="shared" ref="BX57" si="169">2*PI()^2*BV$1*2*SQRT($C$2*$C$11)*BR57*$C$7^2*BS57^2/SQRT(2)</f>
        <v>0.19295750498549713</v>
      </c>
      <c r="BY57" s="17">
        <f t="shared" si="104"/>
        <v>245.57896060346755</v>
      </c>
      <c r="BZ57" s="79">
        <f t="shared" si="105"/>
        <v>4.5762771947572306E-2</v>
      </c>
    </row>
    <row r="59" spans="2:78" ht="20.100000000000001" customHeight="1" thickBot="1"/>
    <row r="60" spans="2:78" ht="20.100000000000001" customHeight="1">
      <c r="B60" s="40" t="s">
        <v>35</v>
      </c>
      <c r="C60" s="40"/>
      <c r="D60" s="2"/>
      <c r="E60" s="87" t="s">
        <v>19</v>
      </c>
      <c r="F60" s="88"/>
      <c r="G60" s="88"/>
      <c r="H60" s="89"/>
      <c r="I60" s="84" t="s">
        <v>21</v>
      </c>
      <c r="J60" s="85"/>
      <c r="K60" s="85"/>
      <c r="L60" s="85"/>
      <c r="M60" s="86"/>
      <c r="N60" s="82">
        <v>0</v>
      </c>
      <c r="O60" s="83"/>
      <c r="P60" s="32"/>
      <c r="Q60" s="81"/>
      <c r="R60" s="81"/>
      <c r="S60" s="84" t="s">
        <v>21</v>
      </c>
      <c r="T60" s="85"/>
      <c r="U60" s="85"/>
      <c r="V60" s="85"/>
      <c r="W60" s="86"/>
      <c r="X60" s="82">
        <v>0.04</v>
      </c>
      <c r="Y60" s="83"/>
      <c r="Z60" s="32"/>
      <c r="AA60" s="81"/>
      <c r="AB60" s="81"/>
      <c r="AC60" s="84" t="s">
        <v>21</v>
      </c>
      <c r="AD60" s="85"/>
      <c r="AE60" s="85"/>
      <c r="AF60" s="85"/>
      <c r="AG60" s="86"/>
      <c r="AH60" s="82">
        <v>0.08</v>
      </c>
      <c r="AI60" s="83"/>
      <c r="AJ60" s="32"/>
      <c r="AK60" s="81"/>
      <c r="AL60" s="81"/>
      <c r="AM60" s="84" t="s">
        <v>21</v>
      </c>
      <c r="AN60" s="85"/>
      <c r="AO60" s="85"/>
      <c r="AP60" s="85"/>
      <c r="AQ60" s="86"/>
      <c r="AR60" s="82">
        <v>0.12</v>
      </c>
      <c r="AS60" s="83"/>
      <c r="AT60" s="32"/>
      <c r="AU60" s="81"/>
      <c r="AV60" s="81"/>
      <c r="AW60" s="84" t="s">
        <v>21</v>
      </c>
      <c r="AX60" s="85"/>
      <c r="AY60" s="85"/>
      <c r="AZ60" s="85"/>
      <c r="BA60" s="86"/>
      <c r="BB60" s="82">
        <v>0.16</v>
      </c>
      <c r="BC60" s="83"/>
      <c r="BD60" s="32"/>
      <c r="BE60" s="81"/>
      <c r="BF60" s="81"/>
      <c r="BG60" s="84" t="s">
        <v>21</v>
      </c>
      <c r="BH60" s="85"/>
      <c r="BI60" s="85"/>
      <c r="BJ60" s="85"/>
      <c r="BK60" s="86"/>
      <c r="BL60" s="82">
        <v>0.2</v>
      </c>
      <c r="BM60" s="83"/>
      <c r="BN60" s="32"/>
      <c r="BO60" s="81"/>
      <c r="BP60" s="81"/>
      <c r="BQ60" s="84" t="s">
        <v>21</v>
      </c>
      <c r="BR60" s="85"/>
      <c r="BS60" s="85"/>
      <c r="BT60" s="85"/>
      <c r="BU60" s="86"/>
      <c r="BV60" s="82">
        <v>0.24</v>
      </c>
      <c r="BW60" s="83"/>
      <c r="BX60" s="32"/>
      <c r="BY60" s="81"/>
      <c r="BZ60" s="81"/>
    </row>
    <row r="61" spans="2:78" ht="20.100000000000001" customHeight="1">
      <c r="E61" s="22" t="s">
        <v>25</v>
      </c>
      <c r="F61" s="19" t="s">
        <v>27</v>
      </c>
      <c r="G61" s="39" t="s">
        <v>0</v>
      </c>
      <c r="H61" s="23" t="s">
        <v>28</v>
      </c>
      <c r="I61" s="22" t="s">
        <v>29</v>
      </c>
      <c r="J61" s="19" t="s">
        <v>23</v>
      </c>
      <c r="K61" s="19" t="s">
        <v>26</v>
      </c>
      <c r="L61" s="39" t="s">
        <v>18</v>
      </c>
      <c r="M61" s="19" t="s">
        <v>30</v>
      </c>
      <c r="N61" s="19" t="s">
        <v>31</v>
      </c>
      <c r="O61" s="19" t="s">
        <v>32</v>
      </c>
      <c r="P61" s="23" t="s">
        <v>20</v>
      </c>
      <c r="Q61" s="78" t="s">
        <v>67</v>
      </c>
      <c r="R61" s="78" t="s">
        <v>68</v>
      </c>
      <c r="S61" s="22" t="s">
        <v>9</v>
      </c>
      <c r="T61" s="19" t="s">
        <v>23</v>
      </c>
      <c r="U61" s="19" t="s">
        <v>26</v>
      </c>
      <c r="V61" s="39" t="s">
        <v>18</v>
      </c>
      <c r="W61" s="19" t="s">
        <v>30</v>
      </c>
      <c r="X61" s="19" t="s">
        <v>31</v>
      </c>
      <c r="Y61" s="19" t="s">
        <v>32</v>
      </c>
      <c r="Z61" s="23" t="s">
        <v>20</v>
      </c>
      <c r="AA61" s="78" t="s">
        <v>67</v>
      </c>
      <c r="AB61" s="78" t="s">
        <v>68</v>
      </c>
      <c r="AC61" s="22" t="s">
        <v>10</v>
      </c>
      <c r="AD61" s="19" t="s">
        <v>23</v>
      </c>
      <c r="AE61" s="19" t="s">
        <v>26</v>
      </c>
      <c r="AF61" s="39" t="s">
        <v>18</v>
      </c>
      <c r="AG61" s="19" t="s">
        <v>30</v>
      </c>
      <c r="AH61" s="19" t="s">
        <v>31</v>
      </c>
      <c r="AI61" s="19" t="s">
        <v>32</v>
      </c>
      <c r="AJ61" s="23" t="s">
        <v>20</v>
      </c>
      <c r="AK61" s="78" t="s">
        <v>67</v>
      </c>
      <c r="AL61" s="78" t="s">
        <v>68</v>
      </c>
      <c r="AM61" s="22" t="s">
        <v>11</v>
      </c>
      <c r="AN61" s="19" t="s">
        <v>23</v>
      </c>
      <c r="AO61" s="19" t="s">
        <v>26</v>
      </c>
      <c r="AP61" s="39" t="s">
        <v>18</v>
      </c>
      <c r="AQ61" s="19" t="s">
        <v>30</v>
      </c>
      <c r="AR61" s="19" t="s">
        <v>31</v>
      </c>
      <c r="AS61" s="19" t="s">
        <v>32</v>
      </c>
      <c r="AT61" s="23" t="s">
        <v>20</v>
      </c>
      <c r="AU61" s="78" t="s">
        <v>67</v>
      </c>
      <c r="AV61" s="78" t="s">
        <v>68</v>
      </c>
      <c r="AW61" s="22" t="s">
        <v>12</v>
      </c>
      <c r="AX61" s="19" t="s">
        <v>23</v>
      </c>
      <c r="AY61" s="19" t="s">
        <v>26</v>
      </c>
      <c r="AZ61" s="39" t="s">
        <v>18</v>
      </c>
      <c r="BA61" s="19" t="s">
        <v>30</v>
      </c>
      <c r="BB61" s="19" t="s">
        <v>31</v>
      </c>
      <c r="BC61" s="19" t="s">
        <v>32</v>
      </c>
      <c r="BD61" s="23" t="s">
        <v>20</v>
      </c>
      <c r="BE61" s="78" t="s">
        <v>67</v>
      </c>
      <c r="BF61" s="78" t="s">
        <v>68</v>
      </c>
      <c r="BG61" s="22" t="s">
        <v>13</v>
      </c>
      <c r="BH61" s="19" t="s">
        <v>23</v>
      </c>
      <c r="BI61" s="19" t="s">
        <v>26</v>
      </c>
      <c r="BJ61" s="39" t="s">
        <v>18</v>
      </c>
      <c r="BK61" s="19" t="s">
        <v>30</v>
      </c>
      <c r="BL61" s="19" t="s">
        <v>31</v>
      </c>
      <c r="BM61" s="19" t="s">
        <v>32</v>
      </c>
      <c r="BN61" s="23" t="s">
        <v>20</v>
      </c>
      <c r="BO61" s="78" t="s">
        <v>67</v>
      </c>
      <c r="BP61" s="78" t="s">
        <v>68</v>
      </c>
      <c r="BQ61" s="22" t="s">
        <v>14</v>
      </c>
      <c r="BR61" s="19" t="s">
        <v>23</v>
      </c>
      <c r="BS61" s="19" t="s">
        <v>26</v>
      </c>
      <c r="BT61" s="39" t="s">
        <v>18</v>
      </c>
      <c r="BU61" s="19" t="s">
        <v>30</v>
      </c>
      <c r="BV61" s="19" t="s">
        <v>31</v>
      </c>
      <c r="BW61" s="19" t="s">
        <v>36</v>
      </c>
      <c r="BX61" s="23" t="s">
        <v>20</v>
      </c>
      <c r="BY61" s="78" t="s">
        <v>67</v>
      </c>
      <c r="BZ61" s="78" t="s">
        <v>68</v>
      </c>
    </row>
    <row r="62" spans="2:78" ht="20.100000000000001" customHeight="1">
      <c r="E62" s="38">
        <v>18</v>
      </c>
      <c r="F62" s="20">
        <f>0.02*E62-0.0054</f>
        <v>0.35459999999999997</v>
      </c>
      <c r="G62" s="20">
        <f t="shared" ref="G62:G86" si="170">F62/$C$14/$C$7</f>
        <v>4.7825427334401578</v>
      </c>
      <c r="H62" s="29">
        <f t="shared" ref="H62:H86" si="171">F62*$C$7/$C$5</f>
        <v>31714.225352112673</v>
      </c>
      <c r="M62" s="43">
        <f>M3+M33</f>
        <v>0.34500896244782364</v>
      </c>
      <c r="N62" s="43">
        <f>N3+N33</f>
        <v>0</v>
      </c>
      <c r="O62" s="43">
        <f>O3+O33</f>
        <v>0.34500896244782364</v>
      </c>
      <c r="P62" s="43">
        <f>P3+P33</f>
        <v>0</v>
      </c>
      <c r="Q62" s="17">
        <f>Q3</f>
        <v>3.1259235609768203</v>
      </c>
      <c r="R62" s="79">
        <f t="shared" ref="R62:R86" si="172">N62/Q62</f>
        <v>0</v>
      </c>
      <c r="W62" s="43">
        <f>W3+W33</f>
        <v>0.27735573435431193</v>
      </c>
      <c r="X62" s="43">
        <f>X3+X33</f>
        <v>0.55471146870862387</v>
      </c>
      <c r="Y62" s="43">
        <f>Y3+Y33</f>
        <v>0.8320672030629358</v>
      </c>
      <c r="Z62" s="43">
        <f>Z3+Z33</f>
        <v>6.5703079604802839E-3</v>
      </c>
      <c r="AA62" s="17">
        <f>AA3</f>
        <v>3.0409788432372205</v>
      </c>
      <c r="AB62" s="79">
        <f t="shared" ref="AB62:AB86" si="173">X62/AA62</f>
        <v>0.18241214336043046</v>
      </c>
      <c r="AG62" s="43">
        <f>AG3+AG33</f>
        <v>0.23399070691953436</v>
      </c>
      <c r="AH62" s="43">
        <f>AH3+AH33</f>
        <v>0.93596282767813743</v>
      </c>
      <c r="AI62" s="43">
        <f>AI3+AI33</f>
        <v>1.1699535345976717</v>
      </c>
      <c r="AJ62" s="43">
        <f>AJ3+AJ33</f>
        <v>9.2156971908634588E-3</v>
      </c>
      <c r="AK62" s="17">
        <f>AK3</f>
        <v>2.9200798018999183</v>
      </c>
      <c r="AL62" s="79">
        <f t="shared" ref="AL62:AL86" si="174">AH62/AK62</f>
        <v>0.32052645515686362</v>
      </c>
      <c r="AQ62" s="43">
        <f t="shared" ref="AQ62:AT63" si="175">AQ3+AQ33</f>
        <v>0.22526411726104895</v>
      </c>
      <c r="AR62" s="43">
        <f t="shared" si="175"/>
        <v>1.3515847035662936</v>
      </c>
      <c r="AS62" s="43">
        <f t="shared" si="175"/>
        <v>1.5768488208273428</v>
      </c>
      <c r="AT62" s="43">
        <f t="shared" si="175"/>
        <v>2.5190243553736003E-2</v>
      </c>
      <c r="AU62" s="17">
        <f>AU3</f>
        <v>2.7297952237951204</v>
      </c>
      <c r="AV62" s="79">
        <f t="shared" ref="AV62:AV86" si="176">AR62/AU62</f>
        <v>0.49512311098824541</v>
      </c>
      <c r="BA62" s="43">
        <f>BA3+BA33</f>
        <v>0.18534079835327913</v>
      </c>
      <c r="BB62" s="43">
        <f>BB3+BB33</f>
        <v>1.482726386826233</v>
      </c>
      <c r="BC62" s="43">
        <f>BC3+BC33</f>
        <v>1.6680671851795124</v>
      </c>
      <c r="BD62" s="43">
        <f>BD3+BD33</f>
        <v>3.0579346053536238E-2</v>
      </c>
      <c r="BE62" s="17">
        <f>BE3</f>
        <v>2.5935472606880392</v>
      </c>
      <c r="BF62" s="79">
        <f t="shared" ref="BF62:BF86" si="177">BB62/BE62</f>
        <v>0.5716982332656172</v>
      </c>
      <c r="BK62" s="43">
        <f>BK3+BK33</f>
        <v>0.14777316826582845</v>
      </c>
      <c r="BL62" s="43">
        <f>BL3+BL33</f>
        <v>1.4777316826582843</v>
      </c>
      <c r="BM62" s="43">
        <f>BM3+BM33</f>
        <v>1.6255048509241128</v>
      </c>
      <c r="BN62" s="43">
        <f>BN3+BN33</f>
        <v>5.1094849757601979E-2</v>
      </c>
      <c r="BO62" s="17">
        <f>BO3</f>
        <v>2.4594018896042154</v>
      </c>
      <c r="BP62" s="79">
        <f t="shared" ref="BP62:BP86" si="178">BL62/BO62</f>
        <v>0.60085002329411541</v>
      </c>
      <c r="BU62" s="43">
        <f>BU3+BU33</f>
        <v>0.11450411185829444</v>
      </c>
      <c r="BV62" s="43">
        <f>BV3+BV33</f>
        <v>1.3740493422995332</v>
      </c>
      <c r="BW62" s="43">
        <f>BW3+BW33</f>
        <v>1.4885534541578276</v>
      </c>
      <c r="BX62" s="43">
        <f>BX3+BX33</f>
        <v>5.7561672435422456E-2</v>
      </c>
      <c r="BY62" s="17">
        <f>BY3</f>
        <v>2.2853072700785004</v>
      </c>
      <c r="BZ62" s="79">
        <f t="shared" ref="BZ62:BZ86" si="179">BV62/BY62</f>
        <v>0.60125365209744186</v>
      </c>
    </row>
    <row r="63" spans="2:78" ht="20.100000000000001" customHeight="1">
      <c r="E63" s="38">
        <v>20</v>
      </c>
      <c r="F63" s="20">
        <f t="shared" ref="F63:F86" si="180">0.02*E63-0.0054</f>
        <v>0.39460000000000001</v>
      </c>
      <c r="G63" s="20">
        <f t="shared" si="170"/>
        <v>5.3220286593781347</v>
      </c>
      <c r="H63" s="29">
        <f t="shared" si="171"/>
        <v>35291.690140845072</v>
      </c>
      <c r="M63" s="43">
        <f t="shared" ref="M63:P78" si="181">M4+M34</f>
        <v>0.43168473682285685</v>
      </c>
      <c r="N63" s="43">
        <f t="shared" si="181"/>
        <v>0</v>
      </c>
      <c r="O63" s="43">
        <f t="shared" si="181"/>
        <v>0.43168473682285685</v>
      </c>
      <c r="P63" s="43">
        <f t="shared" si="181"/>
        <v>0</v>
      </c>
      <c r="Q63" s="17">
        <f t="shared" ref="Q63:Q86" si="182">Q4</f>
        <v>4.3884182644806478</v>
      </c>
      <c r="R63" s="79">
        <f t="shared" si="172"/>
        <v>0</v>
      </c>
      <c r="W63" s="43">
        <f t="shared" ref="W63:Z78" si="183">W4+W34</f>
        <v>0.37727305512611092</v>
      </c>
      <c r="X63" s="43">
        <f t="shared" si="183"/>
        <v>0.75454611025222185</v>
      </c>
      <c r="Y63" s="43">
        <f t="shared" si="183"/>
        <v>1.1318191653783327</v>
      </c>
      <c r="Z63" s="43">
        <f t="shared" si="183"/>
        <v>3.1230624880493729E-2</v>
      </c>
      <c r="AA63" s="17">
        <f t="shared" ref="AA63:AA86" si="184">AA4</f>
        <v>4.1522792914480497</v>
      </c>
      <c r="AB63" s="79">
        <f t="shared" si="173"/>
        <v>0.18171853512028194</v>
      </c>
      <c r="AG63" s="43">
        <f t="shared" ref="AG63:AJ63" si="185">AG4+AG34</f>
        <v>0.30569004247749931</v>
      </c>
      <c r="AH63" s="43">
        <f t="shared" si="185"/>
        <v>1.2227601699099973</v>
      </c>
      <c r="AI63" s="43">
        <f t="shared" si="185"/>
        <v>1.5284502123874966</v>
      </c>
      <c r="AJ63" s="43">
        <f t="shared" si="185"/>
        <v>2.7118236996192514E-2</v>
      </c>
      <c r="AK63" s="17">
        <f t="shared" ref="AK63:AK86" si="186">AK4</f>
        <v>3.9656860415916171</v>
      </c>
      <c r="AL63" s="79">
        <f t="shared" si="174"/>
        <v>0.30833509185695546</v>
      </c>
      <c r="AQ63" s="43">
        <f t="shared" si="175"/>
        <v>0.27610036305897573</v>
      </c>
      <c r="AR63" s="43">
        <f t="shared" si="175"/>
        <v>1.6566021783538543</v>
      </c>
      <c r="AS63" s="43">
        <f t="shared" si="175"/>
        <v>1.93270254141283</v>
      </c>
      <c r="AT63" s="43">
        <f t="shared" si="175"/>
        <v>4.7076497149408536E-2</v>
      </c>
      <c r="AU63" s="17">
        <f t="shared" ref="AU63:AU86" si="187">AU4</f>
        <v>3.819656541703973</v>
      </c>
      <c r="AV63" s="79">
        <f t="shared" si="176"/>
        <v>0.43370448632400693</v>
      </c>
      <c r="BA63" s="43">
        <f t="shared" ref="BA63:BD78" si="188">BA4+BA34</f>
        <v>0.23335875845286652</v>
      </c>
      <c r="BB63" s="43">
        <f t="shared" si="188"/>
        <v>1.8668700676229322</v>
      </c>
      <c r="BC63" s="43">
        <f t="shared" si="188"/>
        <v>2.1002288260757989</v>
      </c>
      <c r="BD63" s="43">
        <f t="shared" si="188"/>
        <v>5.014724073196427E-2</v>
      </c>
      <c r="BE63" s="17">
        <f t="shared" ref="BE63:BE86" si="189">BE4</f>
        <v>3.6863756489493782</v>
      </c>
      <c r="BF63" s="79">
        <f t="shared" si="177"/>
        <v>0.50642426204041158</v>
      </c>
      <c r="BK63" s="43">
        <f t="shared" ref="BK63:BK86" si="190">BK4+BK34</f>
        <v>0.19763731522474637</v>
      </c>
      <c r="BL63" s="43">
        <f t="shared" ref="BL63:BM63" si="191">BL4+BL34</f>
        <v>1.9763731522474637</v>
      </c>
      <c r="BM63" s="43">
        <f t="shared" si="191"/>
        <v>2.1740104674722098</v>
      </c>
      <c r="BN63" s="43">
        <f t="shared" ref="BN63" si="192">BN4+BN34</f>
        <v>5.2610837002151689E-2</v>
      </c>
      <c r="BO63" s="17">
        <f t="shared" ref="BO63:BO86" si="193">BO4</f>
        <v>3.516877122294078</v>
      </c>
      <c r="BP63" s="79">
        <f t="shared" si="178"/>
        <v>0.56196821313969159</v>
      </c>
      <c r="BU63" s="43">
        <f t="shared" ref="BU63:BU86" si="194">BU4+BU34</f>
        <v>0.16681951662353761</v>
      </c>
      <c r="BV63" s="43">
        <f t="shared" ref="BV63:BX78" si="195">BV4+BV34</f>
        <v>2.0018341994824511</v>
      </c>
      <c r="BW63" s="43">
        <f t="shared" si="195"/>
        <v>2.1686537161059887</v>
      </c>
      <c r="BX63" s="43">
        <f t="shared" si="195"/>
        <v>6.0593563678656953E-2</v>
      </c>
      <c r="BY63" s="17">
        <f t="shared" ref="BY63:BY86" si="196">BY4</f>
        <v>3.390839756319624</v>
      </c>
      <c r="BZ63" s="79">
        <f t="shared" si="179"/>
        <v>0.59036532049371082</v>
      </c>
    </row>
    <row r="64" spans="2:78" ht="20.100000000000001" customHeight="1">
      <c r="E64" s="38">
        <v>22</v>
      </c>
      <c r="F64" s="20">
        <f t="shared" si="180"/>
        <v>0.43459999999999999</v>
      </c>
      <c r="G64" s="20">
        <f t="shared" si="170"/>
        <v>5.8615145853161108</v>
      </c>
      <c r="H64" s="29">
        <f t="shared" si="171"/>
        <v>38869.15492957746</v>
      </c>
      <c r="M64" s="43">
        <f t="shared" si="181"/>
        <v>0.58629920144233327</v>
      </c>
      <c r="N64" s="43">
        <f t="shared" si="181"/>
        <v>0</v>
      </c>
      <c r="O64" s="43">
        <f t="shared" si="181"/>
        <v>0.58629920144233327</v>
      </c>
      <c r="P64" s="43">
        <f t="shared" si="181"/>
        <v>0</v>
      </c>
      <c r="Q64" s="17">
        <f t="shared" si="182"/>
        <v>5.7652657929233877</v>
      </c>
      <c r="R64" s="79">
        <f t="shared" si="172"/>
        <v>0</v>
      </c>
      <c r="W64" s="43">
        <f t="shared" si="183"/>
        <v>0.41802344793189861</v>
      </c>
      <c r="X64" s="43">
        <f t="shared" si="183"/>
        <v>0.83604689586379721</v>
      </c>
      <c r="Y64" s="43">
        <f t="shared" si="183"/>
        <v>1.2540703437956957</v>
      </c>
      <c r="Z64" s="43">
        <f t="shared" si="183"/>
        <v>1.9005971749439798E-2</v>
      </c>
      <c r="AA64" s="17">
        <f t="shared" si="184"/>
        <v>5.5643679181733381</v>
      </c>
      <c r="AB64" s="79">
        <f t="shared" si="173"/>
        <v>0.15025011073283834</v>
      </c>
      <c r="AG64" s="43">
        <f t="shared" ref="AG64:AJ64" si="197">AG5+AG35</f>
        <v>0.35856022481060024</v>
      </c>
      <c r="AH64" s="43">
        <f t="shared" si="197"/>
        <v>1.4342408992424009</v>
      </c>
      <c r="AI64" s="43">
        <f t="shared" si="197"/>
        <v>1.7928011240530011</v>
      </c>
      <c r="AJ64" s="43">
        <f t="shared" si="197"/>
        <v>3.9342034188994165E-2</v>
      </c>
      <c r="AK64" s="17">
        <f t="shared" si="186"/>
        <v>5.346825325476753</v>
      </c>
      <c r="AL64" s="79">
        <f t="shared" si="174"/>
        <v>0.26824158485381527</v>
      </c>
      <c r="AQ64" s="43">
        <f t="shared" ref="AQ64:AT78" si="198">AQ5+AQ35</f>
        <v>0.30339357736730421</v>
      </c>
      <c r="AR64" s="43">
        <f t="shared" si="198"/>
        <v>1.8203614642038251</v>
      </c>
      <c r="AS64" s="43">
        <f t="shared" si="198"/>
        <v>2.1237550415711293</v>
      </c>
      <c r="AT64" s="43">
        <f t="shared" si="198"/>
        <v>6.3294526994666339E-2</v>
      </c>
      <c r="AU64" s="17">
        <f t="shared" si="187"/>
        <v>5.0607684286746588</v>
      </c>
      <c r="AV64" s="79">
        <f t="shared" si="176"/>
        <v>0.35970060473218513</v>
      </c>
      <c r="BA64" s="43">
        <f t="shared" si="188"/>
        <v>0.27512709125321855</v>
      </c>
      <c r="BB64" s="43">
        <f t="shared" si="188"/>
        <v>2.2010167300257484</v>
      </c>
      <c r="BC64" s="43">
        <f t="shared" si="188"/>
        <v>2.476143821278967</v>
      </c>
      <c r="BD64" s="43">
        <f t="shared" si="188"/>
        <v>8.6624720673297531E-2</v>
      </c>
      <c r="BE64" s="17">
        <f t="shared" si="189"/>
        <v>4.9194818693610403</v>
      </c>
      <c r="BF64" s="79">
        <f t="shared" si="177"/>
        <v>0.44740824104543842</v>
      </c>
      <c r="BK64" s="43">
        <f t="shared" si="190"/>
        <v>0.24911342810425749</v>
      </c>
      <c r="BL64" s="43">
        <f t="shared" ref="BL64:BM64" si="199">BL5+BL35</f>
        <v>2.4911342810425747</v>
      </c>
      <c r="BM64" s="43">
        <f t="shared" si="199"/>
        <v>2.740247709146832</v>
      </c>
      <c r="BN64" s="43">
        <f t="shared" ref="BN64" si="200">BN5+BN35</f>
        <v>9.917955038428275E-2</v>
      </c>
      <c r="BO64" s="17">
        <f t="shared" si="193"/>
        <v>4.7812920017584046</v>
      </c>
      <c r="BP64" s="79">
        <f t="shared" si="178"/>
        <v>0.52101697200807151</v>
      </c>
      <c r="BU64" s="43">
        <f t="shared" si="194"/>
        <v>0.22127676641346192</v>
      </c>
      <c r="BV64" s="43">
        <f t="shared" ref="BV64:BW64" si="201">BV5+BV35</f>
        <v>2.6553211969615425</v>
      </c>
      <c r="BW64" s="43">
        <f t="shared" si="201"/>
        <v>2.876597963375005</v>
      </c>
      <c r="BX64" s="43">
        <f t="shared" si="195"/>
        <v>8.8891599493863049E-2</v>
      </c>
      <c r="BY64" s="17">
        <f t="shared" si="196"/>
        <v>4.6349733184144384</v>
      </c>
      <c r="BZ64" s="79">
        <f t="shared" si="179"/>
        <v>0.57288812999464944</v>
      </c>
    </row>
    <row r="65" spans="5:78" ht="20.100000000000001" customHeight="1">
      <c r="E65" s="38">
        <v>24</v>
      </c>
      <c r="F65" s="20">
        <f t="shared" si="180"/>
        <v>0.47459999999999997</v>
      </c>
      <c r="G65" s="20">
        <f t="shared" si="170"/>
        <v>6.401000511254086</v>
      </c>
      <c r="H65" s="29">
        <f t="shared" si="171"/>
        <v>42446.619718309856</v>
      </c>
      <c r="M65" s="43">
        <f t="shared" si="181"/>
        <v>0.55716685816252409</v>
      </c>
      <c r="N65" s="43">
        <f t="shared" si="181"/>
        <v>0</v>
      </c>
      <c r="O65" s="43">
        <f t="shared" si="181"/>
        <v>0.55716685816252409</v>
      </c>
      <c r="P65" s="43">
        <f t="shared" si="181"/>
        <v>0</v>
      </c>
      <c r="Q65" s="17">
        <f t="shared" si="182"/>
        <v>7.4643001847743422</v>
      </c>
      <c r="R65" s="79">
        <f t="shared" si="172"/>
        <v>0</v>
      </c>
      <c r="W65" s="43">
        <f t="shared" si="183"/>
        <v>0.42582442784855945</v>
      </c>
      <c r="X65" s="43">
        <f t="shared" si="183"/>
        <v>0.8516488556971189</v>
      </c>
      <c r="Y65" s="43">
        <f t="shared" si="183"/>
        <v>1.2774732835456784</v>
      </c>
      <c r="Z65" s="43">
        <f t="shared" si="183"/>
        <v>6.25874862452592E-2</v>
      </c>
      <c r="AA65" s="17">
        <f t="shared" si="184"/>
        <v>7.2319072364944086</v>
      </c>
      <c r="AB65" s="79">
        <f t="shared" si="173"/>
        <v>0.11776269078776884</v>
      </c>
      <c r="AG65" s="43">
        <f t="shared" ref="AG65:AJ65" si="202">AG6+AG36</f>
        <v>0.35568819049906264</v>
      </c>
      <c r="AH65" s="43">
        <f t="shared" si="202"/>
        <v>1.4227527619962506</v>
      </c>
      <c r="AI65" s="43">
        <f t="shared" si="202"/>
        <v>1.7784409524953131</v>
      </c>
      <c r="AJ65" s="43">
        <f t="shared" si="202"/>
        <v>9.2072034445034895E-2</v>
      </c>
      <c r="AK65" s="17">
        <f t="shared" si="186"/>
        <v>6.9012135834105992</v>
      </c>
      <c r="AL65" s="79">
        <f t="shared" si="174"/>
        <v>0.20615979273794946</v>
      </c>
      <c r="AQ65" s="43">
        <f t="shared" si="198"/>
        <v>0.33314070890640501</v>
      </c>
      <c r="AR65" s="43">
        <f t="shared" si="198"/>
        <v>1.9988442534384299</v>
      </c>
      <c r="AS65" s="43">
        <f t="shared" si="198"/>
        <v>2.3319849623448348</v>
      </c>
      <c r="AT65" s="43">
        <f t="shared" si="198"/>
        <v>9.6711901748080531E-2</v>
      </c>
      <c r="AU65" s="17">
        <f t="shared" si="187"/>
        <v>6.7353626506902131</v>
      </c>
      <c r="AV65" s="79">
        <f t="shared" si="176"/>
        <v>0.29676861619820816</v>
      </c>
      <c r="BA65" s="43">
        <f t="shared" si="188"/>
        <v>0.29754956472410338</v>
      </c>
      <c r="BB65" s="43">
        <f t="shared" si="188"/>
        <v>2.380396517792827</v>
      </c>
      <c r="BC65" s="43">
        <f t="shared" si="188"/>
        <v>2.6779460825169306</v>
      </c>
      <c r="BD65" s="43">
        <f t="shared" si="188"/>
        <v>0.14321813270505057</v>
      </c>
      <c r="BE65" s="17">
        <f t="shared" si="189"/>
        <v>6.4505426598482121</v>
      </c>
      <c r="BF65" s="79">
        <f t="shared" si="177"/>
        <v>0.36902267658963755</v>
      </c>
      <c r="BK65" s="43">
        <f t="shared" si="190"/>
        <v>0.28062449020094549</v>
      </c>
      <c r="BL65" s="43">
        <f t="shared" ref="BL65:BM65" si="203">BL6+BL36</f>
        <v>2.8062449020094546</v>
      </c>
      <c r="BM65" s="43">
        <f t="shared" si="203"/>
        <v>3.0868693922104002</v>
      </c>
      <c r="BN65" s="43">
        <f t="shared" ref="BN65" si="204">BN6+BN36</f>
        <v>0.1317509224928573</v>
      </c>
      <c r="BO65" s="17">
        <f t="shared" si="193"/>
        <v>6.3224996905139328</v>
      </c>
      <c r="BP65" s="79">
        <f t="shared" si="178"/>
        <v>0.44385054003558921</v>
      </c>
      <c r="BU65" s="43">
        <f t="shared" si="194"/>
        <v>0.25784430144279069</v>
      </c>
      <c r="BV65" s="43">
        <f t="shared" ref="BV65:BW65" si="205">BV6+BV36</f>
        <v>3.0941316173134874</v>
      </c>
      <c r="BW65" s="43">
        <f t="shared" si="205"/>
        <v>3.3519759187562785</v>
      </c>
      <c r="BX65" s="43">
        <f t="shared" si="195"/>
        <v>0.11979611136661439</v>
      </c>
      <c r="BY65" s="17">
        <f t="shared" si="196"/>
        <v>6.1742924740403957</v>
      </c>
      <c r="BZ65" s="79">
        <f t="shared" si="179"/>
        <v>0.50113136530584834</v>
      </c>
    </row>
    <row r="66" spans="5:78" ht="20.100000000000001" customHeight="1">
      <c r="E66" s="38">
        <v>26</v>
      </c>
      <c r="F66" s="20">
        <f t="shared" si="180"/>
        <v>0.51460000000000006</v>
      </c>
      <c r="G66" s="20">
        <f t="shared" si="170"/>
        <v>6.9404864371920629</v>
      </c>
      <c r="H66" s="29">
        <f t="shared" si="171"/>
        <v>46024.084507042258</v>
      </c>
      <c r="M66" s="43">
        <f t="shared" si="181"/>
        <v>0.7394991823620114</v>
      </c>
      <c r="N66" s="43">
        <f t="shared" si="181"/>
        <v>0</v>
      </c>
      <c r="O66" s="43">
        <f t="shared" si="181"/>
        <v>0.7394991823620114</v>
      </c>
      <c r="P66" s="43">
        <f t="shared" si="181"/>
        <v>0</v>
      </c>
      <c r="Q66" s="17">
        <f t="shared" si="182"/>
        <v>9.5928972048245598</v>
      </c>
      <c r="R66" s="79">
        <f t="shared" si="172"/>
        <v>0</v>
      </c>
      <c r="W66" s="43">
        <f t="shared" si="183"/>
        <v>0.5096712484130016</v>
      </c>
      <c r="X66" s="43">
        <f t="shared" si="183"/>
        <v>1.0193424968260032</v>
      </c>
      <c r="Y66" s="43">
        <f t="shared" si="183"/>
        <v>1.5290137452390047</v>
      </c>
      <c r="Z66" s="43">
        <f t="shared" si="183"/>
        <v>7.1348806693846453E-2</v>
      </c>
      <c r="AA66" s="17">
        <f t="shared" si="184"/>
        <v>9.174557435241173</v>
      </c>
      <c r="AB66" s="79">
        <f t="shared" si="173"/>
        <v>0.11110535892560006</v>
      </c>
      <c r="AG66" s="43">
        <f t="shared" ref="AG66:AJ66" si="206">AG7+AG37</f>
        <v>0.41546897580605346</v>
      </c>
      <c r="AH66" s="43">
        <f t="shared" si="206"/>
        <v>1.6618759032242139</v>
      </c>
      <c r="AI66" s="43">
        <f t="shared" si="206"/>
        <v>2.0773448790302673</v>
      </c>
      <c r="AJ66" s="43">
        <f t="shared" si="206"/>
        <v>0.14228886658557469</v>
      </c>
      <c r="AK66" s="17">
        <f t="shared" si="186"/>
        <v>8.8564649837146359</v>
      </c>
      <c r="AL66" s="79">
        <f t="shared" si="174"/>
        <v>0.18764551164376411</v>
      </c>
      <c r="AQ66" s="43">
        <f t="shared" si="198"/>
        <v>0.36698219532927834</v>
      </c>
      <c r="AR66" s="43">
        <f t="shared" si="198"/>
        <v>2.2018931719756698</v>
      </c>
      <c r="AS66" s="43">
        <f t="shared" si="198"/>
        <v>2.568875367304948</v>
      </c>
      <c r="AT66" s="43">
        <f t="shared" si="198"/>
        <v>0.19088130668846376</v>
      </c>
      <c r="AU66" s="17">
        <f t="shared" si="187"/>
        <v>8.6007058004670363</v>
      </c>
      <c r="AV66" s="79">
        <f t="shared" si="176"/>
        <v>0.25601307881686902</v>
      </c>
      <c r="BA66" s="43">
        <f t="shared" si="188"/>
        <v>0.34155598626166378</v>
      </c>
      <c r="BB66" s="43">
        <f t="shared" si="188"/>
        <v>2.7324478900933102</v>
      </c>
      <c r="BC66" s="43">
        <f t="shared" si="188"/>
        <v>3.0740038763549742</v>
      </c>
      <c r="BD66" s="43">
        <f t="shared" si="188"/>
        <v>0.18686995687184421</v>
      </c>
      <c r="BE66" s="17">
        <f t="shared" si="189"/>
        <v>8.3674380026809079</v>
      </c>
      <c r="BF66" s="79">
        <f t="shared" si="177"/>
        <v>0.32655729139765843</v>
      </c>
      <c r="BK66" s="43">
        <f t="shared" si="190"/>
        <v>0.31042362964085773</v>
      </c>
      <c r="BL66" s="43">
        <f t="shared" ref="BL66:BM66" si="207">BL7+BL37</f>
        <v>3.104236296408577</v>
      </c>
      <c r="BM66" s="43">
        <f t="shared" si="207"/>
        <v>3.4146599260494348</v>
      </c>
      <c r="BN66" s="43">
        <f t="shared" ref="BN66" si="208">BN7+BN37</f>
        <v>0.22407745448856103</v>
      </c>
      <c r="BO66" s="17">
        <f t="shared" si="193"/>
        <v>8.1226032066574518</v>
      </c>
      <c r="BP66" s="79">
        <f t="shared" si="178"/>
        <v>0.38217258893851686</v>
      </c>
      <c r="BU66" s="43">
        <f t="shared" si="194"/>
        <v>0.29220191100031367</v>
      </c>
      <c r="BV66" s="43">
        <f t="shared" ref="BV66:BW66" si="209">BV7+BV37</f>
        <v>3.5064229320037641</v>
      </c>
      <c r="BW66" s="43">
        <f t="shared" si="209"/>
        <v>3.7986248430040774</v>
      </c>
      <c r="BX66" s="43">
        <f t="shared" si="195"/>
        <v>0.16913482450089745</v>
      </c>
      <c r="BY66" s="17">
        <f t="shared" si="196"/>
        <v>7.9548817322161858</v>
      </c>
      <c r="BZ66" s="79">
        <f t="shared" si="179"/>
        <v>0.44078882000259406</v>
      </c>
    </row>
    <row r="67" spans="5:78" ht="20.100000000000001" customHeight="1">
      <c r="E67" s="38">
        <v>28</v>
      </c>
      <c r="F67" s="20">
        <f t="shared" si="180"/>
        <v>0.55460000000000009</v>
      </c>
      <c r="G67" s="20">
        <f t="shared" si="170"/>
        <v>7.4799723631300399</v>
      </c>
      <c r="H67" s="29">
        <f t="shared" si="171"/>
        <v>49601.549295774654</v>
      </c>
      <c r="M67" s="43">
        <f t="shared" si="181"/>
        <v>0.89459797711372802</v>
      </c>
      <c r="N67" s="43">
        <f t="shared" si="181"/>
        <v>0</v>
      </c>
      <c r="O67" s="43">
        <f t="shared" si="181"/>
        <v>0.89459797711372802</v>
      </c>
      <c r="P67" s="43">
        <f t="shared" si="181"/>
        <v>0</v>
      </c>
      <c r="Q67" s="17">
        <f t="shared" si="182"/>
        <v>11.936666197710894</v>
      </c>
      <c r="R67" s="79">
        <f t="shared" si="172"/>
        <v>0</v>
      </c>
      <c r="W67" s="43">
        <f t="shared" si="183"/>
        <v>0.73027925700014218</v>
      </c>
      <c r="X67" s="43">
        <f t="shared" si="183"/>
        <v>1.4605585140002844</v>
      </c>
      <c r="Y67" s="43">
        <f t="shared" si="183"/>
        <v>2.1908377710004268</v>
      </c>
      <c r="Z67" s="43">
        <f t="shared" si="183"/>
        <v>4.9748484500892809E-2</v>
      </c>
      <c r="AA67" s="17">
        <f t="shared" si="184"/>
        <v>11.646273550135341</v>
      </c>
      <c r="AB67" s="79">
        <f t="shared" si="173"/>
        <v>0.12540994402310868</v>
      </c>
      <c r="AG67" s="43">
        <f t="shared" ref="AG67:AJ67" si="210">AG8+AG38</f>
        <v>0.5607373972087657</v>
      </c>
      <c r="AH67" s="43">
        <f t="shared" si="210"/>
        <v>2.2429495888350628</v>
      </c>
      <c r="AI67" s="43">
        <f t="shared" si="210"/>
        <v>2.8036869860438283</v>
      </c>
      <c r="AJ67" s="43">
        <f t="shared" si="210"/>
        <v>9.3958682441240837E-2</v>
      </c>
      <c r="AK67" s="17">
        <f t="shared" si="186"/>
        <v>11.263373549454</v>
      </c>
      <c r="AL67" s="79">
        <f t="shared" si="174"/>
        <v>0.19913657120461847</v>
      </c>
      <c r="AQ67" s="43">
        <f t="shared" si="198"/>
        <v>0.43842243304189266</v>
      </c>
      <c r="AR67" s="43">
        <f t="shared" si="198"/>
        <v>2.6305345982513555</v>
      </c>
      <c r="AS67" s="43">
        <f t="shared" si="198"/>
        <v>3.0689570312932481</v>
      </c>
      <c r="AT67" s="43">
        <f t="shared" si="198"/>
        <v>0.23858807589099001</v>
      </c>
      <c r="AU67" s="17">
        <f t="shared" si="187"/>
        <v>10.942413254765231</v>
      </c>
      <c r="AV67" s="79">
        <f t="shared" si="176"/>
        <v>0.24039803076399105</v>
      </c>
      <c r="BA67" s="43">
        <f t="shared" si="188"/>
        <v>0.38589104107610162</v>
      </c>
      <c r="BB67" s="43">
        <f t="shared" si="188"/>
        <v>3.0871283286088129</v>
      </c>
      <c r="BC67" s="43">
        <f t="shared" si="188"/>
        <v>3.4730193696849145</v>
      </c>
      <c r="BD67" s="43">
        <f t="shared" si="188"/>
        <v>0.23938666307859438</v>
      </c>
      <c r="BE67" s="17">
        <f t="shared" si="189"/>
        <v>10.692241195496544</v>
      </c>
      <c r="BF67" s="79">
        <f t="shared" si="177"/>
        <v>0.28872602779565781</v>
      </c>
      <c r="BK67" s="43">
        <f t="shared" si="190"/>
        <v>0.3511039666786791</v>
      </c>
      <c r="BL67" s="43">
        <f t="shared" ref="BL67:BM67" si="211">BL8+BL38</f>
        <v>3.5110396667867905</v>
      </c>
      <c r="BM67" s="43">
        <f t="shared" si="211"/>
        <v>3.86214363346547</v>
      </c>
      <c r="BN67" s="43">
        <f t="shared" ref="BN67" si="212">BN8+BN38</f>
        <v>0.28177623873343055</v>
      </c>
      <c r="BO67" s="17">
        <f t="shared" si="193"/>
        <v>10.347148547823657</v>
      </c>
      <c r="BP67" s="79">
        <f t="shared" si="178"/>
        <v>0.33932437043491337</v>
      </c>
      <c r="BU67" s="43">
        <f t="shared" si="194"/>
        <v>0.32908267667699237</v>
      </c>
      <c r="BV67" s="43">
        <f t="shared" ref="BV67:BW67" si="213">BV8+BV38</f>
        <v>3.9489921201239087</v>
      </c>
      <c r="BW67" s="43">
        <f t="shared" si="213"/>
        <v>4.278074796800901</v>
      </c>
      <c r="BX67" s="43">
        <f t="shared" si="195"/>
        <v>0.24806585454426877</v>
      </c>
      <c r="BY67" s="17">
        <f t="shared" si="196"/>
        <v>10.12513090036977</v>
      </c>
      <c r="BZ67" s="79">
        <f t="shared" si="179"/>
        <v>0.39001887076637115</v>
      </c>
    </row>
    <row r="68" spans="5:78" ht="20.100000000000001" customHeight="1">
      <c r="E68" s="38">
        <v>30</v>
      </c>
      <c r="F68" s="20">
        <f t="shared" si="180"/>
        <v>0.59460000000000002</v>
      </c>
      <c r="G68" s="20">
        <f t="shared" si="170"/>
        <v>8.0194582890680159</v>
      </c>
      <c r="H68" s="29">
        <f t="shared" si="171"/>
        <v>53179.014084507042</v>
      </c>
      <c r="M68" s="43">
        <f t="shared" si="181"/>
        <v>0.99286633308688799</v>
      </c>
      <c r="N68" s="43">
        <f t="shared" si="181"/>
        <v>0</v>
      </c>
      <c r="O68" s="43">
        <f t="shared" si="181"/>
        <v>0.99286633308688799</v>
      </c>
      <c r="P68" s="43">
        <f t="shared" si="181"/>
        <v>0</v>
      </c>
      <c r="Q68" s="17">
        <f t="shared" si="182"/>
        <v>14.849962147673994</v>
      </c>
      <c r="R68" s="79">
        <f t="shared" si="172"/>
        <v>0</v>
      </c>
      <c r="W68" s="43">
        <f t="shared" si="183"/>
        <v>0.8476049985823666</v>
      </c>
      <c r="X68" s="43">
        <f t="shared" si="183"/>
        <v>1.6952099971647332</v>
      </c>
      <c r="Y68" s="43">
        <f t="shared" si="183"/>
        <v>2.5428149957470998</v>
      </c>
      <c r="Z68" s="43">
        <f t="shared" si="183"/>
        <v>5.4520824790924835E-2</v>
      </c>
      <c r="AA68" s="17">
        <f t="shared" si="184"/>
        <v>14.386024745463619</v>
      </c>
      <c r="AB68" s="79">
        <f t="shared" si="173"/>
        <v>0.11783727799434573</v>
      </c>
      <c r="AG68" s="43">
        <f t="shared" ref="AG68:AJ68" si="214">AG9+AG39</f>
        <v>0.69090296972841536</v>
      </c>
      <c r="AH68" s="43">
        <f t="shared" si="214"/>
        <v>2.7636118789136614</v>
      </c>
      <c r="AI68" s="43">
        <f t="shared" si="214"/>
        <v>3.4545148486420771</v>
      </c>
      <c r="AJ68" s="43">
        <f t="shared" si="214"/>
        <v>0.12244478453964375</v>
      </c>
      <c r="AK68" s="17">
        <f t="shared" si="186"/>
        <v>14.008332116741066</v>
      </c>
      <c r="AL68" s="79">
        <f t="shared" si="174"/>
        <v>0.19728343502157022</v>
      </c>
      <c r="AQ68" s="43">
        <f t="shared" si="198"/>
        <v>0.57226383938746939</v>
      </c>
      <c r="AR68" s="43">
        <f t="shared" si="198"/>
        <v>3.4335830363248157</v>
      </c>
      <c r="AS68" s="43">
        <f t="shared" si="198"/>
        <v>4.0058468757122849</v>
      </c>
      <c r="AT68" s="43">
        <f t="shared" si="198"/>
        <v>0.16920642074738679</v>
      </c>
      <c r="AU68" s="17">
        <f t="shared" si="187"/>
        <v>13.640552680373442</v>
      </c>
      <c r="AV68" s="79">
        <f t="shared" si="176"/>
        <v>0.25171876219247247</v>
      </c>
      <c r="BA68" s="43">
        <f t="shared" si="188"/>
        <v>0.47982707743058384</v>
      </c>
      <c r="BB68" s="43">
        <f t="shared" si="188"/>
        <v>3.8386166194446707</v>
      </c>
      <c r="BC68" s="43">
        <f t="shared" si="188"/>
        <v>4.3184436968752546</v>
      </c>
      <c r="BD68" s="43">
        <f t="shared" si="188"/>
        <v>0.24229083808894514</v>
      </c>
      <c r="BE68" s="17">
        <f t="shared" si="189"/>
        <v>13.330269759664365</v>
      </c>
      <c r="BF68" s="79">
        <f t="shared" si="177"/>
        <v>0.28796241101285269</v>
      </c>
      <c r="BK68" s="43">
        <f t="shared" si="190"/>
        <v>0.40153789813490248</v>
      </c>
      <c r="BL68" s="43">
        <f t="shared" ref="BL68:BM68" si="215">BL9+BL39</f>
        <v>4.0153789813490244</v>
      </c>
      <c r="BM68" s="43">
        <f t="shared" si="215"/>
        <v>4.4169168794839271</v>
      </c>
      <c r="BN68" s="43">
        <f t="shared" ref="BN68" si="216">BN9+BN39</f>
        <v>0.34329867898360578</v>
      </c>
      <c r="BO68" s="17">
        <f t="shared" si="193"/>
        <v>12.959516365590263</v>
      </c>
      <c r="BP68" s="79">
        <f t="shared" si="178"/>
        <v>0.30984018755596032</v>
      </c>
      <c r="BU68" s="43">
        <f t="shared" si="194"/>
        <v>0.3732948987234338</v>
      </c>
      <c r="BV68" s="43">
        <f t="shared" ref="BV68:BW68" si="217">BV9+BV39</f>
        <v>4.4795387846812051</v>
      </c>
      <c r="BW68" s="43">
        <f t="shared" si="217"/>
        <v>4.8528336834046382</v>
      </c>
      <c r="BX68" s="43">
        <f t="shared" si="195"/>
        <v>0.37453850199854749</v>
      </c>
      <c r="BY68" s="17">
        <f t="shared" si="196"/>
        <v>12.701773364362273</v>
      </c>
      <c r="BZ68" s="79">
        <f t="shared" si="179"/>
        <v>0.35267034422528548</v>
      </c>
    </row>
    <row r="69" spans="5:78" ht="20.100000000000001" customHeight="1">
      <c r="E69" s="38">
        <v>32</v>
      </c>
      <c r="F69" s="20">
        <f t="shared" si="180"/>
        <v>0.63460000000000005</v>
      </c>
      <c r="G69" s="20">
        <f t="shared" si="170"/>
        <v>8.558944215005992</v>
      </c>
      <c r="H69" s="29">
        <f t="shared" si="171"/>
        <v>56756.478873239437</v>
      </c>
      <c r="M69" s="43">
        <f t="shared" si="181"/>
        <v>1.0502448955099721</v>
      </c>
      <c r="N69" s="43">
        <f t="shared" si="181"/>
        <v>0</v>
      </c>
      <c r="O69" s="43">
        <f t="shared" si="181"/>
        <v>1.0502448955099721</v>
      </c>
      <c r="P69" s="43">
        <f t="shared" si="181"/>
        <v>0</v>
      </c>
      <c r="Q69" s="17">
        <f t="shared" si="182"/>
        <v>17.926520263630188</v>
      </c>
      <c r="R69" s="79">
        <f t="shared" si="172"/>
        <v>0</v>
      </c>
      <c r="W69" s="43">
        <f t="shared" si="183"/>
        <v>0.88670984735173586</v>
      </c>
      <c r="X69" s="43">
        <f t="shared" si="183"/>
        <v>1.7734196947034717</v>
      </c>
      <c r="Y69" s="43">
        <f t="shared" si="183"/>
        <v>2.6601295420552074</v>
      </c>
      <c r="Z69" s="43">
        <f t="shared" si="183"/>
        <v>5.6673942800784624E-2</v>
      </c>
      <c r="AA69" s="17">
        <f t="shared" si="184"/>
        <v>17.538463824982195</v>
      </c>
      <c r="AB69" s="79">
        <f t="shared" si="173"/>
        <v>0.10111602204164379</v>
      </c>
      <c r="AG69" s="43">
        <f t="shared" ref="AG69:AJ69" si="218">AG10+AG40</f>
        <v>0.75959799986530807</v>
      </c>
      <c r="AH69" s="43">
        <f t="shared" si="218"/>
        <v>3.0383919994612323</v>
      </c>
      <c r="AI69" s="43">
        <f t="shared" si="218"/>
        <v>3.79798999932654</v>
      </c>
      <c r="AJ69" s="43">
        <f t="shared" si="218"/>
        <v>0.11178660940473138</v>
      </c>
      <c r="AK69" s="17">
        <f t="shared" si="186"/>
        <v>17.058816425659515</v>
      </c>
      <c r="AL69" s="79">
        <f t="shared" si="174"/>
        <v>0.17811270862209094</v>
      </c>
      <c r="AQ69" s="43">
        <f t="shared" si="198"/>
        <v>0.63123790698814164</v>
      </c>
      <c r="AR69" s="43">
        <f t="shared" si="198"/>
        <v>3.7874274419288492</v>
      </c>
      <c r="AS69" s="43">
        <f t="shared" si="198"/>
        <v>4.4186653489169911</v>
      </c>
      <c r="AT69" s="43">
        <f t="shared" si="198"/>
        <v>0.23205237579797405</v>
      </c>
      <c r="AU69" s="17">
        <f t="shared" si="187"/>
        <v>16.700888592496611</v>
      </c>
      <c r="AV69" s="79">
        <f t="shared" si="176"/>
        <v>0.22677999562433268</v>
      </c>
      <c r="BA69" s="43">
        <f t="shared" si="188"/>
        <v>0.53793790357889382</v>
      </c>
      <c r="BB69" s="43">
        <f t="shared" si="188"/>
        <v>4.3035032286311505</v>
      </c>
      <c r="BC69" s="43">
        <f t="shared" si="188"/>
        <v>4.8414411322100444</v>
      </c>
      <c r="BD69" s="43">
        <f t="shared" si="188"/>
        <v>0.31269788751455696</v>
      </c>
      <c r="BE69" s="17">
        <f t="shared" si="189"/>
        <v>16.310421865409811</v>
      </c>
      <c r="BF69" s="79">
        <f t="shared" si="177"/>
        <v>0.26384990309525769</v>
      </c>
      <c r="BK69" s="43">
        <f t="shared" si="190"/>
        <v>0.45039597847931229</v>
      </c>
      <c r="BL69" s="43">
        <f t="shared" ref="BL69:BM69" si="219">BL10+BL40</f>
        <v>4.5039597847931221</v>
      </c>
      <c r="BM69" s="43">
        <f t="shared" si="219"/>
        <v>4.9543557632724351</v>
      </c>
      <c r="BN69" s="43">
        <f t="shared" ref="BN69" si="220">BN10+BN40</f>
        <v>0.37752599011087695</v>
      </c>
      <c r="BO69" s="17">
        <f t="shared" si="193"/>
        <v>15.915134561445393</v>
      </c>
      <c r="BP69" s="79">
        <f t="shared" si="178"/>
        <v>0.28299853623003723</v>
      </c>
      <c r="BU69" s="43">
        <f t="shared" si="194"/>
        <v>0.41238557506461848</v>
      </c>
      <c r="BV69" s="43">
        <f t="shared" ref="BV69:BW69" si="221">BV10+BV40</f>
        <v>4.9486269007754213</v>
      </c>
      <c r="BW69" s="43">
        <f t="shared" si="221"/>
        <v>5.361012475840039</v>
      </c>
      <c r="BX69" s="43">
        <f t="shared" si="195"/>
        <v>0.42122300077350955</v>
      </c>
      <c r="BY69" s="17">
        <f t="shared" si="196"/>
        <v>15.580104468451164</v>
      </c>
      <c r="BZ69" s="79">
        <f t="shared" si="179"/>
        <v>0.31762475731764911</v>
      </c>
    </row>
    <row r="70" spans="5:78" ht="20.100000000000001" customHeight="1">
      <c r="E70" s="38">
        <v>34</v>
      </c>
      <c r="F70" s="20">
        <f t="shared" si="180"/>
        <v>0.67460000000000009</v>
      </c>
      <c r="G70" s="20">
        <f t="shared" si="170"/>
        <v>9.0984301409439681</v>
      </c>
      <c r="H70" s="29">
        <f t="shared" si="171"/>
        <v>60333.94366197184</v>
      </c>
      <c r="M70" s="43">
        <f t="shared" si="181"/>
        <v>1.0876322102965994</v>
      </c>
      <c r="N70" s="43">
        <f t="shared" si="181"/>
        <v>0</v>
      </c>
      <c r="O70" s="43">
        <f t="shared" si="181"/>
        <v>1.0876322102965994</v>
      </c>
      <c r="P70" s="43">
        <f t="shared" si="181"/>
        <v>0</v>
      </c>
      <c r="Q70" s="17">
        <f t="shared" si="182"/>
        <v>21.60254233413167</v>
      </c>
      <c r="R70" s="79">
        <f t="shared" si="172"/>
        <v>0</v>
      </c>
      <c r="W70" s="43">
        <f t="shared" si="183"/>
        <v>0.92485393854105769</v>
      </c>
      <c r="X70" s="43">
        <f t="shared" si="183"/>
        <v>1.8497078770821154</v>
      </c>
      <c r="Y70" s="43">
        <f t="shared" si="183"/>
        <v>2.7745618156231728</v>
      </c>
      <c r="Z70" s="43">
        <f t="shared" si="183"/>
        <v>7.5796662073148363E-2</v>
      </c>
      <c r="AA70" s="17">
        <f t="shared" si="184"/>
        <v>21.143622221551603</v>
      </c>
      <c r="AB70" s="79">
        <f t="shared" si="173"/>
        <v>8.7483017701513607E-2</v>
      </c>
      <c r="AG70" s="43">
        <f t="shared" ref="AG70:AJ70" si="222">AG11+AG41</f>
        <v>0.79591922086458733</v>
      </c>
      <c r="AH70" s="43">
        <f t="shared" si="222"/>
        <v>3.1836768834583493</v>
      </c>
      <c r="AI70" s="43">
        <f t="shared" si="222"/>
        <v>3.9795961043229369</v>
      </c>
      <c r="AJ70" s="43">
        <f t="shared" si="222"/>
        <v>0.14459404490753794</v>
      </c>
      <c r="AK70" s="17">
        <f t="shared" si="186"/>
        <v>20.600735653042065</v>
      </c>
      <c r="AL70" s="79">
        <f t="shared" si="174"/>
        <v>0.15454190263289083</v>
      </c>
      <c r="AQ70" s="43">
        <f t="shared" si="198"/>
        <v>0.68452531596271848</v>
      </c>
      <c r="AR70" s="43">
        <f t="shared" si="198"/>
        <v>4.10715189577631</v>
      </c>
      <c r="AS70" s="43">
        <f t="shared" si="198"/>
        <v>4.7916772117390289</v>
      </c>
      <c r="AT70" s="43">
        <f t="shared" si="198"/>
        <v>0.2590725523670383</v>
      </c>
      <c r="AU70" s="17">
        <f t="shared" si="187"/>
        <v>20.128786262817762</v>
      </c>
      <c r="AV70" s="79">
        <f t="shared" si="176"/>
        <v>0.20404369355161325</v>
      </c>
      <c r="BA70" s="43">
        <f t="shared" si="188"/>
        <v>0.58082742219257977</v>
      </c>
      <c r="BB70" s="43">
        <f t="shared" si="188"/>
        <v>4.6466193775406381</v>
      </c>
      <c r="BC70" s="43">
        <f t="shared" si="188"/>
        <v>5.2274467997332188</v>
      </c>
      <c r="BD70" s="43">
        <f t="shared" si="188"/>
        <v>0.32904102522226381</v>
      </c>
      <c r="BE70" s="17">
        <f t="shared" si="189"/>
        <v>19.668418452721678</v>
      </c>
      <c r="BF70" s="79">
        <f t="shared" si="177"/>
        <v>0.23624773840916771</v>
      </c>
      <c r="BK70" s="43">
        <f t="shared" si="190"/>
        <v>0.48284585179078665</v>
      </c>
      <c r="BL70" s="43">
        <f t="shared" ref="BL70:BM70" si="223">BL11+BL41</f>
        <v>4.8284585179078654</v>
      </c>
      <c r="BM70" s="43">
        <f t="shared" si="223"/>
        <v>5.3113043696986528</v>
      </c>
      <c r="BN70" s="43">
        <f t="shared" ref="BN70" si="224">BN11+BN41</f>
        <v>0.43391236860928428</v>
      </c>
      <c r="BO70" s="17">
        <f t="shared" si="193"/>
        <v>19.145799649436491</v>
      </c>
      <c r="BP70" s="79">
        <f t="shared" si="178"/>
        <v>0.25219414212610225</v>
      </c>
      <c r="BU70" s="43">
        <f t="shared" si="194"/>
        <v>0.43614316145673671</v>
      </c>
      <c r="BV70" s="43">
        <f t="shared" ref="BV70:BW70" si="225">BV11+BV41</f>
        <v>5.23371793748084</v>
      </c>
      <c r="BW70" s="43">
        <f t="shared" si="225"/>
        <v>5.6698610989375773</v>
      </c>
      <c r="BX70" s="43">
        <f t="shared" si="195"/>
        <v>0.47315449922232028</v>
      </c>
      <c r="BY70" s="17">
        <f t="shared" si="196"/>
        <v>18.646344006407716</v>
      </c>
      <c r="BZ70" s="79">
        <f t="shared" si="179"/>
        <v>0.28068333050609284</v>
      </c>
    </row>
    <row r="71" spans="5:78" ht="20.100000000000001" customHeight="1">
      <c r="E71" s="38">
        <v>36</v>
      </c>
      <c r="F71" s="20">
        <f t="shared" si="180"/>
        <v>0.71460000000000001</v>
      </c>
      <c r="G71" s="20">
        <f t="shared" si="170"/>
        <v>9.6379160668819441</v>
      </c>
      <c r="H71" s="29">
        <f t="shared" si="171"/>
        <v>63911.408450704221</v>
      </c>
      <c r="M71" s="43">
        <f t="shared" si="181"/>
        <v>1.1519919942155195</v>
      </c>
      <c r="N71" s="43">
        <f t="shared" si="181"/>
        <v>0</v>
      </c>
      <c r="O71" s="43">
        <f t="shared" si="181"/>
        <v>1.1519919942155195</v>
      </c>
      <c r="P71" s="43">
        <f t="shared" si="181"/>
        <v>0</v>
      </c>
      <c r="Q71" s="17">
        <f t="shared" si="182"/>
        <v>25.539964044754289</v>
      </c>
      <c r="R71" s="79">
        <f t="shared" si="172"/>
        <v>0</v>
      </c>
      <c r="W71" s="43">
        <f t="shared" si="183"/>
        <v>0.96239169210114062</v>
      </c>
      <c r="X71" s="43">
        <f t="shared" si="183"/>
        <v>1.9247833842022812</v>
      </c>
      <c r="Y71" s="43">
        <f t="shared" si="183"/>
        <v>2.8871750763034219</v>
      </c>
      <c r="Z71" s="43">
        <f t="shared" si="183"/>
        <v>8.6447702610533986E-2</v>
      </c>
      <c r="AA71" s="17">
        <f t="shared" si="184"/>
        <v>24.808628327262003</v>
      </c>
      <c r="AB71" s="79">
        <f t="shared" si="173"/>
        <v>7.7585240054854315E-2</v>
      </c>
      <c r="AG71" s="43">
        <f t="shared" ref="AG71:AJ71" si="226">AG12+AG42</f>
        <v>0.82882101814856135</v>
      </c>
      <c r="AH71" s="43">
        <f t="shared" si="226"/>
        <v>3.3152840725942454</v>
      </c>
      <c r="AI71" s="43">
        <f t="shared" si="226"/>
        <v>4.1441050907428068</v>
      </c>
      <c r="AJ71" s="43">
        <f t="shared" si="226"/>
        <v>0.18703904629960005</v>
      </c>
      <c r="AK71" s="17">
        <f t="shared" si="186"/>
        <v>24.311320039367239</v>
      </c>
      <c r="AL71" s="79">
        <f t="shared" si="174"/>
        <v>0.136367916971428</v>
      </c>
      <c r="AQ71" s="43">
        <f t="shared" si="198"/>
        <v>0.66764314369102973</v>
      </c>
      <c r="AR71" s="43">
        <f t="shared" si="198"/>
        <v>4.0058588621461784</v>
      </c>
      <c r="AS71" s="43">
        <f t="shared" si="198"/>
        <v>4.6735020058372081</v>
      </c>
      <c r="AT71" s="43">
        <f t="shared" si="198"/>
        <v>0.28810630713212138</v>
      </c>
      <c r="AU71" s="17">
        <f t="shared" si="187"/>
        <v>23.875960188718889</v>
      </c>
      <c r="AV71" s="79">
        <f t="shared" si="176"/>
        <v>0.1677779168034842</v>
      </c>
      <c r="BA71" s="43">
        <f t="shared" si="188"/>
        <v>0.55730597580498709</v>
      </c>
      <c r="BB71" s="43">
        <f t="shared" si="188"/>
        <v>4.4584478064398967</v>
      </c>
      <c r="BC71" s="43">
        <f t="shared" si="188"/>
        <v>5.0157537822448841</v>
      </c>
      <c r="BD71" s="43">
        <f t="shared" si="188"/>
        <v>0.48615517457530816</v>
      </c>
      <c r="BE71" s="17">
        <f t="shared" si="189"/>
        <v>23.347677682200931</v>
      </c>
      <c r="BF71" s="79">
        <f t="shared" si="177"/>
        <v>0.1909589410615681</v>
      </c>
      <c r="BK71" s="43">
        <f t="shared" si="190"/>
        <v>0.51742281495526676</v>
      </c>
      <c r="BL71" s="43">
        <f t="shared" ref="BL71:BM71" si="227">BL12+BL42</f>
        <v>5.1742281495526683</v>
      </c>
      <c r="BM71" s="43">
        <f t="shared" si="227"/>
        <v>5.6916509645079341</v>
      </c>
      <c r="BN71" s="43">
        <f t="shared" ref="BN71" si="228">BN12+BN42</f>
        <v>0.54444390945790899</v>
      </c>
      <c r="BO71" s="17">
        <f t="shared" si="193"/>
        <v>22.810791226065412</v>
      </c>
      <c r="BP71" s="79">
        <f t="shared" si="178"/>
        <v>0.22683247145062582</v>
      </c>
      <c r="BU71" s="43">
        <f t="shared" si="194"/>
        <v>0.48215781677715758</v>
      </c>
      <c r="BV71" s="43">
        <f t="shared" ref="BV71:BW71" si="229">BV12+BV42</f>
        <v>5.7858938013258907</v>
      </c>
      <c r="BW71" s="43">
        <f t="shared" si="229"/>
        <v>6.2680516181030477</v>
      </c>
      <c r="BX71" s="43">
        <f t="shared" si="195"/>
        <v>0.60908424193420552</v>
      </c>
      <c r="BY71" s="17">
        <f t="shared" si="196"/>
        <v>22.378872955264082</v>
      </c>
      <c r="BZ71" s="79">
        <f t="shared" si="179"/>
        <v>0.25854268054034868</v>
      </c>
    </row>
    <row r="72" spans="5:78" ht="20.100000000000001" customHeight="1">
      <c r="E72" s="38">
        <v>38</v>
      </c>
      <c r="F72" s="20">
        <f t="shared" si="180"/>
        <v>0.75460000000000005</v>
      </c>
      <c r="G72" s="20">
        <f t="shared" si="170"/>
        <v>10.17740199281992</v>
      </c>
      <c r="H72" s="29">
        <f t="shared" si="171"/>
        <v>67488.873239436623</v>
      </c>
      <c r="M72" s="43">
        <f t="shared" si="181"/>
        <v>1.1857950397071568</v>
      </c>
      <c r="N72" s="43">
        <f t="shared" si="181"/>
        <v>0</v>
      </c>
      <c r="O72" s="43">
        <f t="shared" si="181"/>
        <v>1.1857950397071568</v>
      </c>
      <c r="P72" s="43">
        <f t="shared" si="181"/>
        <v>0</v>
      </c>
      <c r="Q72" s="17">
        <f t="shared" si="182"/>
        <v>30.227332556543914</v>
      </c>
      <c r="R72" s="79">
        <f t="shared" si="172"/>
        <v>0</v>
      </c>
      <c r="W72" s="43">
        <f t="shared" si="183"/>
        <v>0.98616036901215631</v>
      </c>
      <c r="X72" s="43">
        <f t="shared" si="183"/>
        <v>1.9723207380243126</v>
      </c>
      <c r="Y72" s="43">
        <f t="shared" si="183"/>
        <v>2.9584811070364694</v>
      </c>
      <c r="Z72" s="43">
        <f t="shared" si="183"/>
        <v>0.10447460800268313</v>
      </c>
      <c r="AA72" s="17">
        <f t="shared" si="184"/>
        <v>29.538413594938813</v>
      </c>
      <c r="AB72" s="79">
        <f t="shared" si="173"/>
        <v>6.6771383361029751E-2</v>
      </c>
      <c r="AG72" s="43">
        <f t="shared" ref="AG72:AJ72" si="230">AG13+AG43</f>
        <v>0.80457041322440759</v>
      </c>
      <c r="AH72" s="43">
        <f t="shared" si="230"/>
        <v>3.2182816528976304</v>
      </c>
      <c r="AI72" s="43">
        <f t="shared" si="230"/>
        <v>4.0228520661220379</v>
      </c>
      <c r="AJ72" s="43">
        <f t="shared" si="230"/>
        <v>0.19088918462887411</v>
      </c>
      <c r="AK72" s="17">
        <f t="shared" si="186"/>
        <v>28.729946931172826</v>
      </c>
      <c r="AL72" s="79">
        <f t="shared" si="174"/>
        <v>0.11201836399515591</v>
      </c>
      <c r="AQ72" s="43">
        <f t="shared" si="198"/>
        <v>0.65635537267839505</v>
      </c>
      <c r="AR72" s="43">
        <f t="shared" si="198"/>
        <v>3.9381322360703699</v>
      </c>
      <c r="AS72" s="43">
        <f t="shared" si="198"/>
        <v>4.5944876087487652</v>
      </c>
      <c r="AT72" s="43">
        <f t="shared" si="198"/>
        <v>0.36938063303193097</v>
      </c>
      <c r="AU72" s="17">
        <f t="shared" si="187"/>
        <v>28.160575671728601</v>
      </c>
      <c r="AV72" s="79">
        <f t="shared" si="176"/>
        <v>0.13984558703549516</v>
      </c>
      <c r="BA72" s="43">
        <f t="shared" si="188"/>
        <v>0.5673586475446073</v>
      </c>
      <c r="BB72" s="43">
        <f t="shared" si="188"/>
        <v>4.5388691803568584</v>
      </c>
      <c r="BC72" s="43">
        <f t="shared" si="188"/>
        <v>5.1062278279014652</v>
      </c>
      <c r="BD72" s="43">
        <f t="shared" si="188"/>
        <v>0.43503440973959928</v>
      </c>
      <c r="BE72" s="17">
        <f t="shared" si="189"/>
        <v>27.311584363162318</v>
      </c>
      <c r="BF72" s="79">
        <f t="shared" si="177"/>
        <v>0.16618842466271766</v>
      </c>
      <c r="BK72" s="43">
        <f t="shared" si="190"/>
        <v>0.53150102916912156</v>
      </c>
      <c r="BL72" s="43">
        <f t="shared" ref="BL72:BM72" si="231">BL13+BL43</f>
        <v>5.3150102916912152</v>
      </c>
      <c r="BM72" s="43">
        <f t="shared" si="231"/>
        <v>5.846511320860337</v>
      </c>
      <c r="BN72" s="43">
        <f t="shared" ref="BN72" si="232">BN13+BN43</f>
        <v>0.42325083322301627</v>
      </c>
      <c r="BO72" s="17">
        <f t="shared" si="193"/>
        <v>26.80097383867853</v>
      </c>
      <c r="BP72" s="79">
        <f t="shared" si="178"/>
        <v>0.19831407334985413</v>
      </c>
      <c r="BU72" s="43">
        <f t="shared" si="194"/>
        <v>0.48557491280731008</v>
      </c>
      <c r="BV72" s="43">
        <f t="shared" ref="BV72:BW72" si="233">BV13+BV43</f>
        <v>5.8268989536877198</v>
      </c>
      <c r="BW72" s="43">
        <f t="shared" si="233"/>
        <v>6.3124738664950293</v>
      </c>
      <c r="BX72" s="43">
        <f t="shared" si="195"/>
        <v>0.59377635834085574</v>
      </c>
      <c r="BY72" s="17">
        <f t="shared" si="196"/>
        <v>25.852697150351506</v>
      </c>
      <c r="BZ72" s="79">
        <f t="shared" si="179"/>
        <v>0.22538843509442086</v>
      </c>
    </row>
    <row r="73" spans="5:78" ht="20.100000000000001" customHeight="1">
      <c r="E73" s="38">
        <v>40</v>
      </c>
      <c r="F73" s="20">
        <f t="shared" si="180"/>
        <v>0.79460000000000008</v>
      </c>
      <c r="G73" s="20">
        <f t="shared" si="170"/>
        <v>10.716887918757896</v>
      </c>
      <c r="H73" s="29">
        <f t="shared" si="171"/>
        <v>71066.338028169019</v>
      </c>
      <c r="M73" s="43">
        <f t="shared" si="181"/>
        <v>1.1681784251797112</v>
      </c>
      <c r="N73" s="43">
        <f t="shared" si="181"/>
        <v>0</v>
      </c>
      <c r="O73" s="43">
        <f t="shared" si="181"/>
        <v>1.1681784251797112</v>
      </c>
      <c r="P73" s="43">
        <f t="shared" si="181"/>
        <v>0</v>
      </c>
      <c r="Q73" s="17">
        <f t="shared" si="182"/>
        <v>34.304611323511857</v>
      </c>
      <c r="R73" s="79">
        <f t="shared" si="172"/>
        <v>0</v>
      </c>
      <c r="W73" s="43">
        <f t="shared" si="183"/>
        <v>0.98006744006172375</v>
      </c>
      <c r="X73" s="43">
        <f t="shared" si="183"/>
        <v>1.9601348801234475</v>
      </c>
      <c r="Y73" s="43">
        <f t="shared" si="183"/>
        <v>2.940202320185171</v>
      </c>
      <c r="Z73" s="43">
        <f t="shared" si="183"/>
        <v>0.14203978161700853</v>
      </c>
      <c r="AA73" s="17">
        <f t="shared" si="184"/>
        <v>34.131905349262453</v>
      </c>
      <c r="AB73" s="79">
        <f t="shared" si="173"/>
        <v>5.7428229103119892E-2</v>
      </c>
      <c r="AG73" s="43">
        <f t="shared" ref="AG73:AJ73" si="234">AG14+AG44</f>
        <v>0.76130158018349858</v>
      </c>
      <c r="AH73" s="43">
        <f t="shared" si="234"/>
        <v>3.0452063207339943</v>
      </c>
      <c r="AI73" s="43">
        <f t="shared" si="234"/>
        <v>3.8065079009174925</v>
      </c>
      <c r="AJ73" s="43">
        <f t="shared" si="234"/>
        <v>0.30317212829269052</v>
      </c>
      <c r="AK73" s="17">
        <f t="shared" si="186"/>
        <v>33.249448795905906</v>
      </c>
      <c r="AL73" s="79">
        <f t="shared" si="174"/>
        <v>9.1586670787425467E-2</v>
      </c>
      <c r="AQ73" s="43">
        <f t="shared" si="198"/>
        <v>0.61786584211182494</v>
      </c>
      <c r="AR73" s="43">
        <f t="shared" si="198"/>
        <v>3.707195052670949</v>
      </c>
      <c r="AS73" s="43">
        <f t="shared" si="198"/>
        <v>4.3250608947827747</v>
      </c>
      <c r="AT73" s="43">
        <f t="shared" si="198"/>
        <v>0.30629021849455479</v>
      </c>
      <c r="AU73" s="17">
        <f t="shared" si="187"/>
        <v>32.615404945236861</v>
      </c>
      <c r="AV73" s="79">
        <f t="shared" si="176"/>
        <v>0.11366392840731374</v>
      </c>
      <c r="BA73" s="43">
        <f t="shared" si="188"/>
        <v>0.61031171959301411</v>
      </c>
      <c r="BB73" s="43">
        <f t="shared" si="188"/>
        <v>4.8824937567441129</v>
      </c>
      <c r="BC73" s="43">
        <f t="shared" si="188"/>
        <v>5.4928054763371268</v>
      </c>
      <c r="BD73" s="43">
        <f t="shared" si="188"/>
        <v>0.54538278033586529</v>
      </c>
      <c r="BE73" s="17">
        <f t="shared" si="189"/>
        <v>31.687997521870198</v>
      </c>
      <c r="BF73" s="79">
        <f t="shared" si="177"/>
        <v>0.1540802240146083</v>
      </c>
      <c r="BK73" s="43">
        <f t="shared" si="190"/>
        <v>0.53605369113287749</v>
      </c>
      <c r="BL73" s="43">
        <f t="shared" ref="BL73:BM73" si="235">BL14+BL44</f>
        <v>5.3605369113287749</v>
      </c>
      <c r="BM73" s="43">
        <f t="shared" si="235"/>
        <v>5.8965906024616528</v>
      </c>
      <c r="BN73" s="43">
        <f t="shared" ref="BN73" si="236">BN14+BN44</f>
        <v>0.51750816233921748</v>
      </c>
      <c r="BO73" s="17">
        <f t="shared" si="193"/>
        <v>30.793711792195197</v>
      </c>
      <c r="BP73" s="79">
        <f t="shared" si="178"/>
        <v>0.17407894662076517</v>
      </c>
      <c r="BU73" s="43">
        <f t="shared" si="194"/>
        <v>0.5338779431620051</v>
      </c>
      <c r="BV73" s="43">
        <f t="shared" ref="BV73:BW73" si="237">BV14+BV44</f>
        <v>6.4065353179440612</v>
      </c>
      <c r="BW73" s="43">
        <f t="shared" si="237"/>
        <v>6.940413261106066</v>
      </c>
      <c r="BX73" s="43">
        <f t="shared" si="195"/>
        <v>0.622575287727134</v>
      </c>
      <c r="BY73" s="17">
        <f t="shared" si="196"/>
        <v>30.568957442144605</v>
      </c>
      <c r="BZ73" s="79">
        <f t="shared" si="179"/>
        <v>0.20957650682294915</v>
      </c>
    </row>
    <row r="74" spans="5:78" ht="20.100000000000001" customHeight="1">
      <c r="E74" s="38">
        <v>42</v>
      </c>
      <c r="F74" s="20">
        <f t="shared" si="180"/>
        <v>0.83460000000000001</v>
      </c>
      <c r="G74" s="20">
        <f t="shared" si="170"/>
        <v>11.256373844695872</v>
      </c>
      <c r="H74" s="29">
        <f t="shared" si="171"/>
        <v>74643.8028169014</v>
      </c>
      <c r="M74" s="43">
        <f t="shared" si="181"/>
        <v>1.0796857581847616</v>
      </c>
      <c r="N74" s="43">
        <f t="shared" si="181"/>
        <v>0</v>
      </c>
      <c r="O74" s="43">
        <f t="shared" si="181"/>
        <v>1.0796857581847616</v>
      </c>
      <c r="P74" s="43">
        <f t="shared" si="181"/>
        <v>0</v>
      </c>
      <c r="Q74" s="17">
        <f t="shared" si="182"/>
        <v>39.363903213256911</v>
      </c>
      <c r="R74" s="79">
        <f t="shared" si="172"/>
        <v>0</v>
      </c>
      <c r="W74" s="43">
        <f t="shared" si="183"/>
        <v>0.85646660950096209</v>
      </c>
      <c r="X74" s="43">
        <f t="shared" si="183"/>
        <v>1.7129332190019242</v>
      </c>
      <c r="Y74" s="43">
        <f t="shared" si="183"/>
        <v>2.5693998285028861</v>
      </c>
      <c r="Z74" s="43">
        <f t="shared" si="183"/>
        <v>0.17784571236327287</v>
      </c>
      <c r="AA74" s="17">
        <f t="shared" si="184"/>
        <v>38.275563525558397</v>
      </c>
      <c r="AB74" s="79">
        <f t="shared" si="173"/>
        <v>4.4752658386286538E-2</v>
      </c>
      <c r="AG74" s="43">
        <f t="shared" ref="AG74:AJ74" si="238">AG15+AG45</f>
        <v>0.71315339876836492</v>
      </c>
      <c r="AH74" s="43">
        <f t="shared" si="238"/>
        <v>2.8526135950734597</v>
      </c>
      <c r="AI74" s="43">
        <f t="shared" si="238"/>
        <v>3.5657669938418244</v>
      </c>
      <c r="AJ74" s="43">
        <f t="shared" si="238"/>
        <v>0.29955389266528376</v>
      </c>
      <c r="AK74" s="17">
        <f t="shared" si="186"/>
        <v>37.61488376551975</v>
      </c>
      <c r="AL74" s="79">
        <f t="shared" si="174"/>
        <v>7.5837363019804163E-2</v>
      </c>
      <c r="AQ74" s="43">
        <f t="shared" si="198"/>
        <v>0.5824362529636169</v>
      </c>
      <c r="AR74" s="43">
        <f t="shared" si="198"/>
        <v>3.4946175177817018</v>
      </c>
      <c r="AS74" s="43">
        <f t="shared" si="198"/>
        <v>4.0770537707453185</v>
      </c>
      <c r="AT74" s="43">
        <f t="shared" si="198"/>
        <v>0.38171047905313044</v>
      </c>
      <c r="AU74" s="17">
        <f t="shared" si="187"/>
        <v>35.588981928720749</v>
      </c>
      <c r="AV74" s="79">
        <f t="shared" si="176"/>
        <v>9.8193804048142846E-2</v>
      </c>
      <c r="BA74" s="43">
        <f t="shared" si="188"/>
        <v>0.51515772020242212</v>
      </c>
      <c r="BB74" s="43">
        <f t="shared" si="188"/>
        <v>4.121261761619377</v>
      </c>
      <c r="BC74" s="43">
        <f t="shared" si="188"/>
        <v>4.6364194818217994</v>
      </c>
      <c r="BD74" s="43">
        <f t="shared" si="188"/>
        <v>0.5023508646456325</v>
      </c>
      <c r="BE74" s="17">
        <f t="shared" si="189"/>
        <v>34.316967784911903</v>
      </c>
      <c r="BF74" s="79">
        <f t="shared" si="177"/>
        <v>0.12009399511781362</v>
      </c>
      <c r="BK74" s="43">
        <f t="shared" si="190"/>
        <v>0.44558213229621396</v>
      </c>
      <c r="BL74" s="43">
        <f t="shared" ref="BL74:BM74" si="239">BL15+BL45</f>
        <v>4.4558213229621391</v>
      </c>
      <c r="BM74" s="43">
        <f t="shared" si="239"/>
        <v>4.901403455258353</v>
      </c>
      <c r="BN74" s="43">
        <f t="shared" ref="BN74" si="240">BN15+BN45</f>
        <v>0.74890233069286016</v>
      </c>
      <c r="BO74" s="17">
        <f t="shared" si="193"/>
        <v>32.677604728882393</v>
      </c>
      <c r="BP74" s="79">
        <f t="shared" si="178"/>
        <v>0.13635703595569296</v>
      </c>
      <c r="BU74" s="43">
        <f t="shared" si="194"/>
        <v>0.41505987426554158</v>
      </c>
      <c r="BV74" s="43">
        <f t="shared" ref="BV74:BW74" si="241">BV15+BV45</f>
        <v>4.980718491186499</v>
      </c>
      <c r="BW74" s="43">
        <f t="shared" si="241"/>
        <v>5.3957783654520401</v>
      </c>
      <c r="BX74" s="43">
        <f t="shared" si="195"/>
        <v>0.7571126152774359</v>
      </c>
      <c r="BY74" s="17">
        <f t="shared" si="196"/>
        <v>31.827767693148044</v>
      </c>
      <c r="BZ74" s="79">
        <f t="shared" si="179"/>
        <v>0.15648972115184689</v>
      </c>
    </row>
    <row r="75" spans="5:78" ht="20.100000000000001" customHeight="1">
      <c r="E75" s="38">
        <v>44</v>
      </c>
      <c r="F75" s="20">
        <f t="shared" si="180"/>
        <v>0.87460000000000004</v>
      </c>
      <c r="G75" s="20">
        <f t="shared" si="170"/>
        <v>11.79585977063385</v>
      </c>
      <c r="H75" s="29">
        <f t="shared" si="171"/>
        <v>78221.267605633795</v>
      </c>
      <c r="M75" s="43">
        <f t="shared" si="181"/>
        <v>1.0974526807522409</v>
      </c>
      <c r="N75" s="43">
        <f t="shared" si="181"/>
        <v>0</v>
      </c>
      <c r="O75" s="43">
        <f t="shared" si="181"/>
        <v>1.0974526807522409</v>
      </c>
      <c r="P75" s="43">
        <f t="shared" si="181"/>
        <v>0</v>
      </c>
      <c r="Q75" s="17">
        <f t="shared" si="182"/>
        <v>45.239353404964135</v>
      </c>
      <c r="R75" s="79">
        <f t="shared" si="172"/>
        <v>0</v>
      </c>
      <c r="W75" s="43">
        <f t="shared" si="183"/>
        <v>0.87590576804395315</v>
      </c>
      <c r="X75" s="43">
        <f t="shared" si="183"/>
        <v>1.7518115360879063</v>
      </c>
      <c r="Y75" s="43">
        <f t="shared" si="183"/>
        <v>2.6277173041318598</v>
      </c>
      <c r="Z75" s="43">
        <f t="shared" si="183"/>
        <v>0.18874895958915971</v>
      </c>
      <c r="AA75" s="17">
        <f t="shared" si="184"/>
        <v>43.91119665576678</v>
      </c>
      <c r="AB75" s="79">
        <f t="shared" si="173"/>
        <v>3.9894415764181727E-2</v>
      </c>
      <c r="AG75" s="43">
        <f t="shared" ref="AG75:AJ75" si="242">AG16+AG46</f>
        <v>0.67811215026137939</v>
      </c>
      <c r="AH75" s="43">
        <f t="shared" si="242"/>
        <v>2.7124486010455175</v>
      </c>
      <c r="AI75" s="43">
        <f t="shared" si="242"/>
        <v>3.3905607513068965</v>
      </c>
      <c r="AJ75" s="43">
        <f t="shared" si="242"/>
        <v>0.36315599392029713</v>
      </c>
      <c r="AK75" s="17">
        <f t="shared" si="186"/>
        <v>40.440953368077764</v>
      </c>
      <c r="AL75" s="79">
        <f t="shared" si="174"/>
        <v>6.7071826333021126E-2</v>
      </c>
      <c r="AQ75" s="43">
        <f t="shared" si="198"/>
        <v>0.58497861156268627</v>
      </c>
      <c r="AR75" s="43">
        <f t="shared" si="198"/>
        <v>3.5098716693761172</v>
      </c>
      <c r="AS75" s="43">
        <f t="shared" si="198"/>
        <v>4.0948502809388039</v>
      </c>
      <c r="AT75" s="43">
        <f t="shared" si="198"/>
        <v>0.55066202337443748</v>
      </c>
      <c r="AU75" s="17">
        <f t="shared" si="187"/>
        <v>38.522855259973291</v>
      </c>
      <c r="AV75" s="79">
        <f t="shared" si="176"/>
        <v>9.1111410244375288E-2</v>
      </c>
      <c r="BA75" s="43">
        <f t="shared" si="188"/>
        <v>0.48893124208933414</v>
      </c>
      <c r="BB75" s="43">
        <f t="shared" si="188"/>
        <v>3.9114499367146731</v>
      </c>
      <c r="BC75" s="43">
        <f t="shared" si="188"/>
        <v>4.4003811788040075</v>
      </c>
      <c r="BD75" s="43">
        <f t="shared" si="188"/>
        <v>0.68595927841249227</v>
      </c>
      <c r="BE75" s="17">
        <f t="shared" si="189"/>
        <v>37.507020406667962</v>
      </c>
      <c r="BF75" s="79">
        <f t="shared" si="177"/>
        <v>0.10428580821150217</v>
      </c>
      <c r="BK75" s="43">
        <f t="shared" si="190"/>
        <v>0.41056368615949801</v>
      </c>
      <c r="BL75" s="43">
        <f t="shared" ref="BL75:BM75" si="243">BL16+BL46</f>
        <v>4.1056368615949808</v>
      </c>
      <c r="BM75" s="43">
        <f t="shared" si="243"/>
        <v>4.5162005477544778</v>
      </c>
      <c r="BN75" s="43">
        <f t="shared" ref="BN75" si="244">BN16+BN46</f>
        <v>0.95626425830310602</v>
      </c>
      <c r="BO75" s="17">
        <f t="shared" si="193"/>
        <v>35.443803033805587</v>
      </c>
      <c r="BP75" s="79">
        <f t="shared" si="178"/>
        <v>0.11583511108215749</v>
      </c>
      <c r="BU75" s="43">
        <f t="shared" si="194"/>
        <v>0.33520950420526824</v>
      </c>
      <c r="BV75" s="43">
        <f t="shared" ref="BV75:BW75" si="245">BV16+BV46</f>
        <v>4.0225140504632186</v>
      </c>
      <c r="BW75" s="43">
        <f t="shared" si="245"/>
        <v>4.3577235546684872</v>
      </c>
      <c r="BX75" s="43">
        <f t="shared" si="195"/>
        <v>0.90809224023489232</v>
      </c>
      <c r="BY75" s="17">
        <f t="shared" si="196"/>
        <v>33.591955024829709</v>
      </c>
      <c r="BZ75" s="79">
        <f t="shared" si="179"/>
        <v>0.11974635139544429</v>
      </c>
    </row>
    <row r="76" spans="5:78" ht="20.100000000000001" customHeight="1">
      <c r="E76" s="38">
        <v>46</v>
      </c>
      <c r="F76" s="20">
        <f t="shared" si="180"/>
        <v>0.91460000000000008</v>
      </c>
      <c r="G76" s="20">
        <f t="shared" si="170"/>
        <v>12.335345696571826</v>
      </c>
      <c r="H76" s="29">
        <f t="shared" si="171"/>
        <v>81798.732394366205</v>
      </c>
      <c r="M76" s="43">
        <f t="shared" si="181"/>
        <v>2.9579725937508785</v>
      </c>
      <c r="N76" s="43">
        <f t="shared" si="181"/>
        <v>0</v>
      </c>
      <c r="O76" s="43">
        <f t="shared" si="181"/>
        <v>2.9579725937508785</v>
      </c>
      <c r="P76" s="43">
        <f t="shared" si="181"/>
        <v>0</v>
      </c>
      <c r="Q76" s="17">
        <f t="shared" si="182"/>
        <v>104.87271266186633</v>
      </c>
      <c r="R76" s="79">
        <f t="shared" si="172"/>
        <v>0</v>
      </c>
      <c r="W76" s="43">
        <f t="shared" si="183"/>
        <v>1.8588402395813164</v>
      </c>
      <c r="X76" s="43">
        <f t="shared" si="183"/>
        <v>3.7176804791626328</v>
      </c>
      <c r="Y76" s="43">
        <f t="shared" si="183"/>
        <v>5.5765207187439501</v>
      </c>
      <c r="Z76" s="43">
        <f t="shared" si="183"/>
        <v>0.10553406585226982</v>
      </c>
      <c r="AA76" s="17">
        <f t="shared" si="184"/>
        <v>78.43536571542316</v>
      </c>
      <c r="AB76" s="79">
        <f t="shared" si="173"/>
        <v>4.739801294037449E-2</v>
      </c>
      <c r="AG76" s="43">
        <f t="shared" ref="AG76:AJ76" si="246">AG17+AG47</f>
        <v>0.83111272475430886</v>
      </c>
      <c r="AH76" s="43">
        <f t="shared" si="246"/>
        <v>3.3244508990172355</v>
      </c>
      <c r="AI76" s="43">
        <f t="shared" si="246"/>
        <v>4.1555636237715445</v>
      </c>
      <c r="AJ76" s="43">
        <f t="shared" si="246"/>
        <v>0.41256530701882704</v>
      </c>
      <c r="AK76" s="17">
        <f t="shared" si="186"/>
        <v>50.241060804608018</v>
      </c>
      <c r="AL76" s="79">
        <f t="shared" si="174"/>
        <v>6.6169998120587506E-2</v>
      </c>
      <c r="AQ76" s="43">
        <f t="shared" si="198"/>
        <v>0.41042603099050151</v>
      </c>
      <c r="AR76" s="43">
        <f t="shared" si="198"/>
        <v>2.4625561859430092</v>
      </c>
      <c r="AS76" s="43">
        <f t="shared" si="198"/>
        <v>2.8729822169335106</v>
      </c>
      <c r="AT76" s="43">
        <f t="shared" si="198"/>
        <v>0.59583742350017332</v>
      </c>
      <c r="AU76" s="17">
        <f t="shared" si="187"/>
        <v>40.117808139253285</v>
      </c>
      <c r="AV76" s="79">
        <f t="shared" si="176"/>
        <v>6.1383118873174929E-2</v>
      </c>
      <c r="BA76" s="43">
        <f t="shared" si="188"/>
        <v>0.27089231102874745</v>
      </c>
      <c r="BB76" s="43">
        <f t="shared" si="188"/>
        <v>2.1671384882299796</v>
      </c>
      <c r="BC76" s="43">
        <f t="shared" si="188"/>
        <v>2.4380307992587271</v>
      </c>
      <c r="BD76" s="43">
        <f t="shared" si="188"/>
        <v>0.63995133158890505</v>
      </c>
      <c r="BE76" s="17">
        <f t="shared" si="189"/>
        <v>34.861365112374507</v>
      </c>
      <c r="BF76" s="79">
        <f t="shared" si="177"/>
        <v>6.2164475809948272E-2</v>
      </c>
      <c r="BK76" s="43">
        <f t="shared" si="190"/>
        <v>0.21521271448087947</v>
      </c>
      <c r="BL76" s="43">
        <f t="shared" ref="BL76:BM76" si="247">BL17+BL47</f>
        <v>2.1521271448087944</v>
      </c>
      <c r="BM76" s="43">
        <f t="shared" si="247"/>
        <v>2.3673398592896739</v>
      </c>
      <c r="BN76" s="43">
        <f t="shared" ref="BN76" si="248">BN17+BN47</f>
        <v>0.69269786842256376</v>
      </c>
      <c r="BO76" s="17">
        <f t="shared" si="193"/>
        <v>32.920413603478977</v>
      </c>
      <c r="BP76" s="79">
        <f t="shared" si="178"/>
        <v>6.5373636271123914E-2</v>
      </c>
      <c r="BU76" s="43">
        <f t="shared" si="194"/>
        <v>0.19526440809923545</v>
      </c>
      <c r="BV76" s="43">
        <f t="shared" ref="BV76:BW76" si="249">BV17+BV47</f>
        <v>2.3431728971908252</v>
      </c>
      <c r="BW76" s="43">
        <f t="shared" si="249"/>
        <v>2.5384373052900608</v>
      </c>
      <c r="BX76" s="43">
        <f t="shared" si="195"/>
        <v>1.1141016562687347</v>
      </c>
      <c r="BY76" s="17">
        <f t="shared" si="196"/>
        <v>32.123108243876899</v>
      </c>
      <c r="BZ76" s="79">
        <f t="shared" si="179"/>
        <v>7.2943529604967972E-2</v>
      </c>
    </row>
    <row r="77" spans="5:78" ht="20.100000000000001" customHeight="1">
      <c r="E77" s="38">
        <v>48</v>
      </c>
      <c r="F77" s="20">
        <f t="shared" si="180"/>
        <v>0.9546</v>
      </c>
      <c r="G77" s="20">
        <f t="shared" si="170"/>
        <v>12.874831622509801</v>
      </c>
      <c r="H77" s="29">
        <f t="shared" si="171"/>
        <v>85376.1971830986</v>
      </c>
      <c r="M77" s="43">
        <f t="shared" si="181"/>
        <v>3.2068860691789061</v>
      </c>
      <c r="N77" s="43">
        <f t="shared" si="181"/>
        <v>0</v>
      </c>
      <c r="O77" s="43">
        <f t="shared" si="181"/>
        <v>3.2068860691789061</v>
      </c>
      <c r="P77" s="43">
        <f t="shared" si="181"/>
        <v>0</v>
      </c>
      <c r="Q77" s="17">
        <f t="shared" si="182"/>
        <v>115.54301676486676</v>
      </c>
      <c r="R77" s="79">
        <f t="shared" si="172"/>
        <v>0</v>
      </c>
      <c r="W77" s="43">
        <f t="shared" si="183"/>
        <v>3.5210411422188024</v>
      </c>
      <c r="X77" s="43">
        <f t="shared" si="183"/>
        <v>7.0420822844376048</v>
      </c>
      <c r="Y77" s="43">
        <f t="shared" si="183"/>
        <v>10.563123426656407</v>
      </c>
      <c r="Z77" s="43">
        <f t="shared" si="183"/>
        <v>4.8543487798916485E-2</v>
      </c>
      <c r="AA77" s="17">
        <f t="shared" si="184"/>
        <v>126.85242483888025</v>
      </c>
      <c r="AB77" s="79">
        <f t="shared" si="173"/>
        <v>5.5513974552571635E-2</v>
      </c>
      <c r="AG77" s="43">
        <f t="shared" ref="AG77:AJ77" si="250">AG18+AG48</f>
        <v>2.9174742597642696</v>
      </c>
      <c r="AH77" s="43">
        <f t="shared" si="250"/>
        <v>11.669897039057078</v>
      </c>
      <c r="AI77" s="43">
        <f t="shared" si="250"/>
        <v>14.587371298821347</v>
      </c>
      <c r="AJ77" s="43">
        <f t="shared" si="250"/>
        <v>0.10370903046866185</v>
      </c>
      <c r="AK77" s="17">
        <f t="shared" si="186"/>
        <v>121.01517866937675</v>
      </c>
      <c r="AL77" s="79">
        <f t="shared" si="174"/>
        <v>9.6433333135343136E-2</v>
      </c>
      <c r="AQ77" s="43">
        <f t="shared" si="198"/>
        <v>2.1505884941322457</v>
      </c>
      <c r="AR77" s="43">
        <f t="shared" si="198"/>
        <v>12.903530964793474</v>
      </c>
      <c r="AS77" s="43">
        <f t="shared" si="198"/>
        <v>15.054119458925719</v>
      </c>
      <c r="AT77" s="43">
        <f t="shared" si="198"/>
        <v>0.20430809948071926</v>
      </c>
      <c r="AU77" s="17">
        <f t="shared" si="187"/>
        <v>105.93596790402543</v>
      </c>
      <c r="AV77" s="79">
        <f t="shared" si="176"/>
        <v>0.12180500372152786</v>
      </c>
      <c r="BA77" s="43">
        <f t="shared" si="188"/>
        <v>1.0348496854333029</v>
      </c>
      <c r="BB77" s="43">
        <f t="shared" si="188"/>
        <v>8.2787974834664233</v>
      </c>
      <c r="BC77" s="43">
        <f t="shared" si="188"/>
        <v>9.3136471688997275</v>
      </c>
      <c r="BD77" s="43">
        <f t="shared" si="188"/>
        <v>0.36390399857240729</v>
      </c>
      <c r="BE77" s="17">
        <f t="shared" si="189"/>
        <v>76.589756311173616</v>
      </c>
      <c r="BF77" s="79">
        <f t="shared" si="177"/>
        <v>0.10809275133127218</v>
      </c>
      <c r="BK77" s="43">
        <f t="shared" si="190"/>
        <v>0.21517106501620209</v>
      </c>
      <c r="BL77" s="43">
        <f t="shared" ref="BL77:BM77" si="251">BL18+BL48</f>
        <v>2.1517106501620207</v>
      </c>
      <c r="BM77" s="43">
        <f t="shared" si="251"/>
        <v>2.3668817151782227</v>
      </c>
      <c r="BN77" s="43">
        <f t="shared" ref="BN77" si="252">BN18+BN48</f>
        <v>0.79203228813326443</v>
      </c>
      <c r="BO77" s="17">
        <f t="shared" si="193"/>
        <v>37.476515112146224</v>
      </c>
      <c r="BP77" s="79">
        <f t="shared" si="178"/>
        <v>5.7414907542047484E-2</v>
      </c>
      <c r="BU77" s="43">
        <f t="shared" si="194"/>
        <v>0.2178916790587013</v>
      </c>
      <c r="BV77" s="43">
        <f t="shared" ref="BV77:BW77" si="253">BV18+BV48</f>
        <v>2.6147001487044155</v>
      </c>
      <c r="BW77" s="43">
        <f t="shared" si="253"/>
        <v>2.8325918277631166</v>
      </c>
      <c r="BX77" s="43">
        <f t="shared" si="195"/>
        <v>0.88150870103446322</v>
      </c>
      <c r="BY77" s="17">
        <f t="shared" si="196"/>
        <v>37.27961573327331</v>
      </c>
      <c r="BZ77" s="79">
        <f t="shared" si="179"/>
        <v>7.0137529512427563E-2</v>
      </c>
    </row>
    <row r="78" spans="5:78" ht="20.100000000000001" customHeight="1">
      <c r="E78" s="38">
        <v>50</v>
      </c>
      <c r="F78" s="20">
        <f t="shared" si="180"/>
        <v>0.99460000000000004</v>
      </c>
      <c r="G78" s="20">
        <f t="shared" si="170"/>
        <v>13.414317548447777</v>
      </c>
      <c r="H78" s="29">
        <f t="shared" si="171"/>
        <v>88953.661971830996</v>
      </c>
      <c r="M78" s="43">
        <f t="shared" si="181"/>
        <v>4.2078211485118757</v>
      </c>
      <c r="N78" s="43">
        <f t="shared" si="181"/>
        <v>0</v>
      </c>
      <c r="O78" s="43">
        <f t="shared" si="181"/>
        <v>4.2078211485118757</v>
      </c>
      <c r="P78" s="43">
        <f t="shared" si="181"/>
        <v>0</v>
      </c>
      <c r="Q78" s="17">
        <f t="shared" si="182"/>
        <v>154.48141764770571</v>
      </c>
      <c r="R78" s="79">
        <f t="shared" si="172"/>
        <v>0</v>
      </c>
      <c r="W78" s="43">
        <f t="shared" si="183"/>
        <v>3.7150201239111116</v>
      </c>
      <c r="X78" s="43">
        <f t="shared" si="183"/>
        <v>7.4300402478222232</v>
      </c>
      <c r="Y78" s="43">
        <f t="shared" si="183"/>
        <v>11.145060371733335</v>
      </c>
      <c r="Z78" s="43">
        <f t="shared" si="183"/>
        <v>4.6150799929578004E-2</v>
      </c>
      <c r="AA78" s="17">
        <f t="shared" si="184"/>
        <v>151.08520195458578</v>
      </c>
      <c r="AB78" s="79">
        <f t="shared" si="173"/>
        <v>4.9177815905859498E-2</v>
      </c>
      <c r="AG78" s="43">
        <f t="shared" ref="AG78:AJ78" si="254">AG19+AG49</f>
        <v>3.2750838654034773</v>
      </c>
      <c r="AH78" s="43">
        <f t="shared" si="254"/>
        <v>13.100335461613909</v>
      </c>
      <c r="AI78" s="43">
        <f t="shared" si="254"/>
        <v>16.375419327017386</v>
      </c>
      <c r="AJ78" s="43">
        <f t="shared" si="254"/>
        <v>8.0594911037759093E-2</v>
      </c>
      <c r="AK78" s="17">
        <f t="shared" si="186"/>
        <v>144.90056326752452</v>
      </c>
      <c r="AL78" s="79">
        <f t="shared" si="174"/>
        <v>9.0409141042655905E-2</v>
      </c>
      <c r="AQ78" s="43">
        <f t="shared" si="198"/>
        <v>2.7095835957096677</v>
      </c>
      <c r="AR78" s="43">
        <f t="shared" si="198"/>
        <v>16.257501574258001</v>
      </c>
      <c r="AS78" s="43">
        <f t="shared" si="198"/>
        <v>18.967085169967671</v>
      </c>
      <c r="AT78" s="43">
        <f t="shared" si="198"/>
        <v>0.12579735059440561</v>
      </c>
      <c r="AU78" s="17">
        <f t="shared" si="187"/>
        <v>136.2105195609486</v>
      </c>
      <c r="AV78" s="79">
        <f t="shared" si="176"/>
        <v>0.11935569753834936</v>
      </c>
      <c r="BA78" s="43">
        <f t="shared" si="188"/>
        <v>2.0862069720551308</v>
      </c>
      <c r="BB78" s="43">
        <f t="shared" si="188"/>
        <v>16.689655776441047</v>
      </c>
      <c r="BC78" s="43">
        <f t="shared" si="188"/>
        <v>18.775862748496177</v>
      </c>
      <c r="BD78" s="43">
        <f t="shared" si="188"/>
        <v>0.16970568622144666</v>
      </c>
      <c r="BE78" s="17">
        <f t="shared" si="189"/>
        <v>124.95939516775759</v>
      </c>
      <c r="BF78" s="79">
        <f t="shared" si="177"/>
        <v>0.13356063186793787</v>
      </c>
      <c r="BK78" s="43">
        <f t="shared" si="190"/>
        <v>1.5158978915027292</v>
      </c>
      <c r="BL78" s="43">
        <f t="shared" ref="BL78:BM78" si="255">BL19+BL49</f>
        <v>15.158978915027291</v>
      </c>
      <c r="BM78" s="43">
        <f t="shared" si="255"/>
        <v>16.674876806530019</v>
      </c>
      <c r="BN78" s="43">
        <f t="shared" ref="BN78" si="256">BN19+BN49</f>
        <v>0.18832850500321671</v>
      </c>
      <c r="BO78" s="17">
        <f t="shared" si="193"/>
        <v>107.93655995183279</v>
      </c>
      <c r="BP78" s="79">
        <f t="shared" si="178"/>
        <v>0.14044341344389757</v>
      </c>
      <c r="BU78" s="43">
        <f t="shared" si="194"/>
        <v>1.0984831209308883</v>
      </c>
      <c r="BV78" s="43">
        <f t="shared" ref="BV78:BW78" si="257">BV19+BV49</f>
        <v>13.181797451170659</v>
      </c>
      <c r="BW78" s="43">
        <f t="shared" si="257"/>
        <v>14.28028057210155</v>
      </c>
      <c r="BX78" s="43">
        <f t="shared" si="195"/>
        <v>0.24693831491784951</v>
      </c>
      <c r="BY78" s="17">
        <f t="shared" si="196"/>
        <v>96.843183282092753</v>
      </c>
      <c r="BZ78" s="79">
        <f t="shared" si="179"/>
        <v>0.13611487153177979</v>
      </c>
    </row>
    <row r="79" spans="5:78" ht="20.100000000000001" customHeight="1">
      <c r="E79" s="38">
        <v>52</v>
      </c>
      <c r="F79" s="20">
        <f t="shared" si="180"/>
        <v>1.0346</v>
      </c>
      <c r="G79" s="20">
        <f t="shared" si="170"/>
        <v>13.953803474385753</v>
      </c>
      <c r="H79" s="29">
        <f t="shared" si="171"/>
        <v>92531.126760563377</v>
      </c>
      <c r="M79" s="43">
        <f t="shared" ref="M79:P82" si="258">M20+M50</f>
        <v>4.7531146270610378</v>
      </c>
      <c r="N79" s="43">
        <f t="shared" si="258"/>
        <v>0</v>
      </c>
      <c r="O79" s="43">
        <f t="shared" si="258"/>
        <v>4.7531146270610378</v>
      </c>
      <c r="P79" s="43">
        <f t="shared" si="258"/>
        <v>0</v>
      </c>
      <c r="Q79" s="17">
        <f t="shared" si="182"/>
        <v>181.37337268936267</v>
      </c>
      <c r="R79" s="79">
        <f t="shared" si="172"/>
        <v>0</v>
      </c>
      <c r="W79" s="43">
        <f t="shared" ref="W79:Z82" si="259">W20+W50</f>
        <v>3.9121964198168149</v>
      </c>
      <c r="X79" s="43">
        <f t="shared" si="259"/>
        <v>7.8243928396336297</v>
      </c>
      <c r="Y79" s="43">
        <f t="shared" si="259"/>
        <v>11.736589259450444</v>
      </c>
      <c r="Z79" s="43">
        <f t="shared" si="259"/>
        <v>4.2879445552332696E-2</v>
      </c>
      <c r="AA79" s="17">
        <f t="shared" si="184"/>
        <v>172.66268812382015</v>
      </c>
      <c r="AB79" s="79">
        <f t="shared" si="173"/>
        <v>4.5316060607272536E-2</v>
      </c>
      <c r="AG79" s="43">
        <f t="shared" ref="AG79:AJ79" si="260">AG20+AG50</f>
        <v>3.4818415107817313</v>
      </c>
      <c r="AH79" s="43">
        <f t="shared" si="260"/>
        <v>13.927366043126925</v>
      </c>
      <c r="AI79" s="43">
        <f t="shared" si="260"/>
        <v>17.409207553908658</v>
      </c>
      <c r="AJ79" s="43">
        <f t="shared" si="260"/>
        <v>7.9055168838572165E-2</v>
      </c>
      <c r="AK79" s="17">
        <f t="shared" si="186"/>
        <v>167.1741212902559</v>
      </c>
      <c r="AL79" s="79">
        <f t="shared" si="174"/>
        <v>8.3310538351480556E-2</v>
      </c>
      <c r="AQ79" s="43">
        <f t="shared" ref="AQ79:AT82" si="261">AQ20+AQ50</f>
        <v>2.9337218445303965</v>
      </c>
      <c r="AR79" s="43">
        <f t="shared" si="261"/>
        <v>17.602331067182377</v>
      </c>
      <c r="AS79" s="43">
        <f t="shared" si="261"/>
        <v>20.536052911712773</v>
      </c>
      <c r="AT79" s="43">
        <f t="shared" si="261"/>
        <v>0.10663026874681478</v>
      </c>
      <c r="AU79" s="17">
        <f t="shared" si="187"/>
        <v>158.43732555994859</v>
      </c>
      <c r="AV79" s="79">
        <f t="shared" si="176"/>
        <v>0.11109964779430785</v>
      </c>
      <c r="BA79" s="43">
        <f t="shared" ref="BA79:BD82" si="262">BA20+BA50</f>
        <v>2.4168574707095978</v>
      </c>
      <c r="BB79" s="43">
        <f t="shared" si="262"/>
        <v>19.334859765676782</v>
      </c>
      <c r="BC79" s="43">
        <f t="shared" si="262"/>
        <v>21.751717236386384</v>
      </c>
      <c r="BD79" s="43">
        <f t="shared" si="262"/>
        <v>0.13798589956693577</v>
      </c>
      <c r="BE79" s="17">
        <f t="shared" si="189"/>
        <v>148.4941940175068</v>
      </c>
      <c r="BF79" s="79">
        <f t="shared" si="177"/>
        <v>0.13020616660202411</v>
      </c>
      <c r="BK79" s="43">
        <f t="shared" si="190"/>
        <v>2.0413411848170693</v>
      </c>
      <c r="BL79" s="43">
        <f t="shared" ref="BL79:BM79" si="263">BL20+BL50</f>
        <v>20.413411848170689</v>
      </c>
      <c r="BM79" s="43">
        <f t="shared" si="263"/>
        <v>22.45475303298776</v>
      </c>
      <c r="BN79" s="43">
        <f t="shared" ref="BN79" si="264">BN20+BN50</f>
        <v>0.16781465074125684</v>
      </c>
      <c r="BO79" s="17">
        <f t="shared" si="193"/>
        <v>138.62417373640642</v>
      </c>
      <c r="BP79" s="79">
        <f t="shared" si="178"/>
        <v>0.1472572300916776</v>
      </c>
      <c r="BU79" s="43">
        <f t="shared" si="194"/>
        <v>1.6824114920468327</v>
      </c>
      <c r="BV79" s="43">
        <f t="shared" ref="BV79:BX86" si="265">BV20+BV50</f>
        <v>20.188937904561993</v>
      </c>
      <c r="BW79" s="43">
        <f t="shared" si="265"/>
        <v>21.871349396608824</v>
      </c>
      <c r="BX79" s="43">
        <f t="shared" si="265"/>
        <v>0.19623210915323888</v>
      </c>
      <c r="BY79" s="17">
        <f t="shared" si="196"/>
        <v>129.56359956301537</v>
      </c>
      <c r="BZ79" s="79">
        <f t="shared" si="179"/>
        <v>0.15582260737316714</v>
      </c>
    </row>
    <row r="80" spans="5:78" ht="20.100000000000001" customHeight="1">
      <c r="E80" s="38">
        <v>54</v>
      </c>
      <c r="F80" s="20">
        <f t="shared" si="180"/>
        <v>1.0746</v>
      </c>
      <c r="G80" s="20">
        <f t="shared" si="170"/>
        <v>14.493289400323729</v>
      </c>
      <c r="H80" s="29">
        <f t="shared" si="171"/>
        <v>96108.591549295772</v>
      </c>
      <c r="M80" s="43">
        <f t="shared" si="258"/>
        <v>4.8570461558424505</v>
      </c>
      <c r="N80" s="43">
        <f t="shared" si="258"/>
        <v>0</v>
      </c>
      <c r="O80" s="43">
        <f t="shared" si="258"/>
        <v>4.8570461558424505</v>
      </c>
      <c r="P80" s="43">
        <f t="shared" si="258"/>
        <v>0</v>
      </c>
      <c r="Q80" s="17">
        <f t="shared" si="182"/>
        <v>205.15931442667147</v>
      </c>
      <c r="R80" s="79">
        <f t="shared" si="172"/>
        <v>0</v>
      </c>
      <c r="W80" s="43">
        <f t="shared" si="259"/>
        <v>4.3424970596809676</v>
      </c>
      <c r="X80" s="43">
        <f t="shared" si="259"/>
        <v>8.6849941193619351</v>
      </c>
      <c r="Y80" s="43">
        <f t="shared" si="259"/>
        <v>13.027491179042901</v>
      </c>
      <c r="Z80" s="43">
        <f t="shared" si="259"/>
        <v>4.8064281376541687E-2</v>
      </c>
      <c r="AA80" s="17">
        <f t="shared" si="184"/>
        <v>199.78748754008606</v>
      </c>
      <c r="AB80" s="79">
        <f t="shared" si="173"/>
        <v>4.3471161414046749E-2</v>
      </c>
      <c r="AG80" s="43">
        <f t="shared" ref="AG80:AJ80" si="266">AG21+AG51</f>
        <v>3.6186474482950808</v>
      </c>
      <c r="AH80" s="43">
        <f t="shared" si="266"/>
        <v>14.474589793180323</v>
      </c>
      <c r="AI80" s="43">
        <f t="shared" si="266"/>
        <v>18.093237241475403</v>
      </c>
      <c r="AJ80" s="43">
        <f t="shared" si="266"/>
        <v>9.5694574310560596E-2</v>
      </c>
      <c r="AK80" s="17">
        <f t="shared" si="186"/>
        <v>190.21416642194478</v>
      </c>
      <c r="AL80" s="79">
        <f t="shared" si="174"/>
        <v>7.6096276452259068E-2</v>
      </c>
      <c r="AQ80" s="43">
        <f t="shared" si="261"/>
        <v>3.0236054438766216</v>
      </c>
      <c r="AR80" s="43">
        <f t="shared" si="261"/>
        <v>18.141632663259728</v>
      </c>
      <c r="AS80" s="43">
        <f t="shared" si="261"/>
        <v>21.165238107136346</v>
      </c>
      <c r="AT80" s="43">
        <f t="shared" si="261"/>
        <v>0.1167054517445005</v>
      </c>
      <c r="AU80" s="17">
        <f t="shared" si="187"/>
        <v>179.30666607706979</v>
      </c>
      <c r="AV80" s="79">
        <f t="shared" si="176"/>
        <v>0.10117656560220728</v>
      </c>
      <c r="BA80" s="43">
        <f t="shared" si="262"/>
        <v>2.5935633454141178</v>
      </c>
      <c r="BB80" s="43">
        <f t="shared" si="262"/>
        <v>20.748506763312943</v>
      </c>
      <c r="BC80" s="43">
        <f t="shared" si="262"/>
        <v>23.342070108727061</v>
      </c>
      <c r="BD80" s="43">
        <f t="shared" si="262"/>
        <v>0.15652804510117468</v>
      </c>
      <c r="BE80" s="17">
        <f t="shared" si="189"/>
        <v>168.80293049818005</v>
      </c>
      <c r="BF80" s="79">
        <f t="shared" si="177"/>
        <v>0.12291556018653742</v>
      </c>
      <c r="BK80" s="43">
        <f t="shared" si="190"/>
        <v>2.1519812425010469</v>
      </c>
      <c r="BL80" s="43">
        <f t="shared" ref="BL80:BM80" si="267">BL21+BL51</f>
        <v>21.519812425010471</v>
      </c>
      <c r="BM80" s="43">
        <f t="shared" si="267"/>
        <v>23.671793667511515</v>
      </c>
      <c r="BN80" s="43">
        <f t="shared" ref="BN80" si="268">BN21+BN51</f>
        <v>0.17277320669487289</v>
      </c>
      <c r="BO80" s="17">
        <f t="shared" si="193"/>
        <v>156.4208110079679</v>
      </c>
      <c r="BP80" s="79">
        <f t="shared" si="178"/>
        <v>0.13757640231077869</v>
      </c>
      <c r="BU80" s="43">
        <f t="shared" si="194"/>
        <v>1.7991673535910473</v>
      </c>
      <c r="BV80" s="43">
        <f t="shared" ref="BV80:BW80" si="269">BV21+BV51</f>
        <v>21.590008243092569</v>
      </c>
      <c r="BW80" s="43">
        <f t="shared" si="269"/>
        <v>23.389175596683614</v>
      </c>
      <c r="BX80" s="43">
        <f t="shared" si="265"/>
        <v>0.20009289228067773</v>
      </c>
      <c r="BY80" s="17">
        <f t="shared" si="196"/>
        <v>147.41510122751592</v>
      </c>
      <c r="BZ80" s="79">
        <f t="shared" si="179"/>
        <v>0.14645723581447206</v>
      </c>
    </row>
    <row r="81" spans="5:78" ht="20.100000000000001" customHeight="1">
      <c r="E81" s="38">
        <v>56</v>
      </c>
      <c r="F81" s="20">
        <f t="shared" si="180"/>
        <v>1.1146</v>
      </c>
      <c r="G81" s="21">
        <f t="shared" si="170"/>
        <v>15.032775326261707</v>
      </c>
      <c r="H81" s="30">
        <f t="shared" si="171"/>
        <v>99686.056338028182</v>
      </c>
      <c r="M81" s="43">
        <f t="shared" si="258"/>
        <v>4.9417432403908261</v>
      </c>
      <c r="N81" s="43">
        <f t="shared" si="258"/>
        <v>0</v>
      </c>
      <c r="O81" s="43">
        <f t="shared" si="258"/>
        <v>4.9417432403908261</v>
      </c>
      <c r="P81" s="43">
        <f t="shared" si="258"/>
        <v>0</v>
      </c>
      <c r="Q81" s="17">
        <f t="shared" si="182"/>
        <v>233.64718136006621</v>
      </c>
      <c r="R81" s="79">
        <f t="shared" si="172"/>
        <v>0</v>
      </c>
      <c r="W81" s="43">
        <f t="shared" si="259"/>
        <v>4.2802382328271964</v>
      </c>
      <c r="X81" s="43">
        <f t="shared" si="259"/>
        <v>8.5604764656543928</v>
      </c>
      <c r="Y81" s="43">
        <f t="shared" si="259"/>
        <v>12.840714698481589</v>
      </c>
      <c r="Z81" s="43">
        <f t="shared" si="259"/>
        <v>5.6636966161561074E-2</v>
      </c>
      <c r="AA81" s="17">
        <f t="shared" si="184"/>
        <v>222.66415751993347</v>
      </c>
      <c r="AB81" s="79">
        <f t="shared" si="173"/>
        <v>3.8445686818221012E-2</v>
      </c>
      <c r="AG81" s="43">
        <f t="shared" ref="AG81:AJ81" si="270">AG22+AG52</f>
        <v>3.6450272073091363</v>
      </c>
      <c r="AH81" s="43">
        <f t="shared" si="270"/>
        <v>14.580108829236545</v>
      </c>
      <c r="AI81" s="43">
        <f t="shared" si="270"/>
        <v>18.225136036545681</v>
      </c>
      <c r="AJ81" s="43">
        <f t="shared" si="270"/>
        <v>8.6665645621204712E-2</v>
      </c>
      <c r="AK81" s="17">
        <f t="shared" si="186"/>
        <v>211.06733805496566</v>
      </c>
      <c r="AL81" s="79">
        <f t="shared" si="174"/>
        <v>6.9077996451727783E-2</v>
      </c>
      <c r="AQ81" s="43">
        <f t="shared" si="261"/>
        <v>3.0710080861084279</v>
      </c>
      <c r="AR81" s="43">
        <f t="shared" si="261"/>
        <v>18.426048516650567</v>
      </c>
      <c r="AS81" s="43">
        <f t="shared" si="261"/>
        <v>21.497056602758995</v>
      </c>
      <c r="AT81" s="43">
        <f t="shared" si="261"/>
        <v>0.13174747205848125</v>
      </c>
      <c r="AU81" s="17">
        <f t="shared" si="187"/>
        <v>198.26251656239705</v>
      </c>
      <c r="AV81" s="79">
        <f t="shared" si="176"/>
        <v>9.2937630552326483E-2</v>
      </c>
      <c r="BA81" s="43">
        <f t="shared" si="262"/>
        <v>2.6036325178069077</v>
      </c>
      <c r="BB81" s="43">
        <f t="shared" si="262"/>
        <v>20.829060142455262</v>
      </c>
      <c r="BC81" s="43">
        <f t="shared" si="262"/>
        <v>23.43269266026217</v>
      </c>
      <c r="BD81" s="43">
        <f t="shared" si="262"/>
        <v>0.15852067148696974</v>
      </c>
      <c r="BE81" s="17">
        <f t="shared" si="189"/>
        <v>186.28044239673497</v>
      </c>
      <c r="BF81" s="79">
        <f t="shared" si="177"/>
        <v>0.11181560379856786</v>
      </c>
      <c r="BK81" s="43">
        <f t="shared" si="190"/>
        <v>2.1418367472769617</v>
      </c>
      <c r="BL81" s="43">
        <f t="shared" ref="BL81:BM81" si="271">BL22+BL52</f>
        <v>21.418367472769614</v>
      </c>
      <c r="BM81" s="43">
        <f t="shared" si="271"/>
        <v>23.560204220046575</v>
      </c>
      <c r="BN81" s="43">
        <f t="shared" ref="BN81" si="272">BN22+BN52</f>
        <v>0.21027420415086226</v>
      </c>
      <c r="BO81" s="17">
        <f t="shared" si="193"/>
        <v>172.81611709450317</v>
      </c>
      <c r="BP81" s="79">
        <f t="shared" si="178"/>
        <v>0.12393732617575907</v>
      </c>
      <c r="BU81" s="43">
        <f t="shared" si="194"/>
        <v>1.8069398921997146</v>
      </c>
      <c r="BV81" s="43">
        <f t="shared" ref="BV81:BW81" si="273">BV22+BV52</f>
        <v>21.683278706396571</v>
      </c>
      <c r="BW81" s="43">
        <f t="shared" si="273"/>
        <v>23.490218598596286</v>
      </c>
      <c r="BX81" s="43">
        <f t="shared" si="265"/>
        <v>0.20788880989999764</v>
      </c>
      <c r="BY81" s="17">
        <f t="shared" si="196"/>
        <v>164.83024423095836</v>
      </c>
      <c r="BZ81" s="79">
        <f t="shared" si="179"/>
        <v>0.13154915111339757</v>
      </c>
    </row>
    <row r="82" spans="5:78" ht="20.100000000000001" customHeight="1">
      <c r="E82" s="38">
        <v>58</v>
      </c>
      <c r="F82" s="20">
        <f t="shared" si="180"/>
        <v>1.1545999999999998</v>
      </c>
      <c r="G82" s="21">
        <f t="shared" si="170"/>
        <v>15.572261252199679</v>
      </c>
      <c r="H82" s="30">
        <f t="shared" si="171"/>
        <v>103263.52112676055</v>
      </c>
      <c r="M82" s="43">
        <f t="shared" si="258"/>
        <v>4.8959027120812202</v>
      </c>
      <c r="N82" s="43">
        <f t="shared" si="258"/>
        <v>0</v>
      </c>
      <c r="O82" s="43">
        <f t="shared" si="258"/>
        <v>4.8959027120812202</v>
      </c>
      <c r="P82" s="43">
        <f t="shared" si="258"/>
        <v>0</v>
      </c>
      <c r="Q82" s="17">
        <f t="shared" si="182"/>
        <v>259.48336681684532</v>
      </c>
      <c r="R82" s="79">
        <f t="shared" si="172"/>
        <v>0</v>
      </c>
      <c r="W82" s="43">
        <f t="shared" si="259"/>
        <v>4.2890579395940494</v>
      </c>
      <c r="X82" s="43">
        <f t="shared" si="259"/>
        <v>8.5781158791880987</v>
      </c>
      <c r="Y82" s="43">
        <f t="shared" si="259"/>
        <v>12.867173818782147</v>
      </c>
      <c r="Z82" s="43">
        <f t="shared" si="259"/>
        <v>5.1825833832097129E-2</v>
      </c>
      <c r="AA82" s="17">
        <f t="shared" si="184"/>
        <v>248.05158212491438</v>
      </c>
      <c r="AB82" s="79">
        <f t="shared" si="173"/>
        <v>3.4581984140977226E-2</v>
      </c>
      <c r="AG82" s="43">
        <f t="shared" ref="AG82:AJ82" si="274">AG23+AG53</f>
        <v>3.637812577519969</v>
      </c>
      <c r="AH82" s="43">
        <f t="shared" si="274"/>
        <v>14.551250310079876</v>
      </c>
      <c r="AI82" s="43">
        <f t="shared" si="274"/>
        <v>18.189062887599846</v>
      </c>
      <c r="AJ82" s="43">
        <f t="shared" si="274"/>
        <v>9.278496057036742E-2</v>
      </c>
      <c r="AK82" s="17">
        <f t="shared" si="186"/>
        <v>234.13746704273564</v>
      </c>
      <c r="AL82" s="79">
        <f t="shared" si="174"/>
        <v>6.2148320360123861E-2</v>
      </c>
      <c r="AQ82" s="43">
        <f t="shared" si="261"/>
        <v>3.0630716921716949</v>
      </c>
      <c r="AR82" s="43">
        <f t="shared" si="261"/>
        <v>18.378430153030166</v>
      </c>
      <c r="AS82" s="43">
        <f t="shared" si="261"/>
        <v>21.441501845201863</v>
      </c>
      <c r="AT82" s="43">
        <f t="shared" si="261"/>
        <v>0.11943462420254841</v>
      </c>
      <c r="AU82" s="17">
        <f t="shared" si="187"/>
        <v>220.31770954849017</v>
      </c>
      <c r="AV82" s="79">
        <f t="shared" si="176"/>
        <v>8.3417852294734487E-2</v>
      </c>
      <c r="BA82" s="43">
        <f t="shared" si="262"/>
        <v>2.5672192058510426</v>
      </c>
      <c r="BB82" s="43">
        <f t="shared" si="262"/>
        <v>20.537753646808341</v>
      </c>
      <c r="BC82" s="43">
        <f t="shared" si="262"/>
        <v>23.104972852659383</v>
      </c>
      <c r="BD82" s="43">
        <f t="shared" si="262"/>
        <v>0.14939588731865161</v>
      </c>
      <c r="BE82" s="17">
        <f t="shared" si="189"/>
        <v>206.58505136618331</v>
      </c>
      <c r="BF82" s="79">
        <f t="shared" si="177"/>
        <v>9.9415487766363345E-2</v>
      </c>
      <c r="BK82" s="43">
        <f t="shared" si="190"/>
        <v>2.1378665329074322</v>
      </c>
      <c r="BL82" s="43">
        <f t="shared" ref="BL82:BM82" si="275">BL23+BL53</f>
        <v>21.378665329074323</v>
      </c>
      <c r="BM82" s="43">
        <f t="shared" si="275"/>
        <v>23.516531861981754</v>
      </c>
      <c r="BN82" s="43">
        <f t="shared" ref="BN82" si="276">BN23+BN53</f>
        <v>0.18595845520649423</v>
      </c>
      <c r="BO82" s="17">
        <f t="shared" si="193"/>
        <v>192.19914834433749</v>
      </c>
      <c r="BP82" s="79">
        <f t="shared" si="178"/>
        <v>0.11123184214517449</v>
      </c>
      <c r="BU82" s="43">
        <f t="shared" si="194"/>
        <v>1.8280748020493456</v>
      </c>
      <c r="BV82" s="43">
        <f t="shared" ref="BV82:BW82" si="277">BV23+BV53</f>
        <v>21.936897624592149</v>
      </c>
      <c r="BW82" s="43">
        <f t="shared" si="277"/>
        <v>23.764972426641492</v>
      </c>
      <c r="BX82" s="43">
        <f t="shared" si="265"/>
        <v>0.22552425428043113</v>
      </c>
      <c r="BY82" s="17">
        <f t="shared" si="196"/>
        <v>183.78680646627527</v>
      </c>
      <c r="BZ82" s="79">
        <f t="shared" si="179"/>
        <v>0.11936056807547582</v>
      </c>
    </row>
    <row r="83" spans="5:78" ht="20.100000000000001" customHeight="1">
      <c r="E83" s="38">
        <v>60</v>
      </c>
      <c r="F83" s="20">
        <f t="shared" si="180"/>
        <v>1.1945999999999999</v>
      </c>
      <c r="G83" s="21">
        <f t="shared" si="170"/>
        <v>16.111747178137655</v>
      </c>
      <c r="H83" s="30">
        <f t="shared" si="171"/>
        <v>106840.98591549294</v>
      </c>
      <c r="M83" s="43">
        <f t="shared" ref="M83:M86" si="278">N24+N54</f>
        <v>0</v>
      </c>
      <c r="N83" s="43">
        <f>N24+N54</f>
        <v>0</v>
      </c>
      <c r="O83" s="43">
        <f>O24+O54</f>
        <v>5.1621312103791208</v>
      </c>
      <c r="P83" s="43">
        <f>P24+P54</f>
        <v>0</v>
      </c>
      <c r="Q83" s="17">
        <f t="shared" si="182"/>
        <v>294.69659422684043</v>
      </c>
      <c r="R83" s="79">
        <f t="shared" si="172"/>
        <v>0</v>
      </c>
      <c r="W83" s="43">
        <f>W24+W54</f>
        <v>4.5032743034982836</v>
      </c>
      <c r="X83" s="43">
        <f>X24+X54</f>
        <v>9.0065486069965672</v>
      </c>
      <c r="Y83" s="43">
        <f>Y24+Y54</f>
        <v>13.509822910494851</v>
      </c>
      <c r="Z83" s="43">
        <f>Z24+Z54</f>
        <v>6.1577613048042205E-2</v>
      </c>
      <c r="AA83" s="17">
        <f t="shared" si="184"/>
        <v>281.65720648512143</v>
      </c>
      <c r="AB83" s="79">
        <f t="shared" si="173"/>
        <v>3.1976986207424944E-2</v>
      </c>
      <c r="AG83" s="43">
        <f>AG24+AG54</f>
        <v>3.8166006334400771</v>
      </c>
      <c r="AH83" s="43">
        <f>AH24+AH54</f>
        <v>15.266402533760308</v>
      </c>
      <c r="AI83" s="43">
        <f>AI24+AI54</f>
        <v>19.083003167200385</v>
      </c>
      <c r="AJ83" s="43">
        <f>AJ24+AJ54</f>
        <v>0.11269175983748869</v>
      </c>
      <c r="AK83" s="17">
        <f t="shared" si="186"/>
        <v>265.98100050709928</v>
      </c>
      <c r="AL83" s="79">
        <f t="shared" si="174"/>
        <v>5.7396590375457412E-2</v>
      </c>
      <c r="AQ83" s="43">
        <f>AQ24+AQ54</f>
        <v>3.2714095194988504</v>
      </c>
      <c r="AR83" s="43">
        <f>AR24+AR54</f>
        <v>19.628457116993101</v>
      </c>
      <c r="AS83" s="43">
        <f>AS24+AS54</f>
        <v>22.89986663649195</v>
      </c>
      <c r="AT83" s="43">
        <f>AT24+AT54</f>
        <v>0.14177963775546235</v>
      </c>
      <c r="AU83" s="17">
        <f t="shared" si="187"/>
        <v>252.71651852569588</v>
      </c>
      <c r="AV83" s="79">
        <f t="shared" si="176"/>
        <v>7.7669861992014214E-2</v>
      </c>
      <c r="BA83" s="43">
        <f>BA24+BA54</f>
        <v>2.7467809755232375</v>
      </c>
      <c r="BB83" s="43">
        <f>BB24+BB54</f>
        <v>21.9742478041859</v>
      </c>
      <c r="BC83" s="43">
        <f>BC24+BC54</f>
        <v>24.721028779709137</v>
      </c>
      <c r="BD83" s="43">
        <f>BD24+BD54</f>
        <v>0.17025529676683476</v>
      </c>
      <c r="BE83" s="17">
        <f t="shared" si="189"/>
        <v>235.90680226926273</v>
      </c>
      <c r="BF83" s="79">
        <f t="shared" si="177"/>
        <v>9.3148004181348762E-2</v>
      </c>
      <c r="BK83" s="43">
        <f t="shared" si="190"/>
        <v>2.2985323525774422</v>
      </c>
      <c r="BL83" s="43">
        <f t="shared" ref="BL83:BM83" si="279">BL24+BL54</f>
        <v>22.985323525774419</v>
      </c>
      <c r="BM83" s="43">
        <f t="shared" si="279"/>
        <v>25.283855878351865</v>
      </c>
      <c r="BN83" s="43">
        <f t="shared" ref="BN83" si="280">BN24+BN54</f>
        <v>0.17642664358334528</v>
      </c>
      <c r="BO83" s="17">
        <f t="shared" si="193"/>
        <v>219.57943081215342</v>
      </c>
      <c r="BP83" s="79">
        <f t="shared" si="178"/>
        <v>0.10467885557749708</v>
      </c>
      <c r="BU83" s="43">
        <f t="shared" si="194"/>
        <v>1.9604365963860717</v>
      </c>
      <c r="BV83" s="43">
        <f t="shared" ref="BV83:BW83" si="281">BV24+BV54</f>
        <v>23.52523915663286</v>
      </c>
      <c r="BW83" s="43">
        <f t="shared" si="281"/>
        <v>25.485675753018931</v>
      </c>
      <c r="BX83" s="43">
        <f t="shared" si="265"/>
        <v>0.21649022091194731</v>
      </c>
      <c r="BY83" s="17">
        <f t="shared" si="196"/>
        <v>208.2604061880225</v>
      </c>
      <c r="BZ83" s="79">
        <f t="shared" si="179"/>
        <v>0.11296068987493335</v>
      </c>
    </row>
    <row r="84" spans="5:78" ht="20.100000000000001" customHeight="1">
      <c r="E84" s="38">
        <v>62</v>
      </c>
      <c r="F84" s="20">
        <f t="shared" si="180"/>
        <v>1.2345999999999999</v>
      </c>
      <c r="G84" s="21">
        <f t="shared" si="170"/>
        <v>16.651233104075633</v>
      </c>
      <c r="H84" s="30">
        <f t="shared" si="171"/>
        <v>110418.45070422534</v>
      </c>
      <c r="M84" s="43">
        <f t="shared" si="278"/>
        <v>0</v>
      </c>
      <c r="N84" s="43">
        <f t="shared" ref="N84:P84" si="282">N25+N55</f>
        <v>0</v>
      </c>
      <c r="O84" s="43">
        <f t="shared" si="282"/>
        <v>5.5653270809692792</v>
      </c>
      <c r="P84" s="43">
        <f t="shared" si="282"/>
        <v>0</v>
      </c>
      <c r="Q84" s="17">
        <f t="shared" si="182"/>
        <v>331.68213259746813</v>
      </c>
      <c r="R84" s="79">
        <f t="shared" si="172"/>
        <v>0</v>
      </c>
      <c r="W84" s="43">
        <f t="shared" ref="W84:Z84" si="283">W25+W55</f>
        <v>5.0899923428734031</v>
      </c>
      <c r="X84" s="43">
        <f t="shared" si="283"/>
        <v>10.179984685746806</v>
      </c>
      <c r="Y84" s="43">
        <f t="shared" si="283"/>
        <v>15.269977028620209</v>
      </c>
      <c r="Z84" s="43">
        <f t="shared" si="283"/>
        <v>5.9497061419174616E-2</v>
      </c>
      <c r="AA84" s="17">
        <f t="shared" si="184"/>
        <v>322.23136150250861</v>
      </c>
      <c r="AB84" s="79">
        <f t="shared" si="173"/>
        <v>3.1592159863891939E-2</v>
      </c>
      <c r="AG84" s="43">
        <f t="shared" ref="AG84:AJ84" si="284">AG25+AG55</f>
        <v>4.3408757820727439</v>
      </c>
      <c r="AH84" s="43">
        <f t="shared" si="284"/>
        <v>17.363503128290976</v>
      </c>
      <c r="AI84" s="43">
        <f t="shared" si="284"/>
        <v>21.704378910363722</v>
      </c>
      <c r="AJ84" s="43">
        <f t="shared" si="284"/>
        <v>9.9023081243101815E-2</v>
      </c>
      <c r="AK84" s="17">
        <f t="shared" si="186"/>
        <v>305.67254566852307</v>
      </c>
      <c r="AL84" s="79">
        <f t="shared" si="174"/>
        <v>5.6804261208071589E-2</v>
      </c>
      <c r="AQ84" s="43">
        <f t="shared" ref="AQ84:AT84" si="285">AQ25+AQ55</f>
        <v>3.650258243442587</v>
      </c>
      <c r="AR84" s="43">
        <f t="shared" si="285"/>
        <v>21.901549460655524</v>
      </c>
      <c r="AS84" s="43">
        <f t="shared" si="285"/>
        <v>25.55180770409811</v>
      </c>
      <c r="AT84" s="43">
        <f t="shared" si="285"/>
        <v>0.14354186146584089</v>
      </c>
      <c r="AU84" s="17">
        <f t="shared" si="187"/>
        <v>288.26182934147084</v>
      </c>
      <c r="AV84" s="79">
        <f t="shared" si="176"/>
        <v>7.5977972909868893E-2</v>
      </c>
      <c r="BA84" s="43">
        <f t="shared" ref="BA84:BD84" si="286">BA25+BA55</f>
        <v>3.1387917649206711</v>
      </c>
      <c r="BB84" s="43">
        <f t="shared" si="286"/>
        <v>25.110334119365369</v>
      </c>
      <c r="BC84" s="43">
        <f t="shared" si="286"/>
        <v>28.249125884286038</v>
      </c>
      <c r="BD84" s="43">
        <f t="shared" si="286"/>
        <v>0.1693695778400115</v>
      </c>
      <c r="BE84" s="17">
        <f t="shared" si="189"/>
        <v>274.86214450260798</v>
      </c>
      <c r="BF84" s="79">
        <f t="shared" si="177"/>
        <v>9.1356102037278231E-2</v>
      </c>
      <c r="BK84" s="43">
        <f t="shared" si="190"/>
        <v>2.642995285327042</v>
      </c>
      <c r="BL84" s="43">
        <f t="shared" ref="BL84:BM84" si="287">BL25+BL55</f>
        <v>26.429952853270418</v>
      </c>
      <c r="BM84" s="43">
        <f t="shared" si="287"/>
        <v>29.072948138597461</v>
      </c>
      <c r="BN84" s="43">
        <f t="shared" ref="BN84" si="288">BN25+BN55</f>
        <v>0.19128462169789501</v>
      </c>
      <c r="BO84" s="17">
        <f t="shared" si="193"/>
        <v>257.54016781025018</v>
      </c>
      <c r="BP84" s="79">
        <f t="shared" si="178"/>
        <v>0.1026245850423745</v>
      </c>
      <c r="BU84" s="43">
        <f t="shared" si="194"/>
        <v>2.1847084177256848</v>
      </c>
      <c r="BV84" s="43">
        <f t="shared" ref="BV84:BW84" si="289">BV25+BV55</f>
        <v>26.216501012708214</v>
      </c>
      <c r="BW84" s="43">
        <f t="shared" si="289"/>
        <v>28.401209430433898</v>
      </c>
      <c r="BX84" s="43">
        <f t="shared" si="265"/>
        <v>0.24582037418001002</v>
      </c>
      <c r="BY84" s="17">
        <f t="shared" si="196"/>
        <v>240.91036026850909</v>
      </c>
      <c r="BZ84" s="79">
        <f t="shared" si="179"/>
        <v>0.10882263836012841</v>
      </c>
    </row>
    <row r="85" spans="5:78" ht="20.100000000000001" customHeight="1" thickBot="1">
      <c r="E85" s="38">
        <v>64</v>
      </c>
      <c r="F85" s="24">
        <f t="shared" si="180"/>
        <v>1.2746</v>
      </c>
      <c r="G85" s="25">
        <f t="shared" si="170"/>
        <v>17.190719030013611</v>
      </c>
      <c r="H85" s="31">
        <f t="shared" si="171"/>
        <v>113995.91549295773</v>
      </c>
      <c r="M85" s="43">
        <f t="shared" si="278"/>
        <v>0</v>
      </c>
      <c r="N85" s="43">
        <f t="shared" ref="N85:P85" si="290">N26+N56</f>
        <v>0</v>
      </c>
      <c r="O85" s="43">
        <f t="shared" si="290"/>
        <v>6.0701249872633731</v>
      </c>
      <c r="P85" s="43">
        <f t="shared" si="290"/>
        <v>0</v>
      </c>
      <c r="Q85" s="17">
        <f t="shared" si="182"/>
        <v>373.39378713602349</v>
      </c>
      <c r="R85" s="79">
        <f t="shared" si="172"/>
        <v>0</v>
      </c>
      <c r="W85" s="43">
        <f t="shared" ref="W85:Z85" si="291">W26+W56</f>
        <v>5.5370386697840406</v>
      </c>
      <c r="X85" s="43">
        <f t="shared" si="291"/>
        <v>11.074077339568081</v>
      </c>
      <c r="Y85" s="43">
        <f t="shared" si="291"/>
        <v>16.611116009352124</v>
      </c>
      <c r="Z85" s="43">
        <f t="shared" si="291"/>
        <v>4.3733799465032738E-2</v>
      </c>
      <c r="AA85" s="17">
        <f t="shared" si="184"/>
        <v>364.02940412748649</v>
      </c>
      <c r="AB85" s="79">
        <f t="shared" si="173"/>
        <v>3.0420831982269862E-2</v>
      </c>
      <c r="AG85" s="43">
        <f t="shared" ref="AG85:AJ85" si="292">AG26+AG56</f>
        <v>4.7755497725222948</v>
      </c>
      <c r="AH85" s="43">
        <f t="shared" si="292"/>
        <v>19.102199090089179</v>
      </c>
      <c r="AI85" s="43">
        <f t="shared" si="292"/>
        <v>23.877748862611472</v>
      </c>
      <c r="AJ85" s="43">
        <f t="shared" si="292"/>
        <v>0.10448665357261364</v>
      </c>
      <c r="AK85" s="17">
        <f t="shared" si="186"/>
        <v>349.06982668319176</v>
      </c>
      <c r="AL85" s="79">
        <f t="shared" si="174"/>
        <v>5.4723146000888595E-2</v>
      </c>
      <c r="AQ85" s="43">
        <f t="shared" ref="AQ85:AT85" si="293">AQ26+AQ56</f>
        <v>4.1122901702642078</v>
      </c>
      <c r="AR85" s="43">
        <f t="shared" si="293"/>
        <v>24.673741021585244</v>
      </c>
      <c r="AS85" s="43">
        <f t="shared" si="293"/>
        <v>28.78603119184945</v>
      </c>
      <c r="AT85" s="43">
        <f t="shared" si="293"/>
        <v>0.16166635769305965</v>
      </c>
      <c r="AU85" s="17">
        <f t="shared" si="187"/>
        <v>330.96600384916917</v>
      </c>
      <c r="AV85" s="79">
        <f t="shared" si="176"/>
        <v>7.4550681141347025E-2</v>
      </c>
      <c r="BA85" s="43">
        <f t="shared" ref="BA85:BD86" si="294">BA26+BA56</f>
        <v>3.5893394191145944</v>
      </c>
      <c r="BB85" s="43">
        <f t="shared" si="294"/>
        <v>28.714715352916755</v>
      </c>
      <c r="BC85" s="43">
        <f t="shared" si="294"/>
        <v>32.30405477203135</v>
      </c>
      <c r="BD85" s="43">
        <f t="shared" si="294"/>
        <v>0.20803168328382737</v>
      </c>
      <c r="BE85" s="17">
        <f t="shared" si="189"/>
        <v>314.91277583453433</v>
      </c>
      <c r="BF85" s="79">
        <f t="shared" si="177"/>
        <v>9.1183075303379962E-2</v>
      </c>
      <c r="BK85" s="43">
        <f t="shared" si="190"/>
        <v>2.9403045752670414</v>
      </c>
      <c r="BL85" s="43">
        <f t="shared" ref="BL85:BM85" si="295">BL26+BL56</f>
        <v>29.403045752670412</v>
      </c>
      <c r="BM85" s="43">
        <f t="shared" si="295"/>
        <v>32.343350327937451</v>
      </c>
      <c r="BN85" s="43">
        <f t="shared" ref="BN85" si="296">BN26+BN56</f>
        <v>0.24794460694199233</v>
      </c>
      <c r="BO85" s="17">
        <f t="shared" si="193"/>
        <v>292.03399649250906</v>
      </c>
      <c r="BP85" s="79">
        <f t="shared" si="178"/>
        <v>0.10068363993855978</v>
      </c>
      <c r="BU85" s="43">
        <f t="shared" si="194"/>
        <v>2.4711882486257855</v>
      </c>
      <c r="BV85" s="43">
        <f t="shared" ref="BV85:BW85" si="297">BV26+BV56</f>
        <v>29.654258983509425</v>
      </c>
      <c r="BW85" s="43">
        <f t="shared" si="297"/>
        <v>32.125447232135208</v>
      </c>
      <c r="BX85" s="43">
        <f t="shared" si="265"/>
        <v>0.28565807025764162</v>
      </c>
      <c r="BY85" s="17">
        <f t="shared" si="196"/>
        <v>274.20358630107154</v>
      </c>
      <c r="BZ85" s="79">
        <f t="shared" si="179"/>
        <v>0.10814686774719817</v>
      </c>
    </row>
    <row r="86" spans="5:78" ht="20.100000000000001" customHeight="1">
      <c r="E86" s="38">
        <v>66</v>
      </c>
      <c r="F86" s="20">
        <f t="shared" si="180"/>
        <v>1.3146</v>
      </c>
      <c r="G86" s="21">
        <f t="shared" si="170"/>
        <v>17.730204955951585</v>
      </c>
      <c r="H86" s="30">
        <f t="shared" si="171"/>
        <v>117573.38028169014</v>
      </c>
      <c r="M86" s="43">
        <f t="shared" si="278"/>
        <v>0</v>
      </c>
      <c r="N86" s="43">
        <f t="shared" ref="N86:P86" si="298">N27+N57</f>
        <v>0</v>
      </c>
      <c r="O86" s="43">
        <f t="shared" si="298"/>
        <v>6.1082991594445524</v>
      </c>
      <c r="P86" s="43">
        <f t="shared" si="298"/>
        <v>0</v>
      </c>
      <c r="Q86" s="17">
        <f t="shared" si="182"/>
        <v>411.76230645178538</v>
      </c>
      <c r="R86" s="79">
        <f t="shared" si="172"/>
        <v>0</v>
      </c>
      <c r="W86" s="43">
        <f t="shared" ref="W86:Z86" si="299">W27+W57</f>
        <v>5.5350475289962144</v>
      </c>
      <c r="X86" s="43">
        <f t="shared" si="299"/>
        <v>11.070095057992429</v>
      </c>
      <c r="Y86" s="43">
        <f t="shared" si="299"/>
        <v>16.605142586988642</v>
      </c>
      <c r="Z86" s="43">
        <f t="shared" si="299"/>
        <v>4.8349198353688512E-2</v>
      </c>
      <c r="AA86" s="17">
        <f t="shared" si="184"/>
        <v>399.59209752426551</v>
      </c>
      <c r="AB86" s="79">
        <f t="shared" si="173"/>
        <v>2.7703488448792932E-2</v>
      </c>
      <c r="AG86" s="43">
        <f t="shared" ref="AG86:AJ86" si="300">AG27+AG57</f>
        <v>4.7837572871208174</v>
      </c>
      <c r="AH86" s="43">
        <f t="shared" si="300"/>
        <v>19.13502914848327</v>
      </c>
      <c r="AI86" s="43">
        <f t="shared" si="300"/>
        <v>23.91878643560409</v>
      </c>
      <c r="AJ86" s="43">
        <f t="shared" si="300"/>
        <v>9.6640303900709212E-2</v>
      </c>
      <c r="AK86" s="17">
        <f t="shared" si="186"/>
        <v>381.34749734506971</v>
      </c>
      <c r="AL86" s="79">
        <f t="shared" si="174"/>
        <v>5.0177408483602991E-2</v>
      </c>
      <c r="AQ86" s="43">
        <f t="shared" ref="AQ86:AT86" si="301">AQ27+AQ57</f>
        <v>4.2178473495815423</v>
      </c>
      <c r="AR86" s="43">
        <f t="shared" si="301"/>
        <v>25.307084097489252</v>
      </c>
      <c r="AS86" s="43">
        <f t="shared" si="301"/>
        <v>29.524931447070792</v>
      </c>
      <c r="AT86" s="43">
        <f t="shared" si="301"/>
        <v>0.14068675402296793</v>
      </c>
      <c r="AU86" s="17">
        <f t="shared" si="187"/>
        <v>363.54213886132135</v>
      </c>
      <c r="AV86" s="79">
        <f t="shared" si="176"/>
        <v>6.9612519133973136E-2</v>
      </c>
      <c r="BA86" s="43">
        <f t="shared" si="294"/>
        <v>3.6391720097878144</v>
      </c>
      <c r="BB86" s="43">
        <f t="shared" si="294"/>
        <v>29.113376078302515</v>
      </c>
      <c r="BC86" s="43">
        <f t="shared" si="294"/>
        <v>32.752548088090329</v>
      </c>
      <c r="BD86" s="43">
        <f t="shared" si="294"/>
        <v>0.18513197318335428</v>
      </c>
      <c r="BE86" s="17">
        <f t="shared" si="189"/>
        <v>343.75483614201738</v>
      </c>
      <c r="BF86" s="79">
        <f t="shared" si="177"/>
        <v>8.4692266165747099E-2</v>
      </c>
      <c r="BK86" s="43">
        <f t="shared" si="190"/>
        <v>3.0340264151978094</v>
      </c>
      <c r="BL86" s="43">
        <f t="shared" ref="BL86:BM86" si="302">BL27+BL57</f>
        <v>30.34026415197809</v>
      </c>
      <c r="BM86" s="43">
        <f t="shared" si="302"/>
        <v>33.374290567175905</v>
      </c>
      <c r="BN86" s="43">
        <f t="shared" ref="BN86" si="303">BN27+BN57</f>
        <v>0.28055802888490533</v>
      </c>
      <c r="BO86" s="17">
        <f t="shared" si="193"/>
        <v>321.32137003794458</v>
      </c>
      <c r="BP86" s="79">
        <f t="shared" si="178"/>
        <v>9.4423424587027099E-2</v>
      </c>
      <c r="BU86" s="43">
        <f t="shared" si="194"/>
        <v>2.4820075625700921</v>
      </c>
      <c r="BV86" s="43">
        <f t="shared" ref="BV86:BW86" si="304">BV27+BV57</f>
        <v>29.784090750841109</v>
      </c>
      <c r="BW86" s="43">
        <f t="shared" si="304"/>
        <v>32.266098313411206</v>
      </c>
      <c r="BX86" s="43">
        <f t="shared" si="265"/>
        <v>0.30427914247713006</v>
      </c>
      <c r="BY86" s="17">
        <f t="shared" si="196"/>
        <v>300.22705544438224</v>
      </c>
      <c r="BZ86" s="79">
        <f t="shared" si="179"/>
        <v>9.920521888593975E-2</v>
      </c>
    </row>
    <row r="87" spans="5:78" ht="20.100000000000001" customHeight="1">
      <c r="BL87" s="43"/>
    </row>
    <row r="88" spans="5:78" ht="20.100000000000001" customHeight="1">
      <c r="BL88" s="43"/>
    </row>
    <row r="89" spans="5:78" ht="20.100000000000001" customHeight="1">
      <c r="BL89" s="43"/>
    </row>
    <row r="90" spans="5:78" ht="20.100000000000001" customHeight="1">
      <c r="BL90" s="43"/>
    </row>
    <row r="91" spans="5:78" ht="20.100000000000001" customHeight="1">
      <c r="BL91" s="43"/>
    </row>
    <row r="92" spans="5:78" ht="20.100000000000001" customHeight="1">
      <c r="BL92" s="43"/>
    </row>
    <row r="93" spans="5:78" ht="20.100000000000001" customHeight="1">
      <c r="BL93" s="43"/>
    </row>
    <row r="94" spans="5:78" ht="20.100000000000001" customHeight="1">
      <c r="BL94" s="43"/>
    </row>
    <row r="95" spans="5:78" ht="20.100000000000001" customHeight="1">
      <c r="BL95" s="43"/>
    </row>
    <row r="96" spans="5:78" ht="20.100000000000001" customHeight="1">
      <c r="BL96" s="43"/>
    </row>
    <row r="97" spans="64:64" ht="20.100000000000001" customHeight="1">
      <c r="BL97" s="43"/>
    </row>
    <row r="98" spans="64:64" ht="20.100000000000001" customHeight="1">
      <c r="BL98" s="43"/>
    </row>
    <row r="99" spans="64:64" ht="20.100000000000001" customHeight="1">
      <c r="BL99" s="43"/>
    </row>
    <row r="100" spans="64:64" ht="20.100000000000001" customHeight="1">
      <c r="BL100" s="43"/>
    </row>
    <row r="101" spans="64:64" ht="20.100000000000001" customHeight="1">
      <c r="BL101" s="43"/>
    </row>
    <row r="102" spans="64:64" ht="20.100000000000001" customHeight="1">
      <c r="BL102" s="43"/>
    </row>
    <row r="103" spans="64:64" ht="20.100000000000001" customHeight="1">
      <c r="BL103" s="43"/>
    </row>
    <row r="104" spans="64:64" ht="20.100000000000001" customHeight="1">
      <c r="BL104" s="43"/>
    </row>
    <row r="105" spans="64:64" ht="20.100000000000001" customHeight="1">
      <c r="BL105" s="43"/>
    </row>
    <row r="106" spans="64:64" ht="20.100000000000001" customHeight="1">
      <c r="BL106" s="43"/>
    </row>
    <row r="107" spans="64:64" ht="20.100000000000001" customHeight="1">
      <c r="BL107" s="43"/>
    </row>
    <row r="108" spans="64:64" ht="20.100000000000001" customHeight="1">
      <c r="BL108" s="43"/>
    </row>
  </sheetData>
  <mergeCells count="45">
    <mergeCell ref="BL1:BM1"/>
    <mergeCell ref="AW1:BA1"/>
    <mergeCell ref="BB1:BC1"/>
    <mergeCell ref="BQ1:BU1"/>
    <mergeCell ref="BV1:BW1"/>
    <mergeCell ref="E1:H1"/>
    <mergeCell ref="I1:M1"/>
    <mergeCell ref="N1:O1"/>
    <mergeCell ref="S1:W1"/>
    <mergeCell ref="X1:Y1"/>
    <mergeCell ref="AC1:AG1"/>
    <mergeCell ref="AH1:AI1"/>
    <mergeCell ref="AM1:AQ1"/>
    <mergeCell ref="AR1:AS1"/>
    <mergeCell ref="BG1:BK1"/>
    <mergeCell ref="E31:H31"/>
    <mergeCell ref="I31:M31"/>
    <mergeCell ref="N31:O31"/>
    <mergeCell ref="S31:W31"/>
    <mergeCell ref="X31:Y31"/>
    <mergeCell ref="AC31:AG31"/>
    <mergeCell ref="AH31:AI31"/>
    <mergeCell ref="AM31:AQ31"/>
    <mergeCell ref="AR31:AS31"/>
    <mergeCell ref="AW31:BA31"/>
    <mergeCell ref="BB31:BC31"/>
    <mergeCell ref="BG31:BK31"/>
    <mergeCell ref="BL31:BM31"/>
    <mergeCell ref="BQ31:BU31"/>
    <mergeCell ref="BV31:BW31"/>
    <mergeCell ref="E60:H60"/>
    <mergeCell ref="I60:M60"/>
    <mergeCell ref="N60:O60"/>
    <mergeCell ref="S60:W60"/>
    <mergeCell ref="X60:Y60"/>
    <mergeCell ref="AC60:AG60"/>
    <mergeCell ref="AH60:AI60"/>
    <mergeCell ref="AM60:AQ60"/>
    <mergeCell ref="AR60:AS60"/>
    <mergeCell ref="AW60:BA60"/>
    <mergeCell ref="BB60:BC60"/>
    <mergeCell ref="BG60:BK60"/>
    <mergeCell ref="BL60:BM60"/>
    <mergeCell ref="BQ60:BU60"/>
    <mergeCell ref="BV60:BW6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108"/>
  <sheetViews>
    <sheetView zoomScale="70" zoomScaleNormal="70" workbookViewId="0">
      <selection activeCell="Q2" sqref="Q2:R26"/>
    </sheetView>
  </sheetViews>
  <sheetFormatPr defaultColWidth="8.85546875" defaultRowHeight="15.75"/>
  <cols>
    <col min="1" max="1" width="6.28515625" style="1" customWidth="1"/>
    <col min="2" max="2" width="21.85546875" style="1" customWidth="1"/>
    <col min="3" max="3" width="12.85546875" style="1" customWidth="1"/>
    <col min="4" max="4" width="8.85546875" style="1"/>
    <col min="5" max="5" width="18.85546875" style="1" customWidth="1"/>
    <col min="6" max="7" width="11.140625" style="1" customWidth="1"/>
    <col min="8" max="8" width="11.7109375" style="1" customWidth="1"/>
    <col min="9" max="16" width="11.140625" style="1" customWidth="1"/>
    <col min="17" max="17" width="14.42578125" style="1" customWidth="1"/>
    <col min="18" max="26" width="11.140625" style="1" customWidth="1"/>
    <col min="27" max="27" width="14.42578125" style="1" customWidth="1"/>
    <col min="28" max="36" width="11.140625" style="1" customWidth="1"/>
    <col min="37" max="37" width="14.42578125" style="1" customWidth="1"/>
    <col min="38" max="46" width="11.140625" style="1" customWidth="1"/>
    <col min="47" max="47" width="14.42578125" style="1" customWidth="1"/>
    <col min="48" max="56" width="11.140625" style="1" customWidth="1"/>
    <col min="57" max="57" width="14.42578125" style="1" customWidth="1"/>
    <col min="58" max="66" width="11.140625" style="1" customWidth="1"/>
    <col min="67" max="67" width="14.42578125" style="1" customWidth="1"/>
    <col min="68" max="76" width="11.140625" style="1" customWidth="1"/>
    <col min="77" max="77" width="14.42578125" style="1" customWidth="1"/>
    <col min="78" max="78" width="11.140625" style="1" customWidth="1"/>
    <col min="79" max="16384" width="8.85546875" style="1"/>
  </cols>
  <sheetData>
    <row r="1" spans="2:78" ht="20.100000000000001" customHeight="1" thickBot="1">
      <c r="B1" s="40" t="s">
        <v>33</v>
      </c>
      <c r="C1" s="40"/>
      <c r="D1" s="2"/>
      <c r="E1" s="87" t="s">
        <v>19</v>
      </c>
      <c r="F1" s="88"/>
      <c r="G1" s="88"/>
      <c r="H1" s="89"/>
      <c r="I1" s="84" t="s">
        <v>21</v>
      </c>
      <c r="J1" s="85"/>
      <c r="K1" s="85"/>
      <c r="L1" s="85"/>
      <c r="M1" s="86"/>
      <c r="N1" s="82">
        <v>0</v>
      </c>
      <c r="O1" s="83"/>
      <c r="P1" s="32"/>
      <c r="Q1" s="81"/>
      <c r="R1" s="81"/>
      <c r="S1" s="84" t="s">
        <v>21</v>
      </c>
      <c r="T1" s="85"/>
      <c r="U1" s="85"/>
      <c r="V1" s="85"/>
      <c r="W1" s="86"/>
      <c r="X1" s="82">
        <v>0.04</v>
      </c>
      <c r="Y1" s="83"/>
      <c r="Z1" s="32"/>
      <c r="AA1" s="81"/>
      <c r="AB1" s="81"/>
      <c r="AC1" s="84" t="s">
        <v>21</v>
      </c>
      <c r="AD1" s="85"/>
      <c r="AE1" s="85"/>
      <c r="AF1" s="85"/>
      <c r="AG1" s="86"/>
      <c r="AH1" s="82">
        <v>0.08</v>
      </c>
      <c r="AI1" s="83"/>
      <c r="AJ1" s="32"/>
      <c r="AK1" s="81"/>
      <c r="AL1" s="81"/>
      <c r="AM1" s="84" t="s">
        <v>21</v>
      </c>
      <c r="AN1" s="85"/>
      <c r="AO1" s="85"/>
      <c r="AP1" s="85"/>
      <c r="AQ1" s="86"/>
      <c r="AR1" s="82">
        <v>0.12</v>
      </c>
      <c r="AS1" s="83"/>
      <c r="AT1" s="32"/>
      <c r="AU1" s="81"/>
      <c r="AV1" s="81"/>
      <c r="AW1" s="84" t="s">
        <v>21</v>
      </c>
      <c r="AX1" s="85"/>
      <c r="AY1" s="85"/>
      <c r="AZ1" s="85"/>
      <c r="BA1" s="86"/>
      <c r="BB1" s="82">
        <v>0.16</v>
      </c>
      <c r="BC1" s="83"/>
      <c r="BD1" s="32"/>
      <c r="BE1" s="81"/>
      <c r="BF1" s="81"/>
      <c r="BG1" s="84" t="s">
        <v>21</v>
      </c>
      <c r="BH1" s="85"/>
      <c r="BI1" s="85"/>
      <c r="BJ1" s="85"/>
      <c r="BK1" s="86"/>
      <c r="BL1" s="82">
        <v>0.2</v>
      </c>
      <c r="BM1" s="83"/>
      <c r="BN1" s="32"/>
      <c r="BO1" s="81"/>
      <c r="BP1" s="81"/>
      <c r="BQ1" s="84" t="s">
        <v>21</v>
      </c>
      <c r="BR1" s="85"/>
      <c r="BS1" s="85"/>
      <c r="BT1" s="85"/>
      <c r="BU1" s="86"/>
      <c r="BV1" s="82">
        <v>0.24</v>
      </c>
      <c r="BW1" s="83"/>
      <c r="BX1" s="32"/>
      <c r="BY1" s="81"/>
      <c r="BZ1" s="81"/>
    </row>
    <row r="2" spans="2:78" ht="20.100000000000001" customHeight="1">
      <c r="B2" s="4" t="s">
        <v>1</v>
      </c>
      <c r="C2" s="5">
        <v>600</v>
      </c>
      <c r="D2" s="2"/>
      <c r="E2" s="22" t="s">
        <v>25</v>
      </c>
      <c r="F2" s="19" t="s">
        <v>27</v>
      </c>
      <c r="G2" s="39" t="s">
        <v>0</v>
      </c>
      <c r="H2" s="23" t="s">
        <v>28</v>
      </c>
      <c r="I2" s="22" t="s">
        <v>29</v>
      </c>
      <c r="J2" s="19" t="s">
        <v>23</v>
      </c>
      <c r="K2" s="19" t="s">
        <v>26</v>
      </c>
      <c r="L2" s="39" t="s">
        <v>18</v>
      </c>
      <c r="M2" s="19" t="s">
        <v>30</v>
      </c>
      <c r="N2" s="19" t="s">
        <v>31</v>
      </c>
      <c r="O2" s="19" t="s">
        <v>32</v>
      </c>
      <c r="P2" s="23" t="s">
        <v>20</v>
      </c>
      <c r="Q2" s="78" t="s">
        <v>67</v>
      </c>
      <c r="R2" s="78" t="s">
        <v>68</v>
      </c>
      <c r="S2" s="22" t="s">
        <v>9</v>
      </c>
      <c r="T2" s="19" t="s">
        <v>23</v>
      </c>
      <c r="U2" s="19" t="s">
        <v>26</v>
      </c>
      <c r="V2" s="39" t="s">
        <v>18</v>
      </c>
      <c r="W2" s="19" t="s">
        <v>30</v>
      </c>
      <c r="X2" s="19" t="s">
        <v>31</v>
      </c>
      <c r="Y2" s="19" t="s">
        <v>32</v>
      </c>
      <c r="Z2" s="23" t="s">
        <v>20</v>
      </c>
      <c r="AA2" s="78" t="s">
        <v>67</v>
      </c>
      <c r="AB2" s="78" t="s">
        <v>68</v>
      </c>
      <c r="AC2" s="22" t="s">
        <v>10</v>
      </c>
      <c r="AD2" s="19" t="s">
        <v>23</v>
      </c>
      <c r="AE2" s="19" t="s">
        <v>26</v>
      </c>
      <c r="AF2" s="39" t="s">
        <v>18</v>
      </c>
      <c r="AG2" s="19" t="s">
        <v>30</v>
      </c>
      <c r="AH2" s="19" t="s">
        <v>31</v>
      </c>
      <c r="AI2" s="19" t="s">
        <v>32</v>
      </c>
      <c r="AJ2" s="23" t="s">
        <v>20</v>
      </c>
      <c r="AK2" s="78" t="s">
        <v>67</v>
      </c>
      <c r="AL2" s="78" t="s">
        <v>68</v>
      </c>
      <c r="AM2" s="22" t="s">
        <v>11</v>
      </c>
      <c r="AN2" s="19" t="s">
        <v>23</v>
      </c>
      <c r="AO2" s="19" t="s">
        <v>26</v>
      </c>
      <c r="AP2" s="39" t="s">
        <v>18</v>
      </c>
      <c r="AQ2" s="19" t="s">
        <v>30</v>
      </c>
      <c r="AR2" s="19" t="s">
        <v>31</v>
      </c>
      <c r="AS2" s="19" t="s">
        <v>32</v>
      </c>
      <c r="AT2" s="23" t="s">
        <v>20</v>
      </c>
      <c r="AU2" s="78" t="s">
        <v>67</v>
      </c>
      <c r="AV2" s="78" t="s">
        <v>68</v>
      </c>
      <c r="AW2" s="22" t="s">
        <v>12</v>
      </c>
      <c r="AX2" s="19" t="s">
        <v>23</v>
      </c>
      <c r="AY2" s="19" t="s">
        <v>26</v>
      </c>
      <c r="AZ2" s="39" t="s">
        <v>18</v>
      </c>
      <c r="BA2" s="19" t="s">
        <v>30</v>
      </c>
      <c r="BB2" s="19" t="s">
        <v>31</v>
      </c>
      <c r="BC2" s="19" t="s">
        <v>32</v>
      </c>
      <c r="BD2" s="23" t="s">
        <v>20</v>
      </c>
      <c r="BE2" s="78" t="s">
        <v>67</v>
      </c>
      <c r="BF2" s="78" t="s">
        <v>68</v>
      </c>
      <c r="BG2" s="22" t="s">
        <v>13</v>
      </c>
      <c r="BH2" s="19" t="s">
        <v>23</v>
      </c>
      <c r="BI2" s="19" t="s">
        <v>26</v>
      </c>
      <c r="BJ2" s="39" t="s">
        <v>18</v>
      </c>
      <c r="BK2" s="19" t="s">
        <v>30</v>
      </c>
      <c r="BL2" s="19" t="s">
        <v>31</v>
      </c>
      <c r="BM2" s="19" t="s">
        <v>32</v>
      </c>
      <c r="BN2" s="23" t="s">
        <v>20</v>
      </c>
      <c r="BO2" s="78" t="s">
        <v>67</v>
      </c>
      <c r="BP2" s="78" t="s">
        <v>68</v>
      </c>
      <c r="BQ2" s="22" t="s">
        <v>14</v>
      </c>
      <c r="BR2" s="19" t="s">
        <v>23</v>
      </c>
      <c r="BS2" s="19" t="s">
        <v>26</v>
      </c>
      <c r="BT2" s="39" t="s">
        <v>18</v>
      </c>
      <c r="BU2" s="19" t="s">
        <v>30</v>
      </c>
      <c r="BV2" s="19" t="s">
        <v>31</v>
      </c>
      <c r="BW2" s="19" t="s">
        <v>32</v>
      </c>
      <c r="BX2" s="23" t="s">
        <v>20</v>
      </c>
      <c r="BY2" s="78" t="s">
        <v>67</v>
      </c>
      <c r="BZ2" s="78" t="s">
        <v>68</v>
      </c>
    </row>
    <row r="3" spans="2:78" ht="20.100000000000001" customHeight="1">
      <c r="B3" s="6" t="s">
        <v>24</v>
      </c>
      <c r="C3" s="7">
        <v>20.5</v>
      </c>
      <c r="D3" s="2"/>
      <c r="E3" s="38">
        <v>20</v>
      </c>
      <c r="F3" s="20">
        <f t="shared" ref="F3:F25" si="0">0.02*E3-0.0054</f>
        <v>0.39460000000000001</v>
      </c>
      <c r="G3" s="20">
        <f t="shared" ref="G3:G26" si="1">F3/$C$14/$C$7</f>
        <v>4.345418203981616</v>
      </c>
      <c r="H3" s="29">
        <f t="shared" ref="H3:H26" si="2">F3*$C$7/$C$5</f>
        <v>35291.690140845072</v>
      </c>
      <c r="I3" s="19">
        <v>1.0126999999999999</v>
      </c>
      <c r="J3" s="19">
        <v>1.9E-2</v>
      </c>
      <c r="K3" s="19">
        <v>1.0620000000000001</v>
      </c>
      <c r="L3" s="19">
        <f t="shared" ref="L3:L26" si="3">K3/$C$14</f>
        <v>1.0396826010914129</v>
      </c>
      <c r="M3" s="19">
        <f t="shared" ref="M3:M25" si="4">4*PI()^2*$C$13*SQRT($C$11*$C$2)*($C$7*I3*K3)^2</f>
        <v>0.53453895073253288</v>
      </c>
      <c r="N3" s="19">
        <f t="shared" ref="N3:N25" si="5">4*PI()^2*N$1*SQRT($C$11*$C$2)*($C$7*I3*K3)^2</f>
        <v>0</v>
      </c>
      <c r="O3" s="19">
        <f t="shared" ref="O3:O25" si="6">M3+N3</f>
        <v>0.53453895073253288</v>
      </c>
      <c r="P3" s="36">
        <f t="shared" ref="P3:P25" si="7">2*PI()^2*N$1*2*SQRT($C$2*$C$11)*J3*$C$7^2*K3^2/SQRT(2)</f>
        <v>0</v>
      </c>
      <c r="Q3" s="17">
        <f t="shared" ref="Q3:Q26" si="8">0.5926*0.5*$C$6*$F3^3*($C$7*I3*2+$C$7)*$C$8</f>
        <v>4.38291318412774</v>
      </c>
      <c r="R3" s="79">
        <f t="shared" ref="R3:R26" si="9">N3/Q3</f>
        <v>0</v>
      </c>
      <c r="S3" s="26">
        <v>0.41420000000000001</v>
      </c>
      <c r="T3" s="20">
        <v>4.2999999999999997E-2</v>
      </c>
      <c r="U3" s="19">
        <v>1.1419999999999999</v>
      </c>
      <c r="V3" s="19">
        <f t="shared" ref="V3:V26" si="10">U3/$C$14</f>
        <v>1.1180014410982988</v>
      </c>
      <c r="W3" s="19">
        <f t="shared" ref="W3:W25" si="11">4*PI()^2*$C$13*SQRT($C$11*$C$2)*($C$7*S3*U3)^2</f>
        <v>0.10340013369872918</v>
      </c>
      <c r="X3" s="19">
        <f t="shared" ref="X3:X25" si="12">4*PI()^2*X$1*SQRT($C$11*$C$2)*($C$7*S3*U3)^2</f>
        <v>0.20680026739745835</v>
      </c>
      <c r="Y3" s="19">
        <f t="shared" ref="Y3:Y25" si="13">W3+X3</f>
        <v>0.31020040109618752</v>
      </c>
      <c r="Z3" s="36">
        <f t="shared" ref="Z3:Z25" si="14">2*PI()^2*X$1*2*SQRT($C$2*$C$11)*T3*$C$7^2*U3^2/SQRT(2)</f>
        <v>3.6650876451176193E-2</v>
      </c>
      <c r="AA3" s="17">
        <f t="shared" ref="AA3:AA26" si="15">0.5926*0.5*$C$6*$F3^3*($C$7*S3*2+$C$7)*$C$8</f>
        <v>2.6488128729619755</v>
      </c>
      <c r="AB3" s="79">
        <f t="shared" ref="AB3:AB26" si="16">X3/AA3</f>
        <v>7.8072811223621322E-2</v>
      </c>
      <c r="AC3" s="26">
        <v>0.80510000000000004</v>
      </c>
      <c r="AD3" s="20">
        <v>1.2E-2</v>
      </c>
      <c r="AE3" s="19">
        <v>1.0049999999999999</v>
      </c>
      <c r="AF3" s="19">
        <f t="shared" ref="AF3:AF26" si="17">AE3/$C$14</f>
        <v>0.9838804275865064</v>
      </c>
      <c r="AG3" s="19">
        <f t="shared" ref="AG3:AG25" si="18">4*PI()^2*$C$13*SQRT($C$11*$C$2)*($C$7*AC3*AE3)^2</f>
        <v>0.30255231490149198</v>
      </c>
      <c r="AH3" s="19">
        <f t="shared" ref="AH3:AH25" si="19">4*PI()^2*AH$1*SQRT($C$11*$C$2)*($C$7*AC3*AE3)^2</f>
        <v>1.2102092596059679</v>
      </c>
      <c r="AI3" s="19">
        <f t="shared" ref="AI3:AI25" si="20">AG3+AH3</f>
        <v>1.5127615745074598</v>
      </c>
      <c r="AJ3" s="36">
        <f t="shared" ref="AJ3:AJ25" si="21">2*PI()^2*AH$1*2*SQRT($C$2*$C$11)*AD3*$C$7^2*AE3^2/SQRT(2)</f>
        <v>1.5842622227322627E-2</v>
      </c>
      <c r="AK3" s="17">
        <f t="shared" ref="AK3:AK26" si="22">0.5926*0.5*$C$6*$F3^3*($C$7*AC3*2+$C$7)*$C$8</f>
        <v>3.7814107203048288</v>
      </c>
      <c r="AL3" s="79">
        <f t="shared" ref="AL3:AL26" si="23">AH3/AK3</f>
        <v>0.32004173815543896</v>
      </c>
      <c r="AM3" s="26">
        <v>0.71089999999999998</v>
      </c>
      <c r="AN3" s="20">
        <v>1.2E-2</v>
      </c>
      <c r="AO3" s="19">
        <v>0.97799999999999998</v>
      </c>
      <c r="AP3" s="19">
        <f t="shared" ref="AP3:AP26" si="24">AO3/$C$14</f>
        <v>0.95744781908418242</v>
      </c>
      <c r="AQ3" s="19">
        <f t="shared" ref="AQ3:AQ25" si="25">4*PI()^2*$C$13*SQRT($C$11*$C$2)*($C$7*AM3*AO3)^2</f>
        <v>0.22338985251970228</v>
      </c>
      <c r="AR3" s="19">
        <f t="shared" ref="AR3:AR25" si="26">4*PI()^2*AR$1*SQRT($C$11*$C$2)*($C$7*AM3*AO3)^2</f>
        <v>1.3403391151182138</v>
      </c>
      <c r="AS3" s="19">
        <f t="shared" ref="AS3:AS25" si="27">AQ3+AR3</f>
        <v>1.563728967637916</v>
      </c>
      <c r="AT3" s="36">
        <f t="shared" ref="AT3:AT25" si="28">2*PI()^2*AR$1*2*SQRT($C$2*$C$11)*AN3*$C$7^2*AO3^2/SQRT(2)</f>
        <v>2.2504217239887818E-2</v>
      </c>
      <c r="AU3" s="17">
        <f t="shared" ref="AU3:AU26" si="29">0.5926*0.5*$C$6*$F3^3*($C$7*AM3*2+$C$7)*$C$8</f>
        <v>3.5084746312291144</v>
      </c>
      <c r="AV3" s="79">
        <f t="shared" ref="AV3:AV26" si="30">AR3/AU3</f>
        <v>0.38202901716540455</v>
      </c>
      <c r="AW3" s="26">
        <v>0.55830000000000002</v>
      </c>
      <c r="AX3" s="20">
        <v>2.1000000000000001E-2</v>
      </c>
      <c r="AY3" s="19">
        <v>0.95699999999999996</v>
      </c>
      <c r="AZ3" s="19">
        <f t="shared" ref="AZ3:AZ26" si="31">AY3/$C$14</f>
        <v>0.93688912358237475</v>
      </c>
      <c r="BA3" s="19">
        <f t="shared" ref="BA3:BA25" si="32">4*PI()^2*$C$13*SQRT($C$11*$C$2)*($C$7*AW3*AY3)^2</f>
        <v>0.13192522229247736</v>
      </c>
      <c r="BB3" s="19">
        <f t="shared" ref="BB3:BB25" si="33">4*PI()^2*BB$1*SQRT($C$11*$C$2)*($C$7*AW3*AY3)^2</f>
        <v>1.0554017783398189</v>
      </c>
      <c r="BC3" s="19">
        <f t="shared" ref="BC3:BC25" si="34">BA3+BB3</f>
        <v>1.1873270006322962</v>
      </c>
      <c r="BD3" s="36">
        <f t="shared" ref="BD3:BD25" si="35">2*PI()^2*BB$1*2*SQRT($C$2*$C$11)*AX3*$C$7^2*AY3^2/SQRT(2)</f>
        <v>5.0279026791365783E-2</v>
      </c>
      <c r="BE3" s="17">
        <f t="shared" ref="BE3:BE26" si="36">0.5926*0.5*$C$6*$F3^3*($C$7*AW3*2+$C$7)*$C$8</f>
        <v>3.0663297565693046</v>
      </c>
      <c r="BF3" s="79">
        <f t="shared" ref="BF3:BF26" si="37">BB3/BE3</f>
        <v>0.34419056726652641</v>
      </c>
      <c r="BG3" s="22">
        <v>0.33550000000000002</v>
      </c>
      <c r="BH3" s="19">
        <v>5.8999999999999997E-2</v>
      </c>
      <c r="BI3" s="19">
        <v>0.97699999999999998</v>
      </c>
      <c r="BJ3" s="19">
        <f t="shared" ref="BJ3:BJ26" si="38">BI3/$C$14</f>
        <v>0.95646883358409629</v>
      </c>
      <c r="BK3" s="19">
        <f t="shared" ref="BK3:BK25" si="39">4*PI()^2*$C$13*SQRT($C$11*$C$2)*($C$7*BG3*BI3)^2</f>
        <v>4.9652701190416232E-2</v>
      </c>
      <c r="BL3" s="19">
        <f t="shared" ref="BL3:BL25" si="40">4*PI()^2*BL$1*SQRT($C$11*$C$2)*($C$7*BG3*BI3)^2</f>
        <v>0.49652701190416232</v>
      </c>
      <c r="BM3" s="19">
        <f t="shared" ref="BM3:BM25" si="41">BK3+BL3</f>
        <v>0.54617971309457858</v>
      </c>
      <c r="BN3" s="36">
        <f t="shared" ref="BN3:BN25" si="42">2*PI()^2*BL$1*2*SQRT($C$2*$C$11)*BH3*$C$7^2*BI3^2/SQRT(2)</f>
        <v>0.18403263507698212</v>
      </c>
      <c r="BO3" s="17">
        <f t="shared" ref="BO3:BO26" si="43">0.5926*0.5*$C$6*$F3^3*($C$7*BG3*2+$C$7)*$C$8</f>
        <v>2.4207866499231354</v>
      </c>
      <c r="BP3" s="79">
        <f t="shared" ref="BP3:BP26" si="44">BL3/BO3</f>
        <v>0.20510977781537584</v>
      </c>
      <c r="BQ3" s="26">
        <v>0.21890000000000001</v>
      </c>
      <c r="BR3" s="20">
        <v>4.9000000000000002E-2</v>
      </c>
      <c r="BS3" s="19">
        <v>1.02</v>
      </c>
      <c r="BT3" s="19">
        <f t="shared" ref="BT3:BT26" si="45">BS3/$C$14</f>
        <v>0.99856521008779764</v>
      </c>
      <c r="BU3" s="19">
        <f t="shared" ref="BU3:BU25" si="46">4*PI()^2*$C$13*SQRT($C$11*$C$2)*($C$7*BQ3*BS3)^2</f>
        <v>2.3038837949988865E-2</v>
      </c>
      <c r="BV3" s="19">
        <f t="shared" ref="BV3:BV25" si="47">4*PI()^2*BV$1*SQRT($C$11*$C$2)*($C$7*BQ3*BS3)^2</f>
        <v>0.27646605539986641</v>
      </c>
      <c r="BW3" s="19">
        <f t="shared" ref="BW3:BW25" si="48">BU3+BV3</f>
        <v>0.29950489334985525</v>
      </c>
      <c r="BX3" s="36">
        <f t="shared" ref="BX3:BX25" si="49">2*PI()^2*BV$1*2*SQRT($C$2*$C$11)*BR3*$C$7^2*BS3^2/SQRT(2)</f>
        <v>0.19990855278335112</v>
      </c>
      <c r="BY3" s="17">
        <f t="shared" ref="BY3:BY26" si="50">0.5926*0.5*$C$6*$F3^3*($C$7*BQ3*2+$C$7)*$C$8</f>
        <v>2.0829485608973579</v>
      </c>
      <c r="BZ3" s="79">
        <f t="shared" ref="BZ3:BZ26" si="51">BV3/BY3</f>
        <v>0.13272822026904096</v>
      </c>
    </row>
    <row r="4" spans="2:78" ht="20.100000000000001" customHeight="1">
      <c r="B4" s="9" t="s">
        <v>2</v>
      </c>
      <c r="C4" s="10">
        <f>1.003887*10^-3</f>
        <v>1.003887E-3</v>
      </c>
      <c r="D4" s="2"/>
      <c r="E4" s="38">
        <v>22</v>
      </c>
      <c r="F4" s="20">
        <f t="shared" si="0"/>
        <v>0.43459999999999999</v>
      </c>
      <c r="G4" s="20">
        <f t="shared" si="1"/>
        <v>4.7859066179686014</v>
      </c>
      <c r="H4" s="29">
        <f t="shared" si="2"/>
        <v>38869.15492957746</v>
      </c>
      <c r="I4" s="19">
        <v>1.0377000000000001</v>
      </c>
      <c r="J4" s="19">
        <v>2.3E-2</v>
      </c>
      <c r="K4" s="19">
        <v>1.1259999999999999</v>
      </c>
      <c r="L4" s="19">
        <f t="shared" si="3"/>
        <v>1.1023376730969217</v>
      </c>
      <c r="M4" s="19">
        <f t="shared" si="4"/>
        <v>0.63094153476840242</v>
      </c>
      <c r="N4" s="19">
        <f t="shared" si="5"/>
        <v>0</v>
      </c>
      <c r="O4" s="19">
        <f t="shared" si="6"/>
        <v>0.63094153476840242</v>
      </c>
      <c r="P4" s="36">
        <f t="shared" si="7"/>
        <v>0</v>
      </c>
      <c r="Q4" s="17">
        <f t="shared" si="8"/>
        <v>5.9522285549740115</v>
      </c>
      <c r="R4" s="79">
        <f t="shared" si="9"/>
        <v>0</v>
      </c>
      <c r="S4" s="26">
        <v>0.80089999999999995</v>
      </c>
      <c r="T4" s="20">
        <v>1.4E-2</v>
      </c>
      <c r="U4" s="20">
        <v>1.121</v>
      </c>
      <c r="V4" s="19">
        <f t="shared" si="10"/>
        <v>1.0974427455964912</v>
      </c>
      <c r="W4" s="19">
        <f t="shared" si="11"/>
        <v>0.37250878206184868</v>
      </c>
      <c r="X4" s="19">
        <f t="shared" si="12"/>
        <v>0.74501756412369735</v>
      </c>
      <c r="Y4" s="19">
        <f t="shared" si="13"/>
        <v>1.117526346185546</v>
      </c>
      <c r="Z4" s="36">
        <f t="shared" si="14"/>
        <v>1.1498017414466192E-2</v>
      </c>
      <c r="AA4" s="17">
        <f t="shared" si="15"/>
        <v>5.0356078085229186</v>
      </c>
      <c r="AB4" s="79">
        <f t="shared" si="16"/>
        <v>0.14794987863485567</v>
      </c>
      <c r="AC4" s="26">
        <v>0.90939999999999999</v>
      </c>
      <c r="AD4" s="20">
        <v>1.6E-2</v>
      </c>
      <c r="AE4" s="20">
        <v>1.0780000000000001</v>
      </c>
      <c r="AF4" s="19">
        <f t="shared" si="17"/>
        <v>1.05534636909279</v>
      </c>
      <c r="AG4" s="19">
        <f t="shared" si="18"/>
        <v>0.44413615128449396</v>
      </c>
      <c r="AH4" s="19">
        <f t="shared" si="19"/>
        <v>1.7765446051379759</v>
      </c>
      <c r="AI4" s="19">
        <f t="shared" si="20"/>
        <v>2.2206807564224698</v>
      </c>
      <c r="AJ4" s="36">
        <f t="shared" si="21"/>
        <v>2.430363315550407E-2</v>
      </c>
      <c r="AK4" s="17">
        <f t="shared" si="22"/>
        <v>5.4555966218250447</v>
      </c>
      <c r="AL4" s="79">
        <f t="shared" si="23"/>
        <v>0.3256370894488298</v>
      </c>
      <c r="AM4" s="26">
        <v>0.82920000000000005</v>
      </c>
      <c r="AN4" s="20">
        <v>0.01</v>
      </c>
      <c r="AO4" s="20">
        <v>1.0609999999999999</v>
      </c>
      <c r="AP4" s="19">
        <f t="shared" si="24"/>
        <v>1.0387036155913267</v>
      </c>
      <c r="AQ4" s="19">
        <f t="shared" si="25"/>
        <v>0.3576992734509849</v>
      </c>
      <c r="AR4" s="19">
        <f t="shared" si="26"/>
        <v>2.1461956407059097</v>
      </c>
      <c r="AS4" s="19">
        <f t="shared" si="27"/>
        <v>2.5038949141568945</v>
      </c>
      <c r="AT4" s="36">
        <f t="shared" si="28"/>
        <v>2.2071696908942676E-2</v>
      </c>
      <c r="AU4" s="17">
        <f t="shared" si="29"/>
        <v>5.1451532777989577</v>
      </c>
      <c r="AV4" s="79">
        <f t="shared" si="30"/>
        <v>0.41712958289631941</v>
      </c>
      <c r="AW4" s="26">
        <v>0.74560000000000004</v>
      </c>
      <c r="AX4" s="20">
        <v>1.6E-2</v>
      </c>
      <c r="AY4" s="20">
        <v>1.042</v>
      </c>
      <c r="AZ4" s="19">
        <f t="shared" si="31"/>
        <v>1.0201028910896912</v>
      </c>
      <c r="BA4" s="19">
        <f t="shared" si="32"/>
        <v>0.27894330355672531</v>
      </c>
      <c r="BB4" s="19">
        <f t="shared" si="33"/>
        <v>2.2315464284538025</v>
      </c>
      <c r="BC4" s="19">
        <f t="shared" si="34"/>
        <v>2.5104897320105279</v>
      </c>
      <c r="BD4" s="36">
        <f t="shared" si="35"/>
        <v>4.5414978520404242E-2</v>
      </c>
      <c r="BE4" s="17">
        <f t="shared" si="36"/>
        <v>4.8215489940011906</v>
      </c>
      <c r="BF4" s="79">
        <f t="shared" si="37"/>
        <v>0.46282769940328672</v>
      </c>
      <c r="BG4" s="26">
        <v>0.69340000000000002</v>
      </c>
      <c r="BH4" s="20">
        <v>1.4E-2</v>
      </c>
      <c r="BI4" s="20">
        <v>1.0229999999999999</v>
      </c>
      <c r="BJ4" s="19">
        <f t="shared" si="38"/>
        <v>1.0015021665880557</v>
      </c>
      <c r="BK4" s="19">
        <f t="shared" si="39"/>
        <v>0.23253463348234396</v>
      </c>
      <c r="BL4" s="19">
        <f t="shared" si="40"/>
        <v>2.3253463348234398</v>
      </c>
      <c r="BM4" s="19">
        <f t="shared" si="41"/>
        <v>2.5578809683057839</v>
      </c>
      <c r="BN4" s="36">
        <f t="shared" si="42"/>
        <v>4.7877670180838793E-2</v>
      </c>
      <c r="BO4" s="17">
        <f t="shared" si="43"/>
        <v>4.619489859859522</v>
      </c>
      <c r="BP4" s="79">
        <f t="shared" si="44"/>
        <v>0.5033773003874833</v>
      </c>
      <c r="BQ4" s="26">
        <v>0.62680000000000002</v>
      </c>
      <c r="BR4" s="20">
        <v>1.4999999999999999E-2</v>
      </c>
      <c r="BS4" s="20">
        <v>1.0049999999999999</v>
      </c>
      <c r="BT4" s="19">
        <v>0</v>
      </c>
      <c r="BU4" s="19">
        <f t="shared" si="46"/>
        <v>0.18338288570347872</v>
      </c>
      <c r="BV4" s="19">
        <f t="shared" si="47"/>
        <v>2.200594628441745</v>
      </c>
      <c r="BW4" s="19">
        <f t="shared" si="48"/>
        <v>2.383977514145224</v>
      </c>
      <c r="BX4" s="36">
        <f t="shared" si="49"/>
        <v>5.9409833352459862E-2</v>
      </c>
      <c r="BY4" s="17">
        <f t="shared" si="50"/>
        <v>4.3616902749201509</v>
      </c>
      <c r="BZ4" s="79">
        <f t="shared" si="51"/>
        <v>0.50452794438321991</v>
      </c>
    </row>
    <row r="5" spans="2:78" ht="20.100000000000001" customHeight="1">
      <c r="B5" s="6" t="s">
        <v>3</v>
      </c>
      <c r="C5" s="11">
        <f>9.94*10^-7</f>
        <v>9.9399999999999993E-7</v>
      </c>
      <c r="D5" s="2"/>
      <c r="E5" s="38">
        <v>24</v>
      </c>
      <c r="F5" s="20">
        <f t="shared" si="0"/>
        <v>0.47459999999999997</v>
      </c>
      <c r="G5" s="20">
        <f t="shared" si="1"/>
        <v>5.2263950319555876</v>
      </c>
      <c r="H5" s="29">
        <f t="shared" si="2"/>
        <v>42446.619718309856</v>
      </c>
      <c r="I5" s="19">
        <v>1.0497000000000001</v>
      </c>
      <c r="J5" s="19">
        <v>2.5000000000000001E-2</v>
      </c>
      <c r="K5" s="19">
        <v>1.173</v>
      </c>
      <c r="L5" s="19">
        <f t="shared" si="3"/>
        <v>1.1483499916009672</v>
      </c>
      <c r="M5" s="19">
        <f t="shared" si="4"/>
        <v>0.70064031324251075</v>
      </c>
      <c r="N5" s="19">
        <f t="shared" si="5"/>
        <v>0</v>
      </c>
      <c r="O5" s="19">
        <f t="shared" si="6"/>
        <v>0.70064031324251075</v>
      </c>
      <c r="P5" s="36">
        <f t="shared" si="7"/>
        <v>0</v>
      </c>
      <c r="Q5" s="17">
        <f t="shared" si="8"/>
        <v>7.812133447926521</v>
      </c>
      <c r="R5" s="79">
        <f t="shared" si="9"/>
        <v>0</v>
      </c>
      <c r="S5" s="26">
        <v>0.92820000000000003</v>
      </c>
      <c r="T5" s="20">
        <v>1.2E-2</v>
      </c>
      <c r="U5" s="20">
        <v>1.202</v>
      </c>
      <c r="V5" s="19">
        <f t="shared" si="10"/>
        <v>1.1767405711034633</v>
      </c>
      <c r="W5" s="19">
        <f t="shared" si="11"/>
        <v>0.57525548309747154</v>
      </c>
      <c r="X5" s="19">
        <f t="shared" si="12"/>
        <v>1.1505109661949431</v>
      </c>
      <c r="Y5" s="19">
        <f t="shared" si="13"/>
        <v>1.7257664492924145</v>
      </c>
      <c r="Z5" s="36">
        <f t="shared" si="14"/>
        <v>1.1331147231268853E-2</v>
      </c>
      <c r="AA5" s="17">
        <f t="shared" si="15"/>
        <v>7.1996444410715972</v>
      </c>
      <c r="AB5" s="79">
        <f t="shared" si="16"/>
        <v>0.15980108123557568</v>
      </c>
      <c r="AC5" s="26">
        <v>0.94979999999999998</v>
      </c>
      <c r="AD5" s="20">
        <v>1.6E-2</v>
      </c>
      <c r="AE5" s="20">
        <v>1.151</v>
      </c>
      <c r="AF5" s="19">
        <f t="shared" si="17"/>
        <v>1.1268123105990735</v>
      </c>
      <c r="AG5" s="19">
        <f t="shared" si="18"/>
        <v>0.55231098508547372</v>
      </c>
      <c r="AH5" s="19">
        <f t="shared" si="19"/>
        <v>2.2092439403418949</v>
      </c>
      <c r="AI5" s="19">
        <f t="shared" si="20"/>
        <v>2.7615549254273688</v>
      </c>
      <c r="AJ5" s="36">
        <f t="shared" si="21"/>
        <v>2.7706669662472719E-2</v>
      </c>
      <c r="AK5" s="17">
        <f t="shared" si="22"/>
        <v>7.308531375623585</v>
      </c>
      <c r="AL5" s="79">
        <f t="shared" si="23"/>
        <v>0.3022828837692984</v>
      </c>
      <c r="AM5" s="26">
        <v>0.88749999999999996</v>
      </c>
      <c r="AN5" s="20">
        <v>1.7000000000000001E-2</v>
      </c>
      <c r="AO5" s="20">
        <v>1.1259999999999999</v>
      </c>
      <c r="AP5" s="19">
        <f t="shared" si="24"/>
        <v>1.1023376730969217</v>
      </c>
      <c r="AQ5" s="19">
        <f t="shared" si="25"/>
        <v>0.46151116054264157</v>
      </c>
      <c r="AR5" s="19">
        <f t="shared" si="26"/>
        <v>2.7690669632558498</v>
      </c>
      <c r="AS5" s="19">
        <f t="shared" si="27"/>
        <v>3.2305781237984914</v>
      </c>
      <c r="AT5" s="36">
        <f t="shared" si="28"/>
        <v>4.2260113423493416E-2</v>
      </c>
      <c r="AU5" s="17">
        <f t="shared" si="29"/>
        <v>6.994473226429661</v>
      </c>
      <c r="AV5" s="79">
        <f t="shared" si="30"/>
        <v>0.39589356819503102</v>
      </c>
      <c r="AW5" s="26">
        <v>0.82489999999999997</v>
      </c>
      <c r="AX5" s="20">
        <v>0.02</v>
      </c>
      <c r="AY5" s="20">
        <v>1.109</v>
      </c>
      <c r="AZ5" s="19">
        <f t="shared" si="31"/>
        <v>1.0856949195954584</v>
      </c>
      <c r="BA5" s="19">
        <f t="shared" si="32"/>
        <v>0.38675363381333022</v>
      </c>
      <c r="BB5" s="19">
        <f t="shared" si="33"/>
        <v>3.0940290705066418</v>
      </c>
      <c r="BC5" s="19">
        <f t="shared" si="34"/>
        <v>3.4807827043199722</v>
      </c>
      <c r="BD5" s="36">
        <f t="shared" si="35"/>
        <v>6.430382108549057E-2</v>
      </c>
      <c r="BE5" s="17">
        <f t="shared" si="36"/>
        <v>6.6789027587002945</v>
      </c>
      <c r="BF5" s="79">
        <f t="shared" si="37"/>
        <v>0.46325409760999958</v>
      </c>
      <c r="BG5" s="26">
        <v>0.77070000000000005</v>
      </c>
      <c r="BH5" s="20">
        <v>0.02</v>
      </c>
      <c r="BI5" s="20">
        <v>1.0940000000000001</v>
      </c>
      <c r="BJ5" s="19">
        <f t="shared" si="38"/>
        <v>1.0710101370941674</v>
      </c>
      <c r="BK5" s="19">
        <f t="shared" si="39"/>
        <v>0.32852926748373273</v>
      </c>
      <c r="BL5" s="19">
        <f t="shared" si="40"/>
        <v>3.285292674837327</v>
      </c>
      <c r="BM5" s="19">
        <f t="shared" si="41"/>
        <v>3.6138219423210596</v>
      </c>
      <c r="BN5" s="36">
        <f t="shared" si="42"/>
        <v>7.8220096103478937E-2</v>
      </c>
      <c r="BO5" s="17">
        <f t="shared" si="43"/>
        <v>6.4056772099633665</v>
      </c>
      <c r="BP5" s="79">
        <f t="shared" si="44"/>
        <v>0.51287203009970517</v>
      </c>
      <c r="BQ5" s="26">
        <v>0.70340000000000003</v>
      </c>
      <c r="BR5" s="20">
        <v>1.7999999999999999E-2</v>
      </c>
      <c r="BS5" s="20">
        <v>1.0840000000000001</v>
      </c>
      <c r="BT5" s="19">
        <f t="shared" si="45"/>
        <v>1.0612202820933065</v>
      </c>
      <c r="BU5" s="19">
        <f t="shared" si="46"/>
        <v>0.26867793128571205</v>
      </c>
      <c r="BV5" s="19">
        <f t="shared" si="47"/>
        <v>3.2241351754285446</v>
      </c>
      <c r="BW5" s="19">
        <f t="shared" si="48"/>
        <v>3.4928131067142565</v>
      </c>
      <c r="BX5" s="36">
        <f t="shared" si="49"/>
        <v>8.294038005769136E-2</v>
      </c>
      <c r="BY5" s="17">
        <f t="shared" si="50"/>
        <v>6.0664137518453733</v>
      </c>
      <c r="BZ5" s="79">
        <f t="shared" si="51"/>
        <v>0.53147300980711687</v>
      </c>
    </row>
    <row r="6" spans="2:78" ht="20.100000000000001" customHeight="1">
      <c r="B6" s="9" t="s">
        <v>4</v>
      </c>
      <c r="C6" s="10">
        <v>999.72964999999999</v>
      </c>
      <c r="D6" s="2"/>
      <c r="E6" s="38">
        <v>26</v>
      </c>
      <c r="F6" s="20">
        <f t="shared" si="0"/>
        <v>0.51460000000000006</v>
      </c>
      <c r="G6" s="20">
        <f t="shared" si="1"/>
        <v>5.6668834459425739</v>
      </c>
      <c r="H6" s="29">
        <f t="shared" si="2"/>
        <v>46024.084507042258</v>
      </c>
      <c r="I6" s="19">
        <v>1.0791999999999999</v>
      </c>
      <c r="J6" s="19">
        <v>3.2000000000000001E-2</v>
      </c>
      <c r="K6" s="19">
        <v>1.22</v>
      </c>
      <c r="L6" s="19">
        <f t="shared" si="3"/>
        <v>1.1943623101050127</v>
      </c>
      <c r="M6" s="19">
        <f t="shared" si="4"/>
        <v>0.80111015702198951</v>
      </c>
      <c r="N6" s="19">
        <f t="shared" si="5"/>
        <v>0</v>
      </c>
      <c r="O6" s="19">
        <f t="shared" si="6"/>
        <v>0.80111015702198951</v>
      </c>
      <c r="P6" s="36">
        <f t="shared" si="7"/>
        <v>0</v>
      </c>
      <c r="Q6" s="17">
        <f t="shared" si="8"/>
        <v>10.148113120216335</v>
      </c>
      <c r="R6" s="79">
        <f t="shared" si="9"/>
        <v>0</v>
      </c>
      <c r="S6" s="26">
        <v>0.9667</v>
      </c>
      <c r="T6" s="20">
        <v>1.6E-2</v>
      </c>
      <c r="U6" s="20">
        <v>1.2529999999999999</v>
      </c>
      <c r="V6" s="19">
        <f t="shared" si="10"/>
        <v>1.2266688316078531</v>
      </c>
      <c r="W6" s="19">
        <f t="shared" si="11"/>
        <v>0.67803838777606429</v>
      </c>
      <c r="X6" s="19">
        <f t="shared" si="12"/>
        <v>1.3560767755521286</v>
      </c>
      <c r="Y6" s="19">
        <f t="shared" si="13"/>
        <v>2.0341151633281926</v>
      </c>
      <c r="Z6" s="36">
        <f t="shared" si="14"/>
        <v>1.6417454670591705E-2</v>
      </c>
      <c r="AA6" s="17">
        <f t="shared" si="15"/>
        <v>9.4251757303832946</v>
      </c>
      <c r="AB6" s="79">
        <f t="shared" si="16"/>
        <v>0.14387814236509527</v>
      </c>
      <c r="AC6" s="26">
        <v>0.93899999999999995</v>
      </c>
      <c r="AD6" s="20">
        <v>1.9E-2</v>
      </c>
      <c r="AE6" s="20">
        <v>1.196</v>
      </c>
      <c r="AF6" s="19">
        <f t="shared" si="17"/>
        <v>1.170866658102947</v>
      </c>
      <c r="AG6" s="19">
        <f t="shared" si="18"/>
        <v>0.58285730945980518</v>
      </c>
      <c r="AH6" s="19">
        <f t="shared" si="19"/>
        <v>2.3314292378392207</v>
      </c>
      <c r="AI6" s="19">
        <f t="shared" si="20"/>
        <v>2.9142865472990258</v>
      </c>
      <c r="AJ6" s="36">
        <f t="shared" si="21"/>
        <v>3.5524637674186337E-2</v>
      </c>
      <c r="AK6" s="17">
        <f t="shared" si="22"/>
        <v>9.2471724797310699</v>
      </c>
      <c r="AL6" s="79">
        <f t="shared" si="23"/>
        <v>0.25212347265604634</v>
      </c>
      <c r="AM6" s="26">
        <v>0.88060000000000005</v>
      </c>
      <c r="AN6" s="20">
        <v>1.9E-2</v>
      </c>
      <c r="AO6" s="20">
        <v>1.1819999999999999</v>
      </c>
      <c r="AP6" s="19">
        <f t="shared" si="24"/>
        <v>1.1571608611017419</v>
      </c>
      <c r="AQ6" s="19">
        <f t="shared" si="25"/>
        <v>0.50068089364382429</v>
      </c>
      <c r="AR6" s="19">
        <f t="shared" si="26"/>
        <v>3.0040853618629457</v>
      </c>
      <c r="AS6" s="19">
        <f t="shared" si="27"/>
        <v>3.50476625550677</v>
      </c>
      <c r="AT6" s="36">
        <f t="shared" si="28"/>
        <v>5.2046737332961092E-2</v>
      </c>
      <c r="AU6" s="17">
        <f t="shared" si="29"/>
        <v>8.8718876480310733</v>
      </c>
      <c r="AV6" s="79">
        <f t="shared" si="30"/>
        <v>0.33860723681838312</v>
      </c>
      <c r="AW6" s="26">
        <v>0.82820000000000005</v>
      </c>
      <c r="AX6" s="20">
        <v>1.6E-2</v>
      </c>
      <c r="AY6" s="20">
        <v>1.173</v>
      </c>
      <c r="AZ6" s="19">
        <f t="shared" si="31"/>
        <v>1.1483499916009672</v>
      </c>
      <c r="BA6" s="19">
        <f t="shared" si="32"/>
        <v>0.43614930015153774</v>
      </c>
      <c r="BB6" s="19">
        <f t="shared" si="33"/>
        <v>3.489194401212302</v>
      </c>
      <c r="BC6" s="19">
        <f t="shared" si="34"/>
        <v>3.9253437013638397</v>
      </c>
      <c r="BD6" s="36">
        <f t="shared" si="35"/>
        <v>5.7551904447560691E-2</v>
      </c>
      <c r="BE6" s="17">
        <f t="shared" si="36"/>
        <v>8.535159477122173</v>
      </c>
      <c r="BF6" s="79">
        <f t="shared" si="37"/>
        <v>0.40880248465946234</v>
      </c>
      <c r="BG6" s="26">
        <v>0.78869999999999996</v>
      </c>
      <c r="BH6" s="20">
        <v>1.9E-2</v>
      </c>
      <c r="BI6" s="20">
        <v>1.1599999999999999</v>
      </c>
      <c r="BJ6" s="19">
        <f t="shared" si="38"/>
        <v>1.1356231800998482</v>
      </c>
      <c r="BK6" s="19">
        <f t="shared" si="39"/>
        <v>0.3868195037880871</v>
      </c>
      <c r="BL6" s="19">
        <f t="shared" si="40"/>
        <v>3.8681950378808714</v>
      </c>
      <c r="BM6" s="19">
        <f t="shared" si="41"/>
        <v>4.2550145416689586</v>
      </c>
      <c r="BN6" s="36">
        <f t="shared" si="42"/>
        <v>8.3545542790323127E-2</v>
      </c>
      <c r="BO6" s="17">
        <f t="shared" si="43"/>
        <v>8.2813281269141292</v>
      </c>
      <c r="BP6" s="79">
        <f t="shared" si="44"/>
        <v>0.46709839033057088</v>
      </c>
      <c r="BQ6" s="26">
        <v>0.74509999999999998</v>
      </c>
      <c r="BR6" s="20">
        <v>1.6E-2</v>
      </c>
      <c r="BS6" s="20">
        <v>1.1519999999999999</v>
      </c>
      <c r="BT6" s="19">
        <f t="shared" si="45"/>
        <v>1.1277912960991596</v>
      </c>
      <c r="BU6" s="19">
        <f t="shared" si="46"/>
        <v>0.34048876667643885</v>
      </c>
      <c r="BV6" s="19">
        <f t="shared" si="47"/>
        <v>4.0858652001172659</v>
      </c>
      <c r="BW6" s="19">
        <f t="shared" si="48"/>
        <v>4.4263539667937044</v>
      </c>
      <c r="BX6" s="36">
        <f t="shared" si="49"/>
        <v>8.3264502674166588E-2</v>
      </c>
      <c r="BY6" s="17">
        <f t="shared" si="50"/>
        <v>8.0011497251655008</v>
      </c>
      <c r="BZ6" s="79">
        <f t="shared" si="51"/>
        <v>0.51065976021749193</v>
      </c>
    </row>
    <row r="7" spans="2:78" ht="20.100000000000001" customHeight="1">
      <c r="B7" s="9" t="s">
        <v>5</v>
      </c>
      <c r="C7" s="10">
        <f>3.5*0.0254</f>
        <v>8.8899999999999993E-2</v>
      </c>
      <c r="D7" s="2"/>
      <c r="E7" s="38">
        <v>28</v>
      </c>
      <c r="F7" s="20">
        <f t="shared" si="0"/>
        <v>0.55460000000000009</v>
      </c>
      <c r="G7" s="20">
        <f t="shared" si="1"/>
        <v>6.1073718599295601</v>
      </c>
      <c r="H7" s="29">
        <f t="shared" si="2"/>
        <v>49601.549295774654</v>
      </c>
      <c r="I7" s="19">
        <v>1.0945</v>
      </c>
      <c r="J7" s="19">
        <v>2.8000000000000001E-2</v>
      </c>
      <c r="K7" s="19">
        <v>1.2569999999999999</v>
      </c>
      <c r="L7" s="19">
        <f t="shared" si="3"/>
        <v>1.2305847736081976</v>
      </c>
      <c r="M7" s="19">
        <f t="shared" si="4"/>
        <v>0.87472349250389159</v>
      </c>
      <c r="N7" s="19">
        <f t="shared" si="5"/>
        <v>0</v>
      </c>
      <c r="O7" s="19">
        <f t="shared" si="6"/>
        <v>0.87472349250389159</v>
      </c>
      <c r="P7" s="36">
        <f t="shared" si="7"/>
        <v>0</v>
      </c>
      <c r="Q7" s="17">
        <f t="shared" si="8"/>
        <v>12.826345611058709</v>
      </c>
      <c r="R7" s="79">
        <f t="shared" si="9"/>
        <v>0</v>
      </c>
      <c r="S7" s="26">
        <v>0.99370000000000003</v>
      </c>
      <c r="T7" s="20">
        <v>6.2E-2</v>
      </c>
      <c r="U7" s="20">
        <v>1.3109999999999999</v>
      </c>
      <c r="V7" s="19">
        <f t="shared" si="10"/>
        <v>1.2834499906128456</v>
      </c>
      <c r="W7" s="19">
        <f t="shared" si="11"/>
        <v>0.78430442701461955</v>
      </c>
      <c r="X7" s="19">
        <f t="shared" si="12"/>
        <v>1.5686088540292391</v>
      </c>
      <c r="Y7" s="19">
        <f t="shared" si="13"/>
        <v>2.3529132810438584</v>
      </c>
      <c r="Z7" s="36">
        <f t="shared" si="14"/>
        <v>6.9643529700762499E-2</v>
      </c>
      <c r="AA7" s="17">
        <f t="shared" si="15"/>
        <v>12.015498550792346</v>
      </c>
      <c r="AB7" s="79">
        <f t="shared" si="16"/>
        <v>0.13054879474192099</v>
      </c>
      <c r="AC7" s="26">
        <v>0.93810000000000004</v>
      </c>
      <c r="AD7" s="20">
        <v>2.5000000000000001E-2</v>
      </c>
      <c r="AE7" s="20">
        <v>1.2390000000000001</v>
      </c>
      <c r="AF7" s="19">
        <f t="shared" si="17"/>
        <v>1.2129630346066484</v>
      </c>
      <c r="AG7" s="19">
        <f t="shared" si="18"/>
        <v>0.62432336436367519</v>
      </c>
      <c r="AH7" s="19">
        <f t="shared" si="19"/>
        <v>2.4972934574547008</v>
      </c>
      <c r="AI7" s="19">
        <f t="shared" si="20"/>
        <v>3.121616821818376</v>
      </c>
      <c r="AJ7" s="36">
        <f t="shared" si="21"/>
        <v>5.016448040937467E-2</v>
      </c>
      <c r="AK7" s="17">
        <f t="shared" si="22"/>
        <v>11.568245608820027</v>
      </c>
      <c r="AL7" s="79">
        <f t="shared" si="23"/>
        <v>0.21587486485856411</v>
      </c>
      <c r="AM7" s="26">
        <v>0.88759999999999994</v>
      </c>
      <c r="AN7" s="20">
        <v>1.7000000000000001E-2</v>
      </c>
      <c r="AO7" s="20">
        <v>1.2310000000000001</v>
      </c>
      <c r="AP7" s="19">
        <f t="shared" si="24"/>
        <v>1.2051311506059597</v>
      </c>
      <c r="AQ7" s="19">
        <f t="shared" si="25"/>
        <v>0.5517208496613385</v>
      </c>
      <c r="AR7" s="19">
        <f t="shared" si="26"/>
        <v>3.3103250979680308</v>
      </c>
      <c r="AS7" s="19">
        <f t="shared" si="27"/>
        <v>3.8620459476293694</v>
      </c>
      <c r="AT7" s="36">
        <f t="shared" si="28"/>
        <v>5.0509141065481503E-2</v>
      </c>
      <c r="AU7" s="17">
        <f t="shared" si="29"/>
        <v>11.162017666920706</v>
      </c>
      <c r="AV7" s="79">
        <f t="shared" si="30"/>
        <v>0.29657049439890903</v>
      </c>
      <c r="AW7" s="26">
        <v>0.84940000000000004</v>
      </c>
      <c r="AX7" s="20">
        <v>2.5999999999999999E-2</v>
      </c>
      <c r="AY7" s="20">
        <v>1.224</v>
      </c>
      <c r="AZ7" s="19">
        <f t="shared" si="31"/>
        <v>1.198278252105357</v>
      </c>
      <c r="BA7" s="19">
        <f t="shared" si="32"/>
        <v>0.49952364716812736</v>
      </c>
      <c r="BB7" s="19">
        <f t="shared" si="33"/>
        <v>3.9961891773450189</v>
      </c>
      <c r="BC7" s="19">
        <f t="shared" si="34"/>
        <v>4.4957128245131459</v>
      </c>
      <c r="BD7" s="36">
        <f t="shared" si="35"/>
        <v>0.10183096892800907</v>
      </c>
      <c r="BE7" s="17">
        <f t="shared" si="36"/>
        <v>10.854732372256271</v>
      </c>
      <c r="BF7" s="79">
        <f t="shared" si="37"/>
        <v>0.36815179225965283</v>
      </c>
      <c r="BG7" s="26">
        <v>0.79869999999999997</v>
      </c>
      <c r="BH7" s="20">
        <v>2.4E-2</v>
      </c>
      <c r="BI7" s="20">
        <v>1.2230000000000001</v>
      </c>
      <c r="BJ7" s="19">
        <f t="shared" si="38"/>
        <v>1.1972992666052711</v>
      </c>
      <c r="BK7" s="19">
        <f t="shared" si="39"/>
        <v>0.44094963384846353</v>
      </c>
      <c r="BL7" s="19">
        <f t="shared" si="40"/>
        <v>4.4094963384846357</v>
      </c>
      <c r="BM7" s="19">
        <f t="shared" si="41"/>
        <v>4.850445972333099</v>
      </c>
      <c r="BN7" s="36">
        <f t="shared" si="42"/>
        <v>0.11730536126061759</v>
      </c>
      <c r="BO7" s="17">
        <f t="shared" si="43"/>
        <v>10.446895606824677</v>
      </c>
      <c r="BP7" s="79">
        <f t="shared" si="44"/>
        <v>0.42208676188972633</v>
      </c>
      <c r="BQ7" s="26">
        <v>0.76270000000000004</v>
      </c>
      <c r="BR7" s="20">
        <v>1.6E-2</v>
      </c>
      <c r="BS7" s="20">
        <v>1.2130000000000001</v>
      </c>
      <c r="BT7" s="19">
        <f t="shared" si="45"/>
        <v>1.1875094116044103</v>
      </c>
      <c r="BU7" s="19">
        <f t="shared" si="46"/>
        <v>0.39554672940999025</v>
      </c>
      <c r="BV7" s="19">
        <f t="shared" si="47"/>
        <v>4.7465607529198834</v>
      </c>
      <c r="BW7" s="19">
        <f t="shared" si="48"/>
        <v>5.142107482329874</v>
      </c>
      <c r="BX7" s="36">
        <f t="shared" si="49"/>
        <v>9.2315905938936099E-2</v>
      </c>
      <c r="BY7" s="17">
        <f t="shared" si="50"/>
        <v>10.157307371015261</v>
      </c>
      <c r="BZ7" s="79">
        <f t="shared" si="51"/>
        <v>0.4673050228316018</v>
      </c>
    </row>
    <row r="8" spans="2:78" ht="20.100000000000001" customHeight="1">
      <c r="B8" s="9" t="s">
        <v>6</v>
      </c>
      <c r="C8" s="10">
        <f>35.25*0.0254</f>
        <v>0.89534999999999998</v>
      </c>
      <c r="D8" s="2"/>
      <c r="E8" s="38">
        <v>30</v>
      </c>
      <c r="F8" s="20">
        <f t="shared" si="0"/>
        <v>0.59460000000000002</v>
      </c>
      <c r="G8" s="20">
        <f t="shared" si="1"/>
        <v>6.5478602739165446</v>
      </c>
      <c r="H8" s="29">
        <f t="shared" si="2"/>
        <v>53179.014084507042</v>
      </c>
      <c r="I8" s="19">
        <v>1.0804</v>
      </c>
      <c r="J8" s="19">
        <v>3.5000000000000003E-2</v>
      </c>
      <c r="K8" s="19">
        <v>1.296</v>
      </c>
      <c r="L8" s="19">
        <f t="shared" si="3"/>
        <v>1.2687652081115546</v>
      </c>
      <c r="M8" s="19">
        <f t="shared" si="4"/>
        <v>0.90604101406379234</v>
      </c>
      <c r="N8" s="19">
        <f t="shared" si="5"/>
        <v>0</v>
      </c>
      <c r="O8" s="19">
        <f t="shared" si="6"/>
        <v>0.90604101406379234</v>
      </c>
      <c r="P8" s="36">
        <f t="shared" si="7"/>
        <v>0</v>
      </c>
      <c r="Q8" s="17">
        <f t="shared" si="8"/>
        <v>15.666809197719614</v>
      </c>
      <c r="R8" s="79">
        <f t="shared" si="9"/>
        <v>0</v>
      </c>
      <c r="S8" s="26">
        <v>1.0003</v>
      </c>
      <c r="T8" s="20">
        <v>1.9E-2</v>
      </c>
      <c r="U8" s="20">
        <v>1.371</v>
      </c>
      <c r="V8" s="19">
        <f t="shared" si="10"/>
        <v>1.3421891206180103</v>
      </c>
      <c r="W8" s="19">
        <f t="shared" si="11"/>
        <v>0.86916884449090448</v>
      </c>
      <c r="X8" s="19">
        <f t="shared" si="12"/>
        <v>1.738337688981809</v>
      </c>
      <c r="Y8" s="19">
        <f t="shared" si="13"/>
        <v>2.6075065334727134</v>
      </c>
      <c r="Z8" s="36">
        <f t="shared" si="14"/>
        <v>2.3340610522584088E-2</v>
      </c>
      <c r="AA8" s="17">
        <f t="shared" si="15"/>
        <v>14.872762490090313</v>
      </c>
      <c r="AB8" s="79">
        <f t="shared" si="16"/>
        <v>0.11688061919499214</v>
      </c>
      <c r="AC8" s="26">
        <v>0.95209999999999995</v>
      </c>
      <c r="AD8" s="20">
        <v>2.5000000000000001E-2</v>
      </c>
      <c r="AE8" s="20">
        <v>1.2849999999999999</v>
      </c>
      <c r="AF8" s="19">
        <f t="shared" si="17"/>
        <v>1.2579963676106076</v>
      </c>
      <c r="AG8" s="19">
        <f t="shared" si="18"/>
        <v>0.69173553933735477</v>
      </c>
      <c r="AH8" s="19">
        <f t="shared" si="19"/>
        <v>2.7669421573494191</v>
      </c>
      <c r="AI8" s="19">
        <f t="shared" si="20"/>
        <v>3.4586776966867738</v>
      </c>
      <c r="AJ8" s="36">
        <f t="shared" si="21"/>
        <v>5.3958511520570476E-2</v>
      </c>
      <c r="AK8" s="17">
        <f t="shared" si="22"/>
        <v>14.394946618583049</v>
      </c>
      <c r="AL8" s="79">
        <f t="shared" si="23"/>
        <v>0.19221621522218468</v>
      </c>
      <c r="AM8" s="26">
        <v>0.89080000000000004</v>
      </c>
      <c r="AN8" s="20">
        <v>2.1999999999999999E-2</v>
      </c>
      <c r="AO8" s="20">
        <v>1.2849999999999999</v>
      </c>
      <c r="AP8" s="19">
        <f t="shared" si="24"/>
        <v>1.2579963676106076</v>
      </c>
      <c r="AQ8" s="19">
        <f t="shared" si="25"/>
        <v>0.60552959706379228</v>
      </c>
      <c r="AR8" s="19">
        <f t="shared" si="26"/>
        <v>3.6331775823827543</v>
      </c>
      <c r="AS8" s="19">
        <f t="shared" si="27"/>
        <v>4.2387071794465463</v>
      </c>
      <c r="AT8" s="36">
        <f t="shared" si="28"/>
        <v>7.1225235207153015E-2</v>
      </c>
      <c r="AU8" s="17">
        <f t="shared" si="29"/>
        <v>13.787267927226296</v>
      </c>
      <c r="AV8" s="79">
        <f t="shared" si="30"/>
        <v>0.2635168621919769</v>
      </c>
      <c r="AW8" s="26">
        <v>0.84970000000000001</v>
      </c>
      <c r="AX8" s="20">
        <v>1.7999999999999999E-2</v>
      </c>
      <c r="AY8" s="20">
        <v>1.274</v>
      </c>
      <c r="AZ8" s="19">
        <f t="shared" si="31"/>
        <v>1.2472275271096609</v>
      </c>
      <c r="BA8" s="19">
        <f t="shared" si="32"/>
        <v>0.54155029392338394</v>
      </c>
      <c r="BB8" s="19">
        <f t="shared" si="33"/>
        <v>4.3324023513870715</v>
      </c>
      <c r="BC8" s="19">
        <f t="shared" si="34"/>
        <v>4.8739526453104558</v>
      </c>
      <c r="BD8" s="36">
        <f t="shared" si="35"/>
        <v>7.6375673614714229E-2</v>
      </c>
      <c r="BE8" s="17">
        <f t="shared" si="36"/>
        <v>13.37983572143898</v>
      </c>
      <c r="BF8" s="79">
        <f t="shared" si="37"/>
        <v>0.3238008628495424</v>
      </c>
      <c r="BG8" s="26">
        <v>0.81599999999999995</v>
      </c>
      <c r="BH8" s="20">
        <v>2.5000000000000001E-2</v>
      </c>
      <c r="BI8" s="20">
        <v>1.268</v>
      </c>
      <c r="BJ8" s="19">
        <f t="shared" si="38"/>
        <v>1.2413536141091446</v>
      </c>
      <c r="BK8" s="19">
        <f t="shared" si="39"/>
        <v>0.49475196524142068</v>
      </c>
      <c r="BL8" s="19">
        <f t="shared" si="40"/>
        <v>4.9475196524142069</v>
      </c>
      <c r="BM8" s="19">
        <f t="shared" si="41"/>
        <v>5.4422716176556278</v>
      </c>
      <c r="BN8" s="36">
        <f t="shared" si="42"/>
        <v>0.13135064849891703</v>
      </c>
      <c r="BO8" s="17">
        <f t="shared" si="43"/>
        <v>13.045761139078087</v>
      </c>
      <c r="BP8" s="79">
        <f t="shared" si="44"/>
        <v>0.37924346457594549</v>
      </c>
      <c r="BQ8" s="26">
        <v>0.78029999999999999</v>
      </c>
      <c r="BR8" s="20">
        <v>2.4E-2</v>
      </c>
      <c r="BS8" s="20">
        <v>1.268</v>
      </c>
      <c r="BT8" s="19">
        <f t="shared" si="45"/>
        <v>1.2413536141091446</v>
      </c>
      <c r="BU8" s="19">
        <f t="shared" si="46"/>
        <v>0.4524081544662662</v>
      </c>
      <c r="BV8" s="19">
        <f t="shared" si="47"/>
        <v>5.4288978535951946</v>
      </c>
      <c r="BW8" s="19">
        <f t="shared" si="48"/>
        <v>5.8813060080614612</v>
      </c>
      <c r="BX8" s="36">
        <f t="shared" si="49"/>
        <v>0.15131594707075247</v>
      </c>
      <c r="BY8" s="17">
        <f t="shared" si="50"/>
        <v>12.691860172007351</v>
      </c>
      <c r="BZ8" s="79">
        <f t="shared" si="51"/>
        <v>0.42774642802707125</v>
      </c>
    </row>
    <row r="9" spans="2:78" ht="20.100000000000001" customHeight="1">
      <c r="B9" s="9" t="s">
        <v>15</v>
      </c>
      <c r="C9" s="10">
        <v>5.4249999999999998</v>
      </c>
      <c r="D9" s="2"/>
      <c r="E9" s="38">
        <v>32</v>
      </c>
      <c r="F9" s="20">
        <f t="shared" si="0"/>
        <v>0.63460000000000005</v>
      </c>
      <c r="G9" s="20">
        <f t="shared" si="1"/>
        <v>6.9883486879035308</v>
      </c>
      <c r="H9" s="29">
        <f t="shared" si="2"/>
        <v>56756.478873239437</v>
      </c>
      <c r="I9" s="19">
        <v>1.0893999999999999</v>
      </c>
      <c r="J9" s="19">
        <v>3.3000000000000002E-2</v>
      </c>
      <c r="K9" s="19">
        <v>1.321</v>
      </c>
      <c r="L9" s="19">
        <f t="shared" si="3"/>
        <v>1.2932398456137064</v>
      </c>
      <c r="M9" s="19">
        <f t="shared" si="4"/>
        <v>0.95708185019189795</v>
      </c>
      <c r="N9" s="19">
        <f t="shared" si="5"/>
        <v>0</v>
      </c>
      <c r="O9" s="19">
        <f t="shared" si="6"/>
        <v>0.95708185019189795</v>
      </c>
      <c r="P9" s="36">
        <f t="shared" si="7"/>
        <v>0</v>
      </c>
      <c r="Q9" s="17">
        <f t="shared" si="8"/>
        <v>19.154562223202568</v>
      </c>
      <c r="R9" s="79">
        <f t="shared" si="9"/>
        <v>0</v>
      </c>
      <c r="S9" s="26">
        <v>1.0108999999999999</v>
      </c>
      <c r="T9" s="20">
        <v>2.1000000000000001E-2</v>
      </c>
      <c r="U9" s="20">
        <v>1.419</v>
      </c>
      <c r="V9" s="19">
        <f t="shared" si="10"/>
        <v>1.389180424622142</v>
      </c>
      <c r="W9" s="19">
        <f t="shared" si="11"/>
        <v>0.95093293103386112</v>
      </c>
      <c r="X9" s="19">
        <f t="shared" si="12"/>
        <v>1.9018658620677222</v>
      </c>
      <c r="Y9" s="19">
        <f t="shared" si="13"/>
        <v>2.8527987931015835</v>
      </c>
      <c r="Z9" s="36">
        <f t="shared" si="14"/>
        <v>2.7635529291687087E-2</v>
      </c>
      <c r="AA9" s="17">
        <f t="shared" si="15"/>
        <v>18.208524010970653</v>
      </c>
      <c r="AB9" s="79">
        <f t="shared" si="16"/>
        <v>0.10444920526901831</v>
      </c>
      <c r="AC9" s="26">
        <v>0.97550000000000003</v>
      </c>
      <c r="AD9" s="20">
        <v>2.9000000000000001E-2</v>
      </c>
      <c r="AE9" s="20">
        <v>1.32</v>
      </c>
      <c r="AF9" s="19">
        <f t="shared" si="17"/>
        <v>1.2922608601136205</v>
      </c>
      <c r="AG9" s="19">
        <f t="shared" si="18"/>
        <v>0.76625110399833118</v>
      </c>
      <c r="AH9" s="19">
        <f t="shared" si="19"/>
        <v>3.0650044159933247</v>
      </c>
      <c r="AI9" s="19">
        <f t="shared" si="20"/>
        <v>3.831255519991656</v>
      </c>
      <c r="AJ9" s="36">
        <f t="shared" si="21"/>
        <v>6.6047982648756387E-2</v>
      </c>
      <c r="AK9" s="17">
        <f t="shared" si="22"/>
        <v>17.781902957301739</v>
      </c>
      <c r="AL9" s="79">
        <f t="shared" si="23"/>
        <v>0.17236650224405536</v>
      </c>
      <c r="AM9" s="26">
        <v>0.91210000000000002</v>
      </c>
      <c r="AN9" s="20">
        <v>1.6E-2</v>
      </c>
      <c r="AO9" s="20">
        <v>1.32</v>
      </c>
      <c r="AP9" s="19">
        <f t="shared" si="24"/>
        <v>1.2922608601136205</v>
      </c>
      <c r="AQ9" s="19">
        <f t="shared" si="25"/>
        <v>0.66988688801612706</v>
      </c>
      <c r="AR9" s="19">
        <f t="shared" si="26"/>
        <v>4.0193213280967628</v>
      </c>
      <c r="AS9" s="19">
        <f t="shared" si="27"/>
        <v>4.6892082161128901</v>
      </c>
      <c r="AT9" s="36">
        <f t="shared" si="28"/>
        <v>5.4660399433453556E-2</v>
      </c>
      <c r="AU9" s="17">
        <f t="shared" si="29"/>
        <v>17.017841522199792</v>
      </c>
      <c r="AV9" s="79">
        <f t="shared" si="30"/>
        <v>0.23618279220978489</v>
      </c>
      <c r="AW9" s="26">
        <v>0.86850000000000005</v>
      </c>
      <c r="AX9" s="20">
        <v>0.02</v>
      </c>
      <c r="AY9" s="20">
        <v>1.319</v>
      </c>
      <c r="AZ9" s="19">
        <f t="shared" si="31"/>
        <v>1.2912818746135344</v>
      </c>
      <c r="BA9" s="19">
        <f t="shared" si="32"/>
        <v>0.60645410494363705</v>
      </c>
      <c r="BB9" s="19">
        <f t="shared" si="33"/>
        <v>4.8516328395490964</v>
      </c>
      <c r="BC9" s="19">
        <f t="shared" si="34"/>
        <v>5.4580869444927336</v>
      </c>
      <c r="BD9" s="36">
        <f t="shared" si="35"/>
        <v>9.0962686695309686E-2</v>
      </c>
      <c r="BE9" s="17">
        <f t="shared" si="36"/>
        <v>16.492398642539772</v>
      </c>
      <c r="BF9" s="79">
        <f t="shared" si="37"/>
        <v>0.29417387638417902</v>
      </c>
      <c r="BG9" s="26">
        <v>0.82679999999999998</v>
      </c>
      <c r="BH9" s="20">
        <v>0.02</v>
      </c>
      <c r="BI9" s="20">
        <v>1.3140000000000001</v>
      </c>
      <c r="BJ9" s="19">
        <f t="shared" si="38"/>
        <v>1.286386947113104</v>
      </c>
      <c r="BK9" s="19">
        <f t="shared" si="39"/>
        <v>0.54545681184230355</v>
      </c>
      <c r="BL9" s="19">
        <f t="shared" si="40"/>
        <v>5.4545681184230359</v>
      </c>
      <c r="BM9" s="19">
        <f t="shared" si="41"/>
        <v>6.0000249302653392</v>
      </c>
      <c r="BN9" s="36">
        <f t="shared" si="42"/>
        <v>0.11284295012172287</v>
      </c>
      <c r="BO9" s="17">
        <f t="shared" si="43"/>
        <v>15.989853503048423</v>
      </c>
      <c r="BP9" s="79">
        <f t="shared" si="44"/>
        <v>0.34112683505093633</v>
      </c>
      <c r="BQ9" s="26">
        <v>0.80189999999999995</v>
      </c>
      <c r="BR9" s="20">
        <v>2.1999999999999999E-2</v>
      </c>
      <c r="BS9" s="20">
        <v>1.3109999999999999</v>
      </c>
      <c r="BT9" s="19">
        <f t="shared" si="45"/>
        <v>1.2834499906128456</v>
      </c>
      <c r="BU9" s="19">
        <f t="shared" si="46"/>
        <v>0.51075721909300831</v>
      </c>
      <c r="BV9" s="19">
        <f t="shared" si="47"/>
        <v>6.1290866291161006</v>
      </c>
      <c r="BW9" s="19">
        <f t="shared" si="48"/>
        <v>6.6398438482091091</v>
      </c>
      <c r="BX9" s="36">
        <f t="shared" si="49"/>
        <v>0.14827332129839757</v>
      </c>
      <c r="BY9" s="17">
        <f t="shared" si="50"/>
        <v>15.689772592416897</v>
      </c>
      <c r="BZ9" s="79">
        <f t="shared" si="51"/>
        <v>0.39064215832410343</v>
      </c>
    </row>
    <row r="10" spans="2:78" ht="20.100000000000001" customHeight="1">
      <c r="B10" s="9" t="s">
        <v>7</v>
      </c>
      <c r="C10" s="10">
        <v>1.6850000000000001</v>
      </c>
      <c r="D10" s="2"/>
      <c r="E10" s="38">
        <v>34</v>
      </c>
      <c r="F10" s="20">
        <f t="shared" si="0"/>
        <v>0.67460000000000009</v>
      </c>
      <c r="G10" s="20">
        <f t="shared" si="1"/>
        <v>7.4288371018905179</v>
      </c>
      <c r="H10" s="29">
        <f t="shared" si="2"/>
        <v>60333.94366197184</v>
      </c>
      <c r="I10" s="19">
        <v>1.1013999999999999</v>
      </c>
      <c r="J10" s="19">
        <v>3.3000000000000002E-2</v>
      </c>
      <c r="K10" s="19">
        <v>1.349</v>
      </c>
      <c r="L10" s="19">
        <f t="shared" si="3"/>
        <v>1.3206514396161166</v>
      </c>
      <c r="M10" s="19">
        <f t="shared" si="4"/>
        <v>1.0201939577064114</v>
      </c>
      <c r="N10" s="19">
        <f t="shared" si="5"/>
        <v>0</v>
      </c>
      <c r="O10" s="19">
        <f t="shared" si="6"/>
        <v>1.0201939577064114</v>
      </c>
      <c r="P10" s="36">
        <f t="shared" si="7"/>
        <v>0</v>
      </c>
      <c r="Q10" s="17">
        <f t="shared" si="8"/>
        <v>23.18342802163145</v>
      </c>
      <c r="R10" s="79">
        <f t="shared" si="9"/>
        <v>0</v>
      </c>
      <c r="S10" s="26">
        <v>1.0276000000000001</v>
      </c>
      <c r="T10" s="20">
        <v>2.4E-2</v>
      </c>
      <c r="U10" s="20">
        <v>1.4470000000000001</v>
      </c>
      <c r="V10" s="19">
        <f t="shared" si="10"/>
        <v>1.4165920186245522</v>
      </c>
      <c r="W10" s="19">
        <f t="shared" si="11"/>
        <v>1.0217719045451277</v>
      </c>
      <c r="X10" s="19">
        <f t="shared" si="12"/>
        <v>2.0435438090902553</v>
      </c>
      <c r="Y10" s="19">
        <f t="shared" si="13"/>
        <v>3.0653157136353828</v>
      </c>
      <c r="Z10" s="36">
        <f t="shared" si="14"/>
        <v>3.2842182127341579E-2</v>
      </c>
      <c r="AA10" s="17">
        <f t="shared" si="15"/>
        <v>22.115027254804676</v>
      </c>
      <c r="AB10" s="79">
        <f t="shared" si="16"/>
        <v>9.2405213231029515E-2</v>
      </c>
      <c r="AC10" s="26">
        <v>0.98799999999999999</v>
      </c>
      <c r="AD10" s="20">
        <v>2.1000000000000001E-2</v>
      </c>
      <c r="AE10" s="20">
        <v>1.3520000000000001</v>
      </c>
      <c r="AF10" s="19">
        <f t="shared" si="17"/>
        <v>1.323588396116375</v>
      </c>
      <c r="AG10" s="19">
        <f t="shared" si="18"/>
        <v>0.82458603565893285</v>
      </c>
      <c r="AH10" s="19">
        <f t="shared" si="19"/>
        <v>3.2983441426357314</v>
      </c>
      <c r="AI10" s="19">
        <f t="shared" si="20"/>
        <v>4.1229301782946646</v>
      </c>
      <c r="AJ10" s="36">
        <f t="shared" si="21"/>
        <v>5.0174883735225294E-2</v>
      </c>
      <c r="AK10" s="17">
        <f t="shared" si="22"/>
        <v>21.541739038458598</v>
      </c>
      <c r="AL10" s="79">
        <f t="shared" si="23"/>
        <v>0.15311410730336941</v>
      </c>
      <c r="AM10" s="26">
        <v>0.92479999999999996</v>
      </c>
      <c r="AN10" s="20">
        <v>2.8000000000000001E-2</v>
      </c>
      <c r="AO10" s="20">
        <v>1.351</v>
      </c>
      <c r="AP10" s="19">
        <f t="shared" si="24"/>
        <v>1.3226094106162887</v>
      </c>
      <c r="AQ10" s="19">
        <f t="shared" si="25"/>
        <v>0.72139818209612006</v>
      </c>
      <c r="AR10" s="19">
        <f t="shared" si="26"/>
        <v>4.3283890925767201</v>
      </c>
      <c r="AS10" s="19">
        <f t="shared" si="27"/>
        <v>5.0497872746728403</v>
      </c>
      <c r="AT10" s="36">
        <f t="shared" si="28"/>
        <v>0.10020137596768422</v>
      </c>
      <c r="AU10" s="17">
        <f t="shared" si="29"/>
        <v>20.626794208330516</v>
      </c>
      <c r="AV10" s="79">
        <f t="shared" si="30"/>
        <v>0.20984303468876514</v>
      </c>
      <c r="AW10" s="26">
        <v>0.88690000000000002</v>
      </c>
      <c r="AX10" s="20">
        <v>2.1999999999999999E-2</v>
      </c>
      <c r="AY10" s="20">
        <v>1.345</v>
      </c>
      <c r="AZ10" s="19">
        <f t="shared" si="31"/>
        <v>1.3167354976157724</v>
      </c>
      <c r="BA10" s="19">
        <f t="shared" si="32"/>
        <v>0.65760117699838849</v>
      </c>
      <c r="BB10" s="19">
        <f t="shared" si="33"/>
        <v>5.2608094159871079</v>
      </c>
      <c r="BC10" s="19">
        <f t="shared" si="34"/>
        <v>5.9184105929854969</v>
      </c>
      <c r="BD10" s="36">
        <f t="shared" si="35"/>
        <v>0.10404253902052112</v>
      </c>
      <c r="BE10" s="17">
        <f t="shared" si="36"/>
        <v>20.078116849756878</v>
      </c>
      <c r="BF10" s="79">
        <f t="shared" si="37"/>
        <v>0.26201707338160102</v>
      </c>
      <c r="BG10" s="26">
        <v>0.85109999999999997</v>
      </c>
      <c r="BH10" s="20">
        <v>2.7E-2</v>
      </c>
      <c r="BI10" s="20">
        <v>1.351</v>
      </c>
      <c r="BJ10" s="19">
        <f t="shared" si="38"/>
        <v>1.3226094106162887</v>
      </c>
      <c r="BK10" s="19">
        <f t="shared" si="39"/>
        <v>0.61099911677429775</v>
      </c>
      <c r="BL10" s="19">
        <f t="shared" si="40"/>
        <v>6.1099911677429777</v>
      </c>
      <c r="BM10" s="19">
        <f t="shared" si="41"/>
        <v>6.7209902845172751</v>
      </c>
      <c r="BN10" s="36">
        <f t="shared" si="42"/>
        <v>0.16103792566234962</v>
      </c>
      <c r="BO10" s="17">
        <f t="shared" si="43"/>
        <v>19.559841139019767</v>
      </c>
      <c r="BP10" s="79">
        <f t="shared" si="44"/>
        <v>0.31237427361075065</v>
      </c>
      <c r="BQ10" s="26">
        <v>0.81189999999999996</v>
      </c>
      <c r="BR10" s="20">
        <v>2.3E-2</v>
      </c>
      <c r="BS10" s="20">
        <v>1.35</v>
      </c>
      <c r="BT10" s="19">
        <f t="shared" si="45"/>
        <v>1.3216304251162028</v>
      </c>
      <c r="BU10" s="19">
        <f t="shared" si="46"/>
        <v>0.55518960128590245</v>
      </c>
      <c r="BV10" s="19">
        <f t="shared" si="47"/>
        <v>6.6622752154308298</v>
      </c>
      <c r="BW10" s="19">
        <f t="shared" si="48"/>
        <v>7.2174648167167321</v>
      </c>
      <c r="BX10" s="36">
        <f t="shared" si="49"/>
        <v>0.16437294057419288</v>
      </c>
      <c r="BY10" s="17">
        <f t="shared" si="50"/>
        <v>18.992343712737789</v>
      </c>
      <c r="BZ10" s="79">
        <f t="shared" si="51"/>
        <v>0.35078741814063602</v>
      </c>
    </row>
    <row r="11" spans="2:78" ht="20.100000000000001" customHeight="1">
      <c r="B11" s="12" t="s">
        <v>8</v>
      </c>
      <c r="C11" s="10">
        <f>C9*C10</f>
        <v>9.1411250000000006</v>
      </c>
      <c r="D11" s="2"/>
      <c r="E11" s="38">
        <v>36</v>
      </c>
      <c r="F11" s="20">
        <f t="shared" si="0"/>
        <v>0.71460000000000001</v>
      </c>
      <c r="G11" s="20">
        <f t="shared" si="1"/>
        <v>7.8693255158775024</v>
      </c>
      <c r="H11" s="29">
        <f t="shared" si="2"/>
        <v>63911.408450704221</v>
      </c>
      <c r="I11" s="19">
        <v>1.0954999999999999</v>
      </c>
      <c r="J11" s="19">
        <v>3.5000000000000003E-2</v>
      </c>
      <c r="K11" s="19">
        <v>1.3819999999999999</v>
      </c>
      <c r="L11" s="19">
        <f t="shared" si="3"/>
        <v>1.3529579611189571</v>
      </c>
      <c r="M11" s="19">
        <f t="shared" si="4"/>
        <v>1.0592770260097362</v>
      </c>
      <c r="N11" s="19">
        <f t="shared" si="5"/>
        <v>0</v>
      </c>
      <c r="O11" s="19">
        <f t="shared" si="6"/>
        <v>1.0592770260097362</v>
      </c>
      <c r="P11" s="36">
        <f t="shared" si="7"/>
        <v>0</v>
      </c>
      <c r="Q11" s="17">
        <f t="shared" si="8"/>
        <v>27.455203229622338</v>
      </c>
      <c r="R11" s="79">
        <f t="shared" si="9"/>
        <v>0</v>
      </c>
      <c r="S11" s="26">
        <v>1.0364</v>
      </c>
      <c r="T11" s="20">
        <v>2.7E-2</v>
      </c>
      <c r="U11" s="20">
        <v>1.48</v>
      </c>
      <c r="V11" s="19">
        <f t="shared" si="10"/>
        <v>1.4488985401273926</v>
      </c>
      <c r="W11" s="19">
        <f t="shared" si="11"/>
        <v>1.0872938781176753</v>
      </c>
      <c r="X11" s="19">
        <f t="shared" si="12"/>
        <v>2.1745877562353506</v>
      </c>
      <c r="Y11" s="19">
        <f t="shared" si="13"/>
        <v>3.2618816343530259</v>
      </c>
      <c r="Z11" s="36">
        <f t="shared" si="14"/>
        <v>3.8651904351445193E-2</v>
      </c>
      <c r="AA11" s="17">
        <f t="shared" si="15"/>
        <v>26.438216384827175</v>
      </c>
      <c r="AB11" s="79">
        <f t="shared" si="16"/>
        <v>8.225168160297458E-2</v>
      </c>
      <c r="AC11" s="26">
        <v>1.0032000000000001</v>
      </c>
      <c r="AD11" s="20">
        <v>2.3E-2</v>
      </c>
      <c r="AE11" s="20">
        <v>1.3759999999999999</v>
      </c>
      <c r="AF11" s="19">
        <f t="shared" si="17"/>
        <v>1.3470840481184405</v>
      </c>
      <c r="AG11" s="19">
        <f t="shared" si="18"/>
        <v>0.88060392763033246</v>
      </c>
      <c r="AH11" s="19">
        <f t="shared" si="19"/>
        <v>3.5224157105213298</v>
      </c>
      <c r="AI11" s="19">
        <f t="shared" si="20"/>
        <v>4.4030196381516626</v>
      </c>
      <c r="AJ11" s="36">
        <f t="shared" si="21"/>
        <v>5.6921770595812153E-2</v>
      </c>
      <c r="AK11" s="17">
        <f t="shared" si="22"/>
        <v>25.866914130221435</v>
      </c>
      <c r="AL11" s="79">
        <f t="shared" si="23"/>
        <v>0.13617456233041494</v>
      </c>
      <c r="AM11" s="26">
        <v>0.94330000000000003</v>
      </c>
      <c r="AN11" s="20">
        <v>2.4E-2</v>
      </c>
      <c r="AO11" s="20">
        <v>1.38</v>
      </c>
      <c r="AP11" s="19">
        <f t="shared" si="24"/>
        <v>1.3509999901187848</v>
      </c>
      <c r="AQ11" s="19">
        <f t="shared" si="25"/>
        <v>0.78311680754266</v>
      </c>
      <c r="AR11" s="19">
        <f t="shared" si="26"/>
        <v>4.69870084525596</v>
      </c>
      <c r="AS11" s="19">
        <f t="shared" si="27"/>
        <v>5.48181765279862</v>
      </c>
      <c r="AT11" s="36">
        <f t="shared" si="28"/>
        <v>8.9613692046374746E-2</v>
      </c>
      <c r="AU11" s="17">
        <f t="shared" si="29"/>
        <v>24.836160966038186</v>
      </c>
      <c r="AV11" s="79">
        <f t="shared" si="30"/>
        <v>0.18918788824412613</v>
      </c>
      <c r="AW11" s="26">
        <v>0.89639999999999997</v>
      </c>
      <c r="AX11" s="20">
        <v>0.02</v>
      </c>
      <c r="AY11" s="20">
        <v>1.385</v>
      </c>
      <c r="AZ11" s="19">
        <f t="shared" si="31"/>
        <v>1.3558949176192154</v>
      </c>
      <c r="BA11" s="19">
        <f t="shared" si="32"/>
        <v>0.71231476389195436</v>
      </c>
      <c r="BB11" s="19">
        <f t="shared" si="33"/>
        <v>5.6985181111356349</v>
      </c>
      <c r="BC11" s="19">
        <f t="shared" si="34"/>
        <v>6.4108328750275891</v>
      </c>
      <c r="BD11" s="36">
        <f t="shared" si="35"/>
        <v>0.10029360336627298</v>
      </c>
      <c r="BE11" s="17">
        <f t="shared" si="36"/>
        <v>24.029110491911396</v>
      </c>
      <c r="BF11" s="79">
        <f t="shared" si="37"/>
        <v>0.2371506058475969</v>
      </c>
      <c r="BG11" s="26">
        <v>0.85780000000000001</v>
      </c>
      <c r="BH11" s="20">
        <v>1.9E-2</v>
      </c>
      <c r="BI11" s="20">
        <v>1.3779999999999999</v>
      </c>
      <c r="BJ11" s="19">
        <f t="shared" si="38"/>
        <v>1.3490420191186128</v>
      </c>
      <c r="BK11" s="19">
        <f t="shared" si="39"/>
        <v>0.64571254247201781</v>
      </c>
      <c r="BL11" s="19">
        <f t="shared" si="40"/>
        <v>6.4571254247201777</v>
      </c>
      <c r="BM11" s="19">
        <f t="shared" si="41"/>
        <v>7.1028379671921957</v>
      </c>
      <c r="BN11" s="36">
        <f t="shared" si="42"/>
        <v>0.1178978109957342</v>
      </c>
      <c r="BO11" s="17">
        <f t="shared" si="43"/>
        <v>23.364885581436042</v>
      </c>
      <c r="BP11" s="79">
        <f t="shared" si="44"/>
        <v>0.27636024162046474</v>
      </c>
      <c r="BQ11" s="26">
        <v>0.83199999999999996</v>
      </c>
      <c r="BR11" s="20">
        <v>2.1999999999999999E-2</v>
      </c>
      <c r="BS11" s="20">
        <v>1.381</v>
      </c>
      <c r="BT11" s="19">
        <f t="shared" si="45"/>
        <v>1.3519789756188711</v>
      </c>
      <c r="BU11" s="19">
        <f t="shared" si="46"/>
        <v>0.61010237149153801</v>
      </c>
      <c r="BV11" s="19">
        <f t="shared" si="47"/>
        <v>7.3212284578984574</v>
      </c>
      <c r="BW11" s="19">
        <f t="shared" si="48"/>
        <v>7.9313308293899958</v>
      </c>
      <c r="BX11" s="36">
        <f t="shared" si="49"/>
        <v>0.16452995903394049</v>
      </c>
      <c r="BY11" s="17">
        <f t="shared" si="50"/>
        <v>22.920921781170136</v>
      </c>
      <c r="BZ11" s="79">
        <f t="shared" si="51"/>
        <v>0.31941247947161316</v>
      </c>
    </row>
    <row r="12" spans="2:78" ht="20.100000000000001" customHeight="1">
      <c r="B12" s="12" t="s">
        <v>17</v>
      </c>
      <c r="C12" s="10">
        <f>1*C9</f>
        <v>5.4249999999999998</v>
      </c>
      <c r="D12" s="2"/>
      <c r="E12" s="38">
        <v>38</v>
      </c>
      <c r="F12" s="20">
        <f t="shared" si="0"/>
        <v>0.75460000000000005</v>
      </c>
      <c r="G12" s="20">
        <f t="shared" si="1"/>
        <v>8.3098139298644895</v>
      </c>
      <c r="H12" s="29">
        <f t="shared" si="2"/>
        <v>67488.873239436623</v>
      </c>
      <c r="I12" s="19">
        <v>1.1211</v>
      </c>
      <c r="J12" s="19">
        <v>4.2999999999999997E-2</v>
      </c>
      <c r="K12" s="19">
        <v>1.4059999999999999</v>
      </c>
      <c r="L12" s="19">
        <f t="shared" si="3"/>
        <v>1.3764536131210228</v>
      </c>
      <c r="M12" s="19">
        <f t="shared" si="4"/>
        <v>1.1482277799670608</v>
      </c>
      <c r="N12" s="19">
        <f t="shared" si="5"/>
        <v>0</v>
      </c>
      <c r="O12" s="19">
        <f t="shared" si="6"/>
        <v>1.1482277799670608</v>
      </c>
      <c r="P12" s="36">
        <f t="shared" si="7"/>
        <v>0</v>
      </c>
      <c r="Q12" s="17">
        <f t="shared" si="8"/>
        <v>32.847250842883319</v>
      </c>
      <c r="R12" s="79">
        <f t="shared" si="9"/>
        <v>0</v>
      </c>
      <c r="S12" s="26">
        <v>1.0555000000000001</v>
      </c>
      <c r="T12" s="20">
        <v>3.1E-2</v>
      </c>
      <c r="U12" s="20">
        <v>1.492</v>
      </c>
      <c r="V12" s="19">
        <f t="shared" si="10"/>
        <v>1.4606463661284255</v>
      </c>
      <c r="W12" s="19">
        <f t="shared" si="11"/>
        <v>1.1461008244411244</v>
      </c>
      <c r="X12" s="19">
        <f t="shared" si="12"/>
        <v>2.2922016488822488</v>
      </c>
      <c r="Y12" s="19">
        <f t="shared" si="13"/>
        <v>3.4383024733233731</v>
      </c>
      <c r="Z12" s="36">
        <f t="shared" si="14"/>
        <v>4.5100674949511338E-2</v>
      </c>
      <c r="AA12" s="17">
        <f t="shared" si="15"/>
        <v>31.518042493433477</v>
      </c>
      <c r="AB12" s="79">
        <f t="shared" si="16"/>
        <v>7.2726650119841987E-2</v>
      </c>
      <c r="AC12" s="26">
        <v>1.0077</v>
      </c>
      <c r="AD12" s="20">
        <v>2.9000000000000001E-2</v>
      </c>
      <c r="AE12" s="20">
        <v>1.395</v>
      </c>
      <c r="AF12" s="19">
        <f t="shared" si="17"/>
        <v>1.365684772620076</v>
      </c>
      <c r="AG12" s="19">
        <f t="shared" si="18"/>
        <v>0.91322887690998866</v>
      </c>
      <c r="AH12" s="19">
        <f t="shared" si="19"/>
        <v>3.6529155076399547</v>
      </c>
      <c r="AI12" s="19">
        <f t="shared" si="20"/>
        <v>4.5661443845499434</v>
      </c>
      <c r="AJ12" s="36">
        <f t="shared" si="21"/>
        <v>7.3766658306959429E-2</v>
      </c>
      <c r="AK12" s="17">
        <f t="shared" si="22"/>
        <v>30.549503482706299</v>
      </c>
      <c r="AL12" s="79">
        <f t="shared" si="23"/>
        <v>0.11957364576179856</v>
      </c>
      <c r="AM12" s="26">
        <v>0.95609999999999995</v>
      </c>
      <c r="AN12" s="20">
        <v>2.4E-2</v>
      </c>
      <c r="AO12" s="20">
        <v>1.395</v>
      </c>
      <c r="AP12" s="19">
        <f t="shared" si="24"/>
        <v>1.365684772620076</v>
      </c>
      <c r="AQ12" s="19">
        <f t="shared" si="25"/>
        <v>0.82209830917117421</v>
      </c>
      <c r="AR12" s="19">
        <f t="shared" si="26"/>
        <v>4.9325898550270457</v>
      </c>
      <c r="AS12" s="19">
        <f t="shared" si="27"/>
        <v>5.7546881641982202</v>
      </c>
      <c r="AT12" s="36">
        <f t="shared" si="28"/>
        <v>9.1572403415535839E-2</v>
      </c>
      <c r="AU12" s="17">
        <f t="shared" si="29"/>
        <v>29.503967646858555</v>
      </c>
      <c r="AV12" s="79">
        <f t="shared" si="30"/>
        <v>0.1671839501068679</v>
      </c>
      <c r="AW12" s="26">
        <v>0.90739999999999998</v>
      </c>
      <c r="AX12" s="20">
        <v>2.4E-2</v>
      </c>
      <c r="AY12" s="20">
        <v>1.4059999999999999</v>
      </c>
      <c r="AZ12" s="19">
        <f t="shared" si="31"/>
        <v>1.3764536131210228</v>
      </c>
      <c r="BA12" s="19">
        <f t="shared" si="32"/>
        <v>0.75220617551798685</v>
      </c>
      <c r="BB12" s="19">
        <f t="shared" si="33"/>
        <v>6.0176494041438948</v>
      </c>
      <c r="BC12" s="19">
        <f t="shared" si="34"/>
        <v>6.7698555796618818</v>
      </c>
      <c r="BD12" s="36">
        <f t="shared" si="35"/>
        <v>0.12402966640774855</v>
      </c>
      <c r="BE12" s="17">
        <f t="shared" si="36"/>
        <v>28.517192545971248</v>
      </c>
      <c r="BF12" s="79">
        <f t="shared" si="37"/>
        <v>0.21101829692537652</v>
      </c>
      <c r="BG12" s="26">
        <v>0.86929999999999996</v>
      </c>
      <c r="BH12" s="20">
        <v>2.1999999999999999E-2</v>
      </c>
      <c r="BI12" s="20">
        <v>1.4059999999999999</v>
      </c>
      <c r="BJ12" s="19">
        <f t="shared" si="38"/>
        <v>1.3764536131210228</v>
      </c>
      <c r="BK12" s="19">
        <f t="shared" si="39"/>
        <v>0.69036490225764169</v>
      </c>
      <c r="BL12" s="19">
        <f t="shared" si="40"/>
        <v>6.9036490225764169</v>
      </c>
      <c r="BM12" s="19">
        <f t="shared" si="41"/>
        <v>7.5940139248340586</v>
      </c>
      <c r="BN12" s="36">
        <f t="shared" si="42"/>
        <v>0.14211732609221189</v>
      </c>
      <c r="BO12" s="17">
        <f t="shared" si="43"/>
        <v>27.745198062525528</v>
      </c>
      <c r="BP12" s="79">
        <f t="shared" si="44"/>
        <v>0.24882320201926889</v>
      </c>
      <c r="BQ12" s="26">
        <v>0.82789999999999997</v>
      </c>
      <c r="BR12" s="20">
        <v>2.7E-2</v>
      </c>
      <c r="BS12" s="20">
        <v>1.4019999999999999</v>
      </c>
      <c r="BT12" s="19">
        <f t="shared" si="45"/>
        <v>1.3725376711206785</v>
      </c>
      <c r="BU12" s="19">
        <f t="shared" si="46"/>
        <v>0.62261631371226145</v>
      </c>
      <c r="BV12" s="19">
        <f t="shared" si="47"/>
        <v>7.4713957645471378</v>
      </c>
      <c r="BW12" s="19">
        <f t="shared" si="48"/>
        <v>8.0940120782594001</v>
      </c>
      <c r="BX12" s="36">
        <f t="shared" si="49"/>
        <v>0.20811085957126937</v>
      </c>
      <c r="BY12" s="17">
        <f t="shared" si="50"/>
        <v>26.906337915159313</v>
      </c>
      <c r="BZ12" s="79">
        <f t="shared" si="51"/>
        <v>0.2776816298117506</v>
      </c>
    </row>
    <row r="13" spans="2:78" ht="20.100000000000001" customHeight="1">
      <c r="B13" s="33" t="s">
        <v>22</v>
      </c>
      <c r="C13" s="34">
        <v>0.02</v>
      </c>
      <c r="D13" s="2"/>
      <c r="E13" s="38">
        <v>40</v>
      </c>
      <c r="F13" s="20">
        <f t="shared" si="0"/>
        <v>0.79460000000000008</v>
      </c>
      <c r="G13" s="20">
        <f t="shared" si="1"/>
        <v>8.7503023438514749</v>
      </c>
      <c r="H13" s="29">
        <f t="shared" si="2"/>
        <v>71066.338028169019</v>
      </c>
      <c r="I13" s="19">
        <v>1.1443000000000001</v>
      </c>
      <c r="J13" s="19">
        <v>0.04</v>
      </c>
      <c r="K13" s="19">
        <v>1.393</v>
      </c>
      <c r="L13" s="19">
        <f t="shared" si="3"/>
        <v>1.363726801619904</v>
      </c>
      <c r="M13" s="19">
        <f t="shared" si="4"/>
        <v>1.1742234035891037</v>
      </c>
      <c r="N13" s="19">
        <f t="shared" si="5"/>
        <v>0</v>
      </c>
      <c r="O13" s="19">
        <f t="shared" si="6"/>
        <v>1.1742234035891037</v>
      </c>
      <c r="P13" s="36">
        <f t="shared" si="7"/>
        <v>0</v>
      </c>
      <c r="Q13" s="17">
        <f t="shared" si="8"/>
        <v>38.901429240862448</v>
      </c>
      <c r="R13" s="79">
        <f t="shared" si="9"/>
        <v>0</v>
      </c>
      <c r="S13" s="26">
        <v>1.0900000000000001</v>
      </c>
      <c r="T13" s="20">
        <v>3.7999999999999999E-2</v>
      </c>
      <c r="U13" s="20">
        <v>1.4610000000000001</v>
      </c>
      <c r="V13" s="19">
        <f t="shared" si="10"/>
        <v>1.4302978156257573</v>
      </c>
      <c r="W13" s="19">
        <f t="shared" si="11"/>
        <v>1.171985210102485</v>
      </c>
      <c r="X13" s="19">
        <f t="shared" si="12"/>
        <v>2.34397042020497</v>
      </c>
      <c r="Y13" s="19">
        <f t="shared" si="13"/>
        <v>3.5159556303074551</v>
      </c>
      <c r="Z13" s="36">
        <f t="shared" si="14"/>
        <v>5.301121151674891E-2</v>
      </c>
      <c r="AA13" s="17">
        <f t="shared" si="15"/>
        <v>37.616780692678525</v>
      </c>
      <c r="AB13" s="79">
        <f t="shared" si="16"/>
        <v>6.2311829376222636E-2</v>
      </c>
      <c r="AC13" s="26">
        <v>1.0448</v>
      </c>
      <c r="AD13" s="20">
        <v>3.5999999999999997E-2</v>
      </c>
      <c r="AE13" s="20">
        <v>1.3959999999999999</v>
      </c>
      <c r="AF13" s="19">
        <f t="shared" si="17"/>
        <v>1.3666637581201622</v>
      </c>
      <c r="AG13" s="19">
        <f t="shared" si="18"/>
        <v>0.9831184982417962</v>
      </c>
      <c r="AH13" s="19">
        <f t="shared" si="19"/>
        <v>3.9324739929671848</v>
      </c>
      <c r="AI13" s="19">
        <f t="shared" si="20"/>
        <v>4.9155924912089812</v>
      </c>
      <c r="AJ13" s="36">
        <f t="shared" si="21"/>
        <v>9.1703737071543723E-2</v>
      </c>
      <c r="AK13" s="17">
        <f t="shared" si="22"/>
        <v>36.547423153490428</v>
      </c>
      <c r="AL13" s="79">
        <f t="shared" si="23"/>
        <v>0.10759921366964055</v>
      </c>
      <c r="AM13" s="26">
        <v>0.96589999999999998</v>
      </c>
      <c r="AN13" s="20">
        <v>2.4E-2</v>
      </c>
      <c r="AO13" s="20">
        <v>1.4119999999999999</v>
      </c>
      <c r="AP13" s="19">
        <f t="shared" si="24"/>
        <v>1.3823275261215393</v>
      </c>
      <c r="AQ13" s="19">
        <f t="shared" si="25"/>
        <v>0.85961191968443229</v>
      </c>
      <c r="AR13" s="19">
        <f t="shared" si="26"/>
        <v>5.1576715181065937</v>
      </c>
      <c r="AS13" s="19">
        <f t="shared" si="27"/>
        <v>6.0172834377910256</v>
      </c>
      <c r="AT13" s="36">
        <f t="shared" si="28"/>
        <v>9.3817874834754983E-2</v>
      </c>
      <c r="AU13" s="17">
        <f t="shared" si="29"/>
        <v>34.680779130438644</v>
      </c>
      <c r="AV13" s="79">
        <f t="shared" si="30"/>
        <v>0.14871844426297234</v>
      </c>
      <c r="AW13" s="26">
        <v>0.90939999999999999</v>
      </c>
      <c r="AX13" s="20">
        <v>2.4E-2</v>
      </c>
      <c r="AY13" s="20">
        <v>1.427</v>
      </c>
      <c r="AZ13" s="19">
        <f t="shared" si="31"/>
        <v>1.3970123086228305</v>
      </c>
      <c r="BA13" s="19">
        <f t="shared" si="32"/>
        <v>0.77826329663690597</v>
      </c>
      <c r="BB13" s="19">
        <f t="shared" si="33"/>
        <v>6.2261063730952477</v>
      </c>
      <c r="BC13" s="19">
        <f t="shared" si="34"/>
        <v>7.0043696697321538</v>
      </c>
      <c r="BD13" s="36">
        <f t="shared" si="35"/>
        <v>0.1277623467836605</v>
      </c>
      <c r="BE13" s="17">
        <f t="shared" si="36"/>
        <v>33.344082206453528</v>
      </c>
      <c r="BF13" s="79">
        <f t="shared" si="37"/>
        <v>0.18672297934444948</v>
      </c>
      <c r="BG13" s="26">
        <v>0.87480000000000002</v>
      </c>
      <c r="BH13" s="20">
        <v>2.8000000000000001E-2</v>
      </c>
      <c r="BI13" s="20">
        <v>1.4359999999999999</v>
      </c>
      <c r="BJ13" s="19">
        <f t="shared" si="38"/>
        <v>1.4058231781236052</v>
      </c>
      <c r="BK13" s="19">
        <f t="shared" si="39"/>
        <v>0.72928139110826495</v>
      </c>
      <c r="BL13" s="19">
        <f t="shared" si="40"/>
        <v>7.2928139110826491</v>
      </c>
      <c r="BM13" s="19">
        <f t="shared" si="41"/>
        <v>8.0220953021909143</v>
      </c>
      <c r="BN13" s="36">
        <f t="shared" si="42"/>
        <v>0.18867771876216893</v>
      </c>
      <c r="BO13" s="17">
        <f t="shared" si="43"/>
        <v>32.52550320521663</v>
      </c>
      <c r="BP13" s="79">
        <f t="shared" si="44"/>
        <v>0.22421832692546892</v>
      </c>
      <c r="BQ13" s="26">
        <v>0.8337</v>
      </c>
      <c r="BR13" s="20">
        <v>2.1999999999999999E-2</v>
      </c>
      <c r="BS13" s="20">
        <v>1.4410000000000001</v>
      </c>
      <c r="BT13" s="19">
        <f t="shared" si="45"/>
        <v>1.4107181056240357</v>
      </c>
      <c r="BU13" s="19">
        <f t="shared" si="46"/>
        <v>0.66698530859277327</v>
      </c>
      <c r="BV13" s="19">
        <f t="shared" si="47"/>
        <v>8.0038237031132802</v>
      </c>
      <c r="BW13" s="19">
        <f t="shared" si="48"/>
        <v>8.6708090117060532</v>
      </c>
      <c r="BX13" s="36">
        <f t="shared" si="49"/>
        <v>0.17913712259466075</v>
      </c>
      <c r="BY13" s="17">
        <f t="shared" si="50"/>
        <v>31.553144911839837</v>
      </c>
      <c r="BZ13" s="79">
        <f t="shared" si="51"/>
        <v>0.25366167858944444</v>
      </c>
    </row>
    <row r="14" spans="2:78" ht="20.100000000000001" customHeight="1" thickBot="1">
      <c r="B14" s="13" t="s">
        <v>16</v>
      </c>
      <c r="C14" s="14">
        <f>1/(2*PI())*SQRT($C$2/(C11+C12))</f>
        <v>1.0214655885220734</v>
      </c>
      <c r="D14" s="2"/>
      <c r="E14" s="38">
        <v>42</v>
      </c>
      <c r="F14" s="20">
        <f t="shared" si="0"/>
        <v>0.83460000000000001</v>
      </c>
      <c r="G14" s="20">
        <f t="shared" si="1"/>
        <v>9.1907907578384602</v>
      </c>
      <c r="H14" s="29">
        <f t="shared" si="2"/>
        <v>74643.8028169014</v>
      </c>
      <c r="I14" s="19">
        <v>1.2114</v>
      </c>
      <c r="J14" s="19">
        <v>4.5999999999999999E-2</v>
      </c>
      <c r="K14" s="19">
        <v>1.34</v>
      </c>
      <c r="L14" s="19">
        <f t="shared" si="3"/>
        <v>1.3118405701153419</v>
      </c>
      <c r="M14" s="19">
        <f t="shared" si="4"/>
        <v>1.2177368228472918</v>
      </c>
      <c r="N14" s="19">
        <f t="shared" si="5"/>
        <v>0</v>
      </c>
      <c r="O14" s="19">
        <f t="shared" si="6"/>
        <v>1.2177368228472918</v>
      </c>
      <c r="P14" s="36">
        <f t="shared" si="7"/>
        <v>0</v>
      </c>
      <c r="Q14" s="17">
        <f t="shared" si="8"/>
        <v>46.916487192121927</v>
      </c>
      <c r="R14" s="79">
        <f t="shared" si="9"/>
        <v>0</v>
      </c>
      <c r="S14" s="26">
        <v>1.1176999999999999</v>
      </c>
      <c r="T14" s="20">
        <v>4.4999999999999998E-2</v>
      </c>
      <c r="U14" s="20">
        <v>1.454</v>
      </c>
      <c r="V14" s="19">
        <f t="shared" si="10"/>
        <v>1.4234449171251546</v>
      </c>
      <c r="W14" s="19">
        <f t="shared" si="11"/>
        <v>1.2205287624955927</v>
      </c>
      <c r="X14" s="19">
        <f t="shared" si="12"/>
        <v>2.4410575249911854</v>
      </c>
      <c r="Y14" s="19">
        <f t="shared" si="13"/>
        <v>3.6615862874867782</v>
      </c>
      <c r="Z14" s="36">
        <f t="shared" si="14"/>
        <v>6.2176321995875868E-2</v>
      </c>
      <c r="AA14" s="17">
        <f t="shared" si="15"/>
        <v>44.347786216370011</v>
      </c>
      <c r="AB14" s="79">
        <f t="shared" si="16"/>
        <v>5.5043503481355803E-2</v>
      </c>
      <c r="AC14" s="26">
        <v>1.1223000000000001</v>
      </c>
      <c r="AD14" s="20">
        <v>3.5000000000000003E-2</v>
      </c>
      <c r="AE14" s="20">
        <v>1.288</v>
      </c>
      <c r="AF14" s="19">
        <f t="shared" si="17"/>
        <v>1.260933324110866</v>
      </c>
      <c r="AG14" s="19">
        <f t="shared" si="18"/>
        <v>0.96564691030877414</v>
      </c>
      <c r="AH14" s="19">
        <f t="shared" si="19"/>
        <v>3.8625876412350966</v>
      </c>
      <c r="AI14" s="19">
        <f t="shared" si="20"/>
        <v>4.8282345515438703</v>
      </c>
      <c r="AJ14" s="36">
        <f t="shared" si="21"/>
        <v>7.5895052770139637E-2</v>
      </c>
      <c r="AK14" s="17">
        <f t="shared" si="22"/>
        <v>44.473891066833822</v>
      </c>
      <c r="AL14" s="79">
        <f t="shared" si="23"/>
        <v>8.6850679096878075E-2</v>
      </c>
      <c r="AM14" s="26">
        <v>1.0258</v>
      </c>
      <c r="AN14" s="20">
        <v>3.2000000000000001E-2</v>
      </c>
      <c r="AO14" s="20">
        <v>1.3160000000000001</v>
      </c>
      <c r="AP14" s="19">
        <f t="shared" si="24"/>
        <v>1.2883449181132762</v>
      </c>
      <c r="AQ14" s="19">
        <f t="shared" si="25"/>
        <v>0.84218183789689904</v>
      </c>
      <c r="AR14" s="19">
        <f t="shared" si="26"/>
        <v>5.0530910273813943</v>
      </c>
      <c r="AS14" s="19">
        <f t="shared" si="27"/>
        <v>5.8952728652782938</v>
      </c>
      <c r="AT14" s="36">
        <f t="shared" si="28"/>
        <v>0.10865925243482913</v>
      </c>
      <c r="AU14" s="17">
        <f t="shared" si="29"/>
        <v>41.82843061688655</v>
      </c>
      <c r="AV14" s="79">
        <f t="shared" si="30"/>
        <v>0.12080517850797423</v>
      </c>
      <c r="AW14" s="26">
        <v>0.92469999999999997</v>
      </c>
      <c r="AX14" s="20">
        <v>4.9000000000000002E-2</v>
      </c>
      <c r="AY14" s="20">
        <v>1.321</v>
      </c>
      <c r="AZ14" s="19">
        <f t="shared" si="31"/>
        <v>1.2932398456137064</v>
      </c>
      <c r="BA14" s="19">
        <f t="shared" si="32"/>
        <v>0.68956633979422732</v>
      </c>
      <c r="BB14" s="19">
        <f t="shared" si="33"/>
        <v>5.5165307183538186</v>
      </c>
      <c r="BC14" s="19">
        <f t="shared" si="34"/>
        <v>6.2060970581480461</v>
      </c>
      <c r="BD14" s="36">
        <f t="shared" si="35"/>
        <v>0.22353493583084186</v>
      </c>
      <c r="BE14" s="17">
        <f t="shared" si="36"/>
        <v>39.056865316475466</v>
      </c>
      <c r="BF14" s="79">
        <f t="shared" si="37"/>
        <v>0.14124356047659475</v>
      </c>
      <c r="BG14" s="26">
        <v>0.83750000000000002</v>
      </c>
      <c r="BH14" s="20">
        <v>4.2999999999999997E-2</v>
      </c>
      <c r="BI14" s="20">
        <v>1.351</v>
      </c>
      <c r="BJ14" s="19">
        <f t="shared" si="38"/>
        <v>1.3226094106162887</v>
      </c>
      <c r="BK14" s="19">
        <f t="shared" si="39"/>
        <v>0.59162842660460291</v>
      </c>
      <c r="BL14" s="19">
        <f t="shared" si="40"/>
        <v>5.9162842660460289</v>
      </c>
      <c r="BM14" s="19">
        <f t="shared" si="41"/>
        <v>6.5079126926506321</v>
      </c>
      <c r="BN14" s="36">
        <f t="shared" si="42"/>
        <v>0.25646780753633452</v>
      </c>
      <c r="BO14" s="17">
        <f t="shared" si="43"/>
        <v>36.6663559772485</v>
      </c>
      <c r="BP14" s="79">
        <f t="shared" si="44"/>
        <v>0.16135457446922424</v>
      </c>
      <c r="BQ14" s="26">
        <v>0.75609999999999999</v>
      </c>
      <c r="BR14" s="20">
        <v>4.5999999999999999E-2</v>
      </c>
      <c r="BS14" s="20">
        <v>1.365</v>
      </c>
      <c r="BT14" s="19">
        <f t="shared" si="45"/>
        <v>1.3363152076174938</v>
      </c>
      <c r="BU14" s="19">
        <f t="shared" si="46"/>
        <v>0.492257659267966</v>
      </c>
      <c r="BV14" s="19">
        <f t="shared" si="47"/>
        <v>5.9070919112155922</v>
      </c>
      <c r="BW14" s="19">
        <f t="shared" si="48"/>
        <v>6.3993495704835581</v>
      </c>
      <c r="BX14" s="36">
        <f t="shared" si="49"/>
        <v>0.33609193108515822</v>
      </c>
      <c r="BY14" s="17">
        <f t="shared" si="50"/>
        <v>34.434848405997641</v>
      </c>
      <c r="BZ14" s="79">
        <f t="shared" si="51"/>
        <v>0.17154400802260342</v>
      </c>
    </row>
    <row r="15" spans="2:78" ht="20.100000000000001" customHeight="1">
      <c r="B15" s="2"/>
      <c r="C15" s="2"/>
      <c r="D15" s="2"/>
      <c r="E15" s="38">
        <v>44</v>
      </c>
      <c r="F15" s="20">
        <f t="shared" si="0"/>
        <v>0.87460000000000004</v>
      </c>
      <c r="G15" s="20">
        <f t="shared" si="1"/>
        <v>9.6312791718254473</v>
      </c>
      <c r="H15" s="29">
        <f t="shared" si="2"/>
        <v>78221.267605633795</v>
      </c>
      <c r="I15" s="19">
        <v>1.357</v>
      </c>
      <c r="J15" s="19">
        <v>5.1999999999999998E-2</v>
      </c>
      <c r="K15" s="19">
        <v>1.2709999999999999</v>
      </c>
      <c r="L15" s="19">
        <f t="shared" si="3"/>
        <v>1.2442905706094025</v>
      </c>
      <c r="M15" s="19">
        <f t="shared" si="4"/>
        <v>1.3747366146795337</v>
      </c>
      <c r="N15" s="19">
        <f t="shared" si="5"/>
        <v>0</v>
      </c>
      <c r="O15" s="19">
        <f t="shared" si="6"/>
        <v>1.3747366146795337</v>
      </c>
      <c r="P15" s="36">
        <f t="shared" si="7"/>
        <v>0</v>
      </c>
      <c r="Q15" s="17">
        <f t="shared" si="8"/>
        <v>58.584016229440998</v>
      </c>
      <c r="R15" s="79">
        <f t="shared" si="9"/>
        <v>0</v>
      </c>
      <c r="S15" s="26">
        <v>1.5738000000000001</v>
      </c>
      <c r="T15" s="20">
        <v>3.2000000000000001E-2</v>
      </c>
      <c r="U15" s="20">
        <v>1.214</v>
      </c>
      <c r="V15" s="19">
        <f t="shared" si="10"/>
        <v>1.1884883971044964</v>
      </c>
      <c r="W15" s="19">
        <f t="shared" si="11"/>
        <v>1.6869614518793212</v>
      </c>
      <c r="X15" s="19">
        <f t="shared" si="12"/>
        <v>3.3739229037586425</v>
      </c>
      <c r="Y15" s="19">
        <f t="shared" si="13"/>
        <v>5.0608843556379632</v>
      </c>
      <c r="Z15" s="36">
        <f t="shared" si="14"/>
        <v>3.0822726524114667E-2</v>
      </c>
      <c r="AA15" s="17">
        <f t="shared" si="15"/>
        <v>65.423550272813543</v>
      </c>
      <c r="AB15" s="79">
        <f t="shared" si="16"/>
        <v>5.1570464911939527E-2</v>
      </c>
      <c r="AC15" s="26">
        <v>1.1361000000000001</v>
      </c>
      <c r="AD15" s="20">
        <v>4.8000000000000001E-2</v>
      </c>
      <c r="AE15" s="20">
        <v>1.304</v>
      </c>
      <c r="AF15" s="19">
        <f t="shared" si="17"/>
        <v>1.2765970921122431</v>
      </c>
      <c r="AG15" s="19">
        <f t="shared" si="18"/>
        <v>1.0142780005645691</v>
      </c>
      <c r="AH15" s="19">
        <f t="shared" si="19"/>
        <v>4.0571120022582763</v>
      </c>
      <c r="AI15" s="19">
        <f t="shared" si="20"/>
        <v>5.0713900028228451</v>
      </c>
      <c r="AJ15" s="36">
        <f t="shared" si="21"/>
        <v>0.10668665950761631</v>
      </c>
      <c r="AK15" s="17">
        <f t="shared" si="22"/>
        <v>51.615136754436421</v>
      </c>
      <c r="AL15" s="79">
        <f t="shared" si="23"/>
        <v>7.8603143522806992E-2</v>
      </c>
      <c r="AM15" s="26">
        <v>1.0290999999999999</v>
      </c>
      <c r="AN15" s="20">
        <v>4.5999999999999999E-2</v>
      </c>
      <c r="AO15" s="20">
        <v>1.3160000000000001</v>
      </c>
      <c r="AP15" s="19">
        <f t="shared" si="24"/>
        <v>1.2883449181132762</v>
      </c>
      <c r="AQ15" s="19">
        <f t="shared" si="25"/>
        <v>0.84760915396291758</v>
      </c>
      <c r="AR15" s="19">
        <f t="shared" si="26"/>
        <v>5.0856549237775059</v>
      </c>
      <c r="AS15" s="19">
        <f t="shared" si="27"/>
        <v>5.9332640777404233</v>
      </c>
      <c r="AT15" s="36">
        <f t="shared" si="28"/>
        <v>0.15619767537506685</v>
      </c>
      <c r="AU15" s="17">
        <f t="shared" si="29"/>
        <v>48.239536465502546</v>
      </c>
      <c r="AV15" s="79">
        <f t="shared" si="30"/>
        <v>0.10542503714591871</v>
      </c>
      <c r="AW15" s="26">
        <v>0.91100000000000003</v>
      </c>
      <c r="AX15" s="20">
        <v>4.1000000000000002E-2</v>
      </c>
      <c r="AY15" s="20">
        <v>1.325</v>
      </c>
      <c r="AZ15" s="19">
        <f t="shared" si="31"/>
        <v>1.2971557876140507</v>
      </c>
      <c r="BA15" s="19">
        <f t="shared" si="32"/>
        <v>0.67334433998346643</v>
      </c>
      <c r="BB15" s="19">
        <f t="shared" si="33"/>
        <v>5.3867547198677315</v>
      </c>
      <c r="BC15" s="19">
        <f t="shared" si="34"/>
        <v>6.0600990598511979</v>
      </c>
      <c r="BD15" s="36">
        <f t="shared" si="35"/>
        <v>0.18817386526102081</v>
      </c>
      <c r="BE15" s="17">
        <f t="shared" si="36"/>
        <v>44.51375708117461</v>
      </c>
      <c r="BF15" s="79">
        <f t="shared" si="37"/>
        <v>0.12101325686898384</v>
      </c>
      <c r="BG15" s="26">
        <v>0.81689999999999996</v>
      </c>
      <c r="BH15" s="20">
        <v>5.2999999999999999E-2</v>
      </c>
      <c r="BI15" s="20">
        <v>1.3580000000000001</v>
      </c>
      <c r="BJ15" s="19">
        <f t="shared" si="38"/>
        <v>1.3294623091168913</v>
      </c>
      <c r="BK15" s="19">
        <f t="shared" si="39"/>
        <v>0.56872986627129285</v>
      </c>
      <c r="BL15" s="19">
        <f t="shared" si="40"/>
        <v>5.6872986627129283</v>
      </c>
      <c r="BM15" s="19">
        <f t="shared" si="41"/>
        <v>6.2560285289842215</v>
      </c>
      <c r="BN15" s="36">
        <f t="shared" si="42"/>
        <v>0.31939573682027173</v>
      </c>
      <c r="BO15" s="17">
        <f t="shared" si="43"/>
        <v>41.54512168688791</v>
      </c>
      <c r="BP15" s="79">
        <f t="shared" si="44"/>
        <v>0.13689450004687076</v>
      </c>
      <c r="BQ15" s="26">
        <v>0.71230000000000004</v>
      </c>
      <c r="BR15" s="20">
        <v>4.4999999999999998E-2</v>
      </c>
      <c r="BS15" s="20">
        <v>1.383</v>
      </c>
      <c r="BT15" s="19">
        <f t="shared" si="45"/>
        <v>1.3539369466190432</v>
      </c>
      <c r="BU15" s="19">
        <f t="shared" si="46"/>
        <v>0.44847573704955906</v>
      </c>
      <c r="BV15" s="19">
        <f t="shared" si="47"/>
        <v>5.3817088445947094</v>
      </c>
      <c r="BW15" s="19">
        <f t="shared" si="48"/>
        <v>5.8301845816442688</v>
      </c>
      <c r="BX15" s="36">
        <f t="shared" si="49"/>
        <v>0.33751402612336268</v>
      </c>
      <c r="BY15" s="17">
        <f t="shared" si="50"/>
        <v>38.245235796958163</v>
      </c>
      <c r="BZ15" s="79">
        <f t="shared" si="51"/>
        <v>0.14071579720846547</v>
      </c>
    </row>
    <row r="16" spans="2:78" ht="20.100000000000001" customHeight="1">
      <c r="B16" s="2"/>
      <c r="C16" s="2"/>
      <c r="D16" s="2"/>
      <c r="E16" s="38">
        <v>46</v>
      </c>
      <c r="F16" s="20">
        <f t="shared" si="0"/>
        <v>0.91460000000000008</v>
      </c>
      <c r="G16" s="20">
        <f t="shared" si="1"/>
        <v>10.071767585812433</v>
      </c>
      <c r="H16" s="29">
        <f t="shared" si="2"/>
        <v>81798.732394366205</v>
      </c>
      <c r="I16" s="19">
        <v>2.0981000000000001</v>
      </c>
      <c r="J16" s="19">
        <v>0.105</v>
      </c>
      <c r="K16" s="19">
        <v>1.085</v>
      </c>
      <c r="L16" s="19">
        <f t="shared" si="3"/>
        <v>1.0621992675933924</v>
      </c>
      <c r="M16" s="19">
        <f t="shared" si="4"/>
        <v>2.3948622995358058</v>
      </c>
      <c r="N16" s="19">
        <f t="shared" si="5"/>
        <v>0</v>
      </c>
      <c r="O16" s="19">
        <f t="shared" si="6"/>
        <v>2.3948622995358058</v>
      </c>
      <c r="P16" s="36">
        <f t="shared" si="7"/>
        <v>0</v>
      </c>
      <c r="Q16" s="17">
        <f t="shared" si="8"/>
        <v>93.732083926793123</v>
      </c>
      <c r="R16" s="79">
        <f t="shared" si="9"/>
        <v>0</v>
      </c>
      <c r="S16" s="26">
        <v>1.7272000000000001</v>
      </c>
      <c r="T16" s="20">
        <v>4.1000000000000002E-2</v>
      </c>
      <c r="U16" s="20">
        <v>1.1779999999999999</v>
      </c>
      <c r="V16" s="19">
        <f t="shared" si="10"/>
        <v>1.1532449191013976</v>
      </c>
      <c r="W16" s="19">
        <f t="shared" si="11"/>
        <v>1.9131302685003162</v>
      </c>
      <c r="X16" s="19">
        <f t="shared" si="12"/>
        <v>3.8262605370006324</v>
      </c>
      <c r="Y16" s="19">
        <f t="shared" si="13"/>
        <v>5.7393908055009488</v>
      </c>
      <c r="Z16" s="36">
        <f t="shared" si="14"/>
        <v>3.718417401792444E-2</v>
      </c>
      <c r="AA16" s="17">
        <f t="shared" si="15"/>
        <v>80.351063208403701</v>
      </c>
      <c r="AB16" s="79">
        <f t="shared" si="16"/>
        <v>4.761928945577977E-2</v>
      </c>
      <c r="AC16" s="26">
        <v>1.7525999999999999</v>
      </c>
      <c r="AD16" s="20">
        <v>6.9000000000000006E-2</v>
      </c>
      <c r="AE16" s="20">
        <v>1.0549999999999999</v>
      </c>
      <c r="AF16" s="19">
        <f t="shared" si="17"/>
        <v>1.0328297025908102</v>
      </c>
      <c r="AG16" s="19">
        <f t="shared" si="18"/>
        <v>1.5799350629961877</v>
      </c>
      <c r="AH16" s="19">
        <f t="shared" si="19"/>
        <v>6.3197402519847508</v>
      </c>
      <c r="AI16" s="19">
        <f t="shared" si="20"/>
        <v>7.8996753149809384</v>
      </c>
      <c r="AJ16" s="36">
        <f t="shared" si="21"/>
        <v>0.10038474193832153</v>
      </c>
      <c r="AK16" s="17">
        <f t="shared" si="22"/>
        <v>81.26742321446217</v>
      </c>
      <c r="AL16" s="79">
        <f t="shared" si="23"/>
        <v>7.7764742648566018E-2</v>
      </c>
      <c r="AM16" s="26">
        <v>1.0544</v>
      </c>
      <c r="AN16" s="20">
        <v>8.4000000000000005E-2</v>
      </c>
      <c r="AO16" s="20">
        <v>1.095</v>
      </c>
      <c r="AP16" s="19">
        <f t="shared" si="24"/>
        <v>1.0719891225942533</v>
      </c>
      <c r="AQ16" s="19">
        <f t="shared" si="25"/>
        <v>0.61603833192025503</v>
      </c>
      <c r="AR16" s="19">
        <f t="shared" si="26"/>
        <v>3.6962299915215304</v>
      </c>
      <c r="AS16" s="19">
        <f t="shared" si="27"/>
        <v>4.3122683234417858</v>
      </c>
      <c r="AT16" s="36">
        <f t="shared" si="28"/>
        <v>0.19747516271301502</v>
      </c>
      <c r="AU16" s="17">
        <f t="shared" si="29"/>
        <v>56.078346197531751</v>
      </c>
      <c r="AV16" s="79">
        <f t="shared" si="30"/>
        <v>6.5911893665726848E-2</v>
      </c>
      <c r="AW16" s="26">
        <v>0.76619999999999999</v>
      </c>
      <c r="AX16" s="20">
        <v>0.06</v>
      </c>
      <c r="AY16" s="20">
        <v>1.143</v>
      </c>
      <c r="AZ16" s="19">
        <f t="shared" si="31"/>
        <v>1.1189804265983849</v>
      </c>
      <c r="BA16" s="19">
        <f t="shared" si="32"/>
        <v>0.3544422293235619</v>
      </c>
      <c r="BB16" s="19">
        <f t="shared" si="33"/>
        <v>2.8355378345884952</v>
      </c>
      <c r="BC16" s="19">
        <f t="shared" si="34"/>
        <v>3.1899800639120572</v>
      </c>
      <c r="BD16" s="36">
        <f t="shared" si="35"/>
        <v>0.20492144220453379</v>
      </c>
      <c r="BE16" s="17">
        <f t="shared" si="36"/>
        <v>45.680907073671314</v>
      </c>
      <c r="BF16" s="79">
        <f t="shared" si="37"/>
        <v>6.2072713004921662E-2</v>
      </c>
      <c r="BG16" s="26">
        <v>0.56040000000000001</v>
      </c>
      <c r="BH16" s="20">
        <v>6.2E-2</v>
      </c>
      <c r="BI16" s="20">
        <v>1.2430000000000001</v>
      </c>
      <c r="BJ16" s="19">
        <f t="shared" si="38"/>
        <v>1.2168789766069927</v>
      </c>
      <c r="BK16" s="19">
        <f t="shared" si="39"/>
        <v>0.2242369687068706</v>
      </c>
      <c r="BL16" s="19">
        <f t="shared" si="40"/>
        <v>2.242369687068706</v>
      </c>
      <c r="BM16" s="19">
        <f t="shared" si="41"/>
        <v>2.4666066557755766</v>
      </c>
      <c r="BN16" s="36">
        <f t="shared" si="42"/>
        <v>0.31303121891404551</v>
      </c>
      <c r="BO16" s="17">
        <f t="shared" si="43"/>
        <v>38.256226394662036</v>
      </c>
      <c r="BP16" s="79">
        <f t="shared" si="44"/>
        <v>5.8614502746187951E-2</v>
      </c>
      <c r="BQ16" s="26">
        <v>0.46550000000000002</v>
      </c>
      <c r="BR16" s="20">
        <v>5.7000000000000002E-2</v>
      </c>
      <c r="BS16" s="20">
        <v>1.3240000000000001</v>
      </c>
      <c r="BT16" s="19">
        <f t="shared" si="45"/>
        <v>1.2961768021139648</v>
      </c>
      <c r="BU16" s="19">
        <f t="shared" si="46"/>
        <v>0.17554321346592613</v>
      </c>
      <c r="BV16" s="19">
        <f t="shared" si="47"/>
        <v>2.1065185615911135</v>
      </c>
      <c r="BW16" s="19">
        <f t="shared" si="48"/>
        <v>2.2820617750570396</v>
      </c>
      <c r="BX16" s="36">
        <f t="shared" si="49"/>
        <v>0.39181925765924064</v>
      </c>
      <c r="BY16" s="17">
        <f t="shared" si="50"/>
        <v>34.832503379900217</v>
      </c>
      <c r="BZ16" s="79">
        <f t="shared" si="51"/>
        <v>6.047565799725612E-2</v>
      </c>
    </row>
    <row r="17" spans="2:78" ht="20.100000000000001" customHeight="1">
      <c r="B17" s="2"/>
      <c r="C17" s="2"/>
      <c r="D17" s="2"/>
      <c r="E17" s="38">
        <v>48</v>
      </c>
      <c r="F17" s="20">
        <f t="shared" si="0"/>
        <v>0.9546</v>
      </c>
      <c r="G17" s="20">
        <f t="shared" si="1"/>
        <v>10.512255999799418</v>
      </c>
      <c r="H17" s="29">
        <f t="shared" si="2"/>
        <v>85376.1971830986</v>
      </c>
      <c r="I17" s="19">
        <v>2.5068000000000001</v>
      </c>
      <c r="J17" s="19">
        <v>6.5000000000000002E-2</v>
      </c>
      <c r="K17" s="19">
        <v>1.0820000000000001</v>
      </c>
      <c r="L17" s="19">
        <f t="shared" si="3"/>
        <v>1.0592623110931343</v>
      </c>
      <c r="M17" s="19">
        <f t="shared" si="4"/>
        <v>3.3998722360198319</v>
      </c>
      <c r="N17" s="19">
        <f t="shared" si="5"/>
        <v>0</v>
      </c>
      <c r="O17" s="19">
        <f t="shared" si="6"/>
        <v>3.3998722360198319</v>
      </c>
      <c r="P17" s="36">
        <f t="shared" si="7"/>
        <v>0</v>
      </c>
      <c r="Q17" s="17">
        <f t="shared" si="8"/>
        <v>123.34105258231314</v>
      </c>
      <c r="R17" s="79">
        <f t="shared" si="9"/>
        <v>0</v>
      </c>
      <c r="S17" s="22">
        <v>2.0623999999999998</v>
      </c>
      <c r="T17" s="19">
        <v>0.04</v>
      </c>
      <c r="U17" s="19">
        <v>1.1299999999999999</v>
      </c>
      <c r="V17" s="19">
        <f t="shared" si="10"/>
        <v>1.1062536150972659</v>
      </c>
      <c r="W17" s="19">
        <f t="shared" si="11"/>
        <v>2.5099865273598145</v>
      </c>
      <c r="X17" s="19">
        <f t="shared" si="12"/>
        <v>5.0199730547196291</v>
      </c>
      <c r="Y17" s="19">
        <f t="shared" si="13"/>
        <v>7.529959582079444</v>
      </c>
      <c r="Z17" s="36">
        <f t="shared" si="14"/>
        <v>3.3381095058815813E-2</v>
      </c>
      <c r="AA17" s="17">
        <f t="shared" si="15"/>
        <v>105.11145175499504</v>
      </c>
      <c r="AB17" s="79">
        <f t="shared" si="16"/>
        <v>4.7758574074504428E-2</v>
      </c>
      <c r="AC17" s="22">
        <v>2.1141000000000001</v>
      </c>
      <c r="AD17" s="19">
        <v>5.1999999999999998E-2</v>
      </c>
      <c r="AE17" s="19">
        <v>1.0580000000000001</v>
      </c>
      <c r="AF17" s="19">
        <f t="shared" si="17"/>
        <v>1.0357666590910686</v>
      </c>
      <c r="AG17" s="19">
        <f t="shared" si="18"/>
        <v>2.3120173626984477</v>
      </c>
      <c r="AH17" s="19">
        <f t="shared" si="19"/>
        <v>9.2480694507937908</v>
      </c>
      <c r="AI17" s="19">
        <f t="shared" si="20"/>
        <v>11.560086813492239</v>
      </c>
      <c r="AJ17" s="36">
        <f t="shared" si="21"/>
        <v>7.6083130889249284E-2</v>
      </c>
      <c r="AK17" s="17">
        <f t="shared" si="22"/>
        <v>107.23222214827217</v>
      </c>
      <c r="AL17" s="79">
        <f t="shared" si="23"/>
        <v>8.6243381564976782E-2</v>
      </c>
      <c r="AM17" s="26">
        <v>1.867</v>
      </c>
      <c r="AN17" s="20">
        <v>5.1999999999999998E-2</v>
      </c>
      <c r="AO17" s="20">
        <v>1.0489999999999999</v>
      </c>
      <c r="AP17" s="19">
        <f t="shared" si="24"/>
        <v>1.0269557895902937</v>
      </c>
      <c r="AQ17" s="19">
        <f t="shared" si="25"/>
        <v>1.7725900846613754</v>
      </c>
      <c r="AR17" s="19">
        <f t="shared" si="26"/>
        <v>10.635540507968253</v>
      </c>
      <c r="AS17" s="19">
        <f t="shared" si="27"/>
        <v>12.408130592629629</v>
      </c>
      <c r="AT17" s="36">
        <f t="shared" si="28"/>
        <v>0.11219132469017334</v>
      </c>
      <c r="AU17" s="17">
        <f t="shared" si="29"/>
        <v>97.096006206709859</v>
      </c>
      <c r="AV17" s="79">
        <f t="shared" si="30"/>
        <v>0.10953633340310634</v>
      </c>
      <c r="AW17" s="26">
        <v>1.3045</v>
      </c>
      <c r="AX17" s="20">
        <v>0.11600000000000001</v>
      </c>
      <c r="AY17" s="20">
        <v>1.0760000000000001</v>
      </c>
      <c r="AZ17" s="19">
        <f t="shared" si="31"/>
        <v>1.053388398092618</v>
      </c>
      <c r="BA17" s="19">
        <f t="shared" si="32"/>
        <v>0.91050306672616932</v>
      </c>
      <c r="BB17" s="19">
        <f t="shared" si="33"/>
        <v>7.2840245338093546</v>
      </c>
      <c r="BC17" s="19">
        <f t="shared" si="34"/>
        <v>8.1945276005355243</v>
      </c>
      <c r="BD17" s="36">
        <f t="shared" si="35"/>
        <v>0.35109627713106778</v>
      </c>
      <c r="BE17" s="17">
        <f t="shared" si="36"/>
        <v>74.02186024503925</v>
      </c>
      <c r="BF17" s="79">
        <f t="shared" si="37"/>
        <v>9.8403694661233679E-2</v>
      </c>
      <c r="BG17" s="22">
        <v>0.60760000000000003</v>
      </c>
      <c r="BH17" s="19">
        <v>6.2E-2</v>
      </c>
      <c r="BI17" s="19">
        <v>1.244</v>
      </c>
      <c r="BJ17" s="19">
        <f t="shared" si="38"/>
        <v>1.2178579621070786</v>
      </c>
      <c r="BK17" s="19">
        <f t="shared" si="39"/>
        <v>0.2640249654528648</v>
      </c>
      <c r="BL17" s="19">
        <f t="shared" si="40"/>
        <v>2.640249654528648</v>
      </c>
      <c r="BM17" s="19">
        <f t="shared" si="41"/>
        <v>2.9042746199815128</v>
      </c>
      <c r="BN17" s="36">
        <f t="shared" si="42"/>
        <v>0.31353509202191399</v>
      </c>
      <c r="BO17" s="17">
        <f t="shared" si="43"/>
        <v>45.434531674926845</v>
      </c>
      <c r="BP17" s="79">
        <f t="shared" si="44"/>
        <v>5.8111078890809305E-2</v>
      </c>
      <c r="BQ17" s="22">
        <v>0.55000000000000004</v>
      </c>
      <c r="BR17" s="19">
        <v>4.2000000000000003E-2</v>
      </c>
      <c r="BS17" s="19">
        <v>1.3149999999999999</v>
      </c>
      <c r="BT17" s="19">
        <f t="shared" si="45"/>
        <v>1.2873659326131899</v>
      </c>
      <c r="BU17" s="19">
        <f t="shared" si="46"/>
        <v>0.24173836922468719</v>
      </c>
      <c r="BV17" s="19">
        <f t="shared" si="47"/>
        <v>2.9008604306962464</v>
      </c>
      <c r="BW17" s="19">
        <f t="shared" si="48"/>
        <v>3.1425987999209335</v>
      </c>
      <c r="BX17" s="36">
        <f t="shared" si="49"/>
        <v>0.28479722127763257</v>
      </c>
      <c r="BY17" s="17">
        <f t="shared" si="50"/>
        <v>43.071739128451775</v>
      </c>
      <c r="BZ17" s="79">
        <f t="shared" si="51"/>
        <v>6.7349507807081641E-2</v>
      </c>
    </row>
    <row r="18" spans="2:78" ht="20.100000000000001" customHeight="1">
      <c r="B18" s="2"/>
      <c r="C18" s="2"/>
      <c r="D18" s="2"/>
      <c r="E18" s="38">
        <v>50</v>
      </c>
      <c r="F18" s="20">
        <f t="shared" si="0"/>
        <v>0.99460000000000004</v>
      </c>
      <c r="G18" s="20">
        <f t="shared" si="1"/>
        <v>10.952744413786403</v>
      </c>
      <c r="H18" s="29">
        <f t="shared" si="2"/>
        <v>88953.661971830996</v>
      </c>
      <c r="I18" s="19">
        <v>2.52</v>
      </c>
      <c r="J18" s="19">
        <v>0.06</v>
      </c>
      <c r="K18" s="19">
        <v>1.083</v>
      </c>
      <c r="L18" s="19">
        <f t="shared" si="3"/>
        <v>1.0602412965932204</v>
      </c>
      <c r="M18" s="19">
        <f t="shared" si="4"/>
        <v>3.4421254803438583</v>
      </c>
      <c r="N18" s="19">
        <f t="shared" si="5"/>
        <v>0</v>
      </c>
      <c r="O18" s="19">
        <f t="shared" si="6"/>
        <v>3.4421254803438583</v>
      </c>
      <c r="P18" s="36">
        <f t="shared" si="7"/>
        <v>0</v>
      </c>
      <c r="Q18" s="17">
        <f t="shared" si="8"/>
        <v>140.11709553582148</v>
      </c>
      <c r="R18" s="79">
        <f t="shared" si="9"/>
        <v>0</v>
      </c>
      <c r="S18" s="22">
        <v>2.1097999999999999</v>
      </c>
      <c r="T18" s="19">
        <v>3.7999999999999999E-2</v>
      </c>
      <c r="U18" s="19">
        <v>1.1379999999999999</v>
      </c>
      <c r="V18" s="19">
        <f t="shared" si="10"/>
        <v>1.1140854990979545</v>
      </c>
      <c r="W18" s="19">
        <f t="shared" si="11"/>
        <v>2.6640097101665314</v>
      </c>
      <c r="X18" s="19">
        <f t="shared" si="12"/>
        <v>5.3280194203330629</v>
      </c>
      <c r="Y18" s="19">
        <f t="shared" si="13"/>
        <v>7.9920291304995938</v>
      </c>
      <c r="Z18" s="36">
        <f t="shared" si="14"/>
        <v>3.2162649797072299E-2</v>
      </c>
      <c r="AA18" s="17">
        <f t="shared" si="15"/>
        <v>121.08529666535988</v>
      </c>
      <c r="AB18" s="79">
        <f t="shared" si="16"/>
        <v>4.4002199829909688E-2</v>
      </c>
      <c r="AC18" s="22">
        <v>2.1732</v>
      </c>
      <c r="AD18" s="19">
        <v>4.3999999999999997E-2</v>
      </c>
      <c r="AE18" s="19">
        <v>1.0609999999999999</v>
      </c>
      <c r="AF18" s="19">
        <f t="shared" si="17"/>
        <v>1.0387036155913267</v>
      </c>
      <c r="AG18" s="19">
        <f t="shared" si="18"/>
        <v>2.4569644003048028</v>
      </c>
      <c r="AH18" s="19">
        <f t="shared" si="19"/>
        <v>9.8278576012192111</v>
      </c>
      <c r="AI18" s="19">
        <f t="shared" si="20"/>
        <v>12.284822001524013</v>
      </c>
      <c r="AJ18" s="36">
        <f t="shared" si="21"/>
        <v>6.4743644266231845E-2</v>
      </c>
      <c r="AK18" s="17">
        <f t="shared" si="22"/>
        <v>124.02682774382713</v>
      </c>
      <c r="AL18" s="79">
        <f t="shared" si="23"/>
        <v>7.9239772394391089E-2</v>
      </c>
      <c r="AM18" s="22">
        <v>2.0236000000000001</v>
      </c>
      <c r="AN18" s="19">
        <v>5.1999999999999998E-2</v>
      </c>
      <c r="AO18" s="19">
        <v>1.0529999999999999</v>
      </c>
      <c r="AP18" s="19">
        <f t="shared" si="24"/>
        <v>1.0308717315906379</v>
      </c>
      <c r="AQ18" s="19">
        <f t="shared" si="25"/>
        <v>2.0983348190299234</v>
      </c>
      <c r="AR18" s="19">
        <f t="shared" si="26"/>
        <v>12.59000891417954</v>
      </c>
      <c r="AS18" s="19">
        <f t="shared" si="27"/>
        <v>14.688343733209464</v>
      </c>
      <c r="AT18" s="36">
        <f t="shared" si="28"/>
        <v>0.11304856187733964</v>
      </c>
      <c r="AU18" s="17">
        <f t="shared" si="29"/>
        <v>117.08592791198645</v>
      </c>
      <c r="AV18" s="79">
        <f t="shared" si="30"/>
        <v>0.10752794241544941</v>
      </c>
      <c r="AW18" s="22">
        <v>1.7808999999999999</v>
      </c>
      <c r="AX18" s="19">
        <v>0.04</v>
      </c>
      <c r="AY18" s="19">
        <v>1.046</v>
      </c>
      <c r="AZ18" s="19">
        <f t="shared" si="31"/>
        <v>1.0240188330900357</v>
      </c>
      <c r="BA18" s="19">
        <f t="shared" si="32"/>
        <v>1.6036557295776419</v>
      </c>
      <c r="BB18" s="19">
        <f t="shared" si="33"/>
        <v>12.829245836621135</v>
      </c>
      <c r="BC18" s="19">
        <f t="shared" si="34"/>
        <v>14.432901566198778</v>
      </c>
      <c r="BD18" s="36">
        <f t="shared" si="35"/>
        <v>0.11441080805504372</v>
      </c>
      <c r="BE18" s="17">
        <f t="shared" si="36"/>
        <v>105.82552424094543</v>
      </c>
      <c r="BF18" s="79">
        <f t="shared" si="37"/>
        <v>0.12123016567733963</v>
      </c>
      <c r="BG18" s="22">
        <v>1.5467</v>
      </c>
      <c r="BH18" s="19">
        <v>3.1E-2</v>
      </c>
      <c r="BI18" s="19">
        <v>1.042</v>
      </c>
      <c r="BJ18" s="19">
        <f t="shared" si="38"/>
        <v>1.0201028910896912</v>
      </c>
      <c r="BK18" s="19">
        <f t="shared" si="39"/>
        <v>1.2003732600573991</v>
      </c>
      <c r="BL18" s="19">
        <f t="shared" si="40"/>
        <v>12.00373260057399</v>
      </c>
      <c r="BM18" s="19">
        <f t="shared" si="41"/>
        <v>13.204105860631389</v>
      </c>
      <c r="BN18" s="36">
        <f t="shared" si="42"/>
        <v>0.10998940110410403</v>
      </c>
      <c r="BO18" s="17">
        <f t="shared" si="43"/>
        <v>94.959489878531713</v>
      </c>
      <c r="BP18" s="79">
        <f t="shared" si="44"/>
        <v>0.12640898361952738</v>
      </c>
      <c r="BQ18" s="22">
        <v>1.3192999999999999</v>
      </c>
      <c r="BR18" s="19">
        <v>3.9E-2</v>
      </c>
      <c r="BS18" s="19">
        <v>1.0489999999999999</v>
      </c>
      <c r="BT18" s="19">
        <f t="shared" si="45"/>
        <v>1.0269557895902937</v>
      </c>
      <c r="BU18" s="19">
        <f t="shared" si="46"/>
        <v>0.88512947816247167</v>
      </c>
      <c r="BV18" s="19">
        <f t="shared" si="47"/>
        <v>10.621553737949659</v>
      </c>
      <c r="BW18" s="19">
        <f t="shared" si="48"/>
        <v>11.506683216112132</v>
      </c>
      <c r="BX18" s="36">
        <f t="shared" si="49"/>
        <v>0.16828698703526004</v>
      </c>
      <c r="BY18" s="17">
        <f t="shared" si="50"/>
        <v>84.408950963019862</v>
      </c>
      <c r="BZ18" s="79">
        <f t="shared" si="51"/>
        <v>0.12583444784905612</v>
      </c>
    </row>
    <row r="19" spans="2:78" ht="20.100000000000001" customHeight="1">
      <c r="B19" s="15"/>
      <c r="C19" s="2"/>
      <c r="D19" s="2"/>
      <c r="E19" s="38">
        <v>52</v>
      </c>
      <c r="F19" s="20">
        <f t="shared" si="0"/>
        <v>1.0346</v>
      </c>
      <c r="G19" s="20">
        <f t="shared" si="1"/>
        <v>11.393232827773389</v>
      </c>
      <c r="H19" s="29">
        <f t="shared" si="2"/>
        <v>92531.126760563377</v>
      </c>
      <c r="I19" s="19">
        <v>2.5448</v>
      </c>
      <c r="J19" s="19">
        <v>5.2999999999999999E-2</v>
      </c>
      <c r="K19" s="19">
        <v>1.0840000000000001</v>
      </c>
      <c r="L19" s="19">
        <f t="shared" si="3"/>
        <v>1.0612202820933065</v>
      </c>
      <c r="M19" s="19">
        <f t="shared" si="4"/>
        <v>3.5166939961118766</v>
      </c>
      <c r="N19" s="19">
        <f t="shared" si="5"/>
        <v>0</v>
      </c>
      <c r="O19" s="19">
        <f t="shared" si="6"/>
        <v>3.5166939961118766</v>
      </c>
      <c r="P19" s="36">
        <f t="shared" si="7"/>
        <v>0</v>
      </c>
      <c r="Q19" s="17">
        <f t="shared" si="8"/>
        <v>159.00654895182154</v>
      </c>
      <c r="R19" s="79">
        <f t="shared" si="9"/>
        <v>0</v>
      </c>
      <c r="S19" s="26">
        <v>2.1259000000000001</v>
      </c>
      <c r="T19" s="20">
        <v>0.03</v>
      </c>
      <c r="U19" s="19">
        <v>1.155</v>
      </c>
      <c r="V19" s="19">
        <f t="shared" si="10"/>
        <v>1.1307282525994178</v>
      </c>
      <c r="W19" s="19">
        <f t="shared" si="11"/>
        <v>2.7862387997678772</v>
      </c>
      <c r="X19" s="19">
        <f t="shared" si="12"/>
        <v>5.5724775995357545</v>
      </c>
      <c r="Y19" s="19">
        <f t="shared" si="13"/>
        <v>8.3587163993036313</v>
      </c>
      <c r="Z19" s="36">
        <f t="shared" si="14"/>
        <v>2.6155855197648663E-2</v>
      </c>
      <c r="AA19" s="17">
        <f t="shared" si="15"/>
        <v>137.13061511185899</v>
      </c>
      <c r="AB19" s="79">
        <f t="shared" si="16"/>
        <v>4.063627655276119E-2</v>
      </c>
      <c r="AC19" s="26">
        <v>2.2202000000000002</v>
      </c>
      <c r="AD19" s="20">
        <v>5.0999999999999997E-2</v>
      </c>
      <c r="AE19" s="19">
        <v>1.073</v>
      </c>
      <c r="AF19" s="19">
        <f t="shared" si="17"/>
        <v>1.0504514415923596</v>
      </c>
      <c r="AG19" s="19">
        <f t="shared" si="18"/>
        <v>2.6227225115995454</v>
      </c>
      <c r="AH19" s="19">
        <f t="shared" si="19"/>
        <v>10.490890046398182</v>
      </c>
      <c r="AI19" s="19">
        <f t="shared" si="20"/>
        <v>13.113612557997726</v>
      </c>
      <c r="AJ19" s="36">
        <f t="shared" si="21"/>
        <v>7.6750871737862769E-2</v>
      </c>
      <c r="AK19" s="17">
        <f t="shared" si="22"/>
        <v>142.0551807865032</v>
      </c>
      <c r="AL19" s="79">
        <f t="shared" si="23"/>
        <v>7.3850809159611661E-2</v>
      </c>
      <c r="AM19" s="22">
        <v>2.0478000000000001</v>
      </c>
      <c r="AN19" s="19">
        <v>4.8000000000000001E-2</v>
      </c>
      <c r="AO19" s="19">
        <v>1.0640000000000001</v>
      </c>
      <c r="AP19" s="19">
        <f t="shared" si="24"/>
        <v>1.0416405720915849</v>
      </c>
      <c r="AQ19" s="19">
        <f t="shared" si="25"/>
        <v>2.1939515701620924</v>
      </c>
      <c r="AR19" s="19">
        <f t="shared" si="26"/>
        <v>13.163709420972555</v>
      </c>
      <c r="AS19" s="19">
        <f t="shared" si="27"/>
        <v>15.357660991134647</v>
      </c>
      <c r="AT19" s="36">
        <f t="shared" si="28"/>
        <v>0.10654411080753277</v>
      </c>
      <c r="AU19" s="17">
        <f t="shared" si="29"/>
        <v>133.05205117559476</v>
      </c>
      <c r="AV19" s="79">
        <f t="shared" si="30"/>
        <v>9.8936538780599617E-2</v>
      </c>
      <c r="AW19" s="26">
        <v>1.82</v>
      </c>
      <c r="AX19" s="20">
        <v>0.05</v>
      </c>
      <c r="AY19" s="19">
        <v>1.052</v>
      </c>
      <c r="AZ19" s="19">
        <f t="shared" si="31"/>
        <v>1.029892746090552</v>
      </c>
      <c r="BA19" s="19">
        <f t="shared" si="32"/>
        <v>1.694115277688286</v>
      </c>
      <c r="BB19" s="19">
        <f t="shared" si="33"/>
        <v>13.552922221506288</v>
      </c>
      <c r="BC19" s="19">
        <f t="shared" si="34"/>
        <v>15.247037499194574</v>
      </c>
      <c r="BD19" s="36">
        <f t="shared" si="35"/>
        <v>0.14465890604578166</v>
      </c>
      <c r="BE19" s="17">
        <f t="shared" si="36"/>
        <v>121.15580450874474</v>
      </c>
      <c r="BF19" s="79">
        <f t="shared" si="37"/>
        <v>0.11186358157960208</v>
      </c>
      <c r="BG19" s="26">
        <v>1.6741999999999999</v>
      </c>
      <c r="BH19" s="20">
        <v>3.7999999999999999E-2</v>
      </c>
      <c r="BI19" s="19">
        <v>1.0469999999999999</v>
      </c>
      <c r="BJ19" s="19">
        <f t="shared" si="38"/>
        <v>1.0249978185901216</v>
      </c>
      <c r="BK19" s="19">
        <f t="shared" si="39"/>
        <v>1.4199620642706119</v>
      </c>
      <c r="BL19" s="19">
        <f t="shared" si="40"/>
        <v>14.199620642706119</v>
      </c>
      <c r="BM19" s="19">
        <f t="shared" si="41"/>
        <v>15.619582706976731</v>
      </c>
      <c r="BN19" s="36">
        <f t="shared" si="42"/>
        <v>0.13612273471557271</v>
      </c>
      <c r="BO19" s="17">
        <f t="shared" si="43"/>
        <v>113.54178886332448</v>
      </c>
      <c r="BP19" s="79">
        <f t="shared" si="44"/>
        <v>0.1250607444612209</v>
      </c>
      <c r="BQ19" s="26">
        <v>1.5175000000000001</v>
      </c>
      <c r="BR19" s="20">
        <v>3.4000000000000002E-2</v>
      </c>
      <c r="BS19" s="19">
        <v>1.038</v>
      </c>
      <c r="BT19" s="19">
        <f t="shared" si="45"/>
        <v>1.0161869490893469</v>
      </c>
      <c r="BU19" s="19">
        <f t="shared" si="46"/>
        <v>1.1466234248046123</v>
      </c>
      <c r="BV19" s="19">
        <f t="shared" si="47"/>
        <v>13.75948109765535</v>
      </c>
      <c r="BW19" s="19">
        <f t="shared" si="48"/>
        <v>14.906104522459962</v>
      </c>
      <c r="BX19" s="36">
        <f t="shared" si="49"/>
        <v>0.14365097421975795</v>
      </c>
      <c r="BY19" s="17">
        <f t="shared" si="50"/>
        <v>105.35854982603125</v>
      </c>
      <c r="BZ19" s="79">
        <f t="shared" si="51"/>
        <v>0.13059672063041014</v>
      </c>
    </row>
    <row r="20" spans="2:78" ht="20.100000000000001" customHeight="1">
      <c r="B20" s="15"/>
      <c r="C20" s="2"/>
      <c r="D20" s="16"/>
      <c r="E20" s="38">
        <v>54</v>
      </c>
      <c r="F20" s="20">
        <f t="shared" si="0"/>
        <v>1.0746</v>
      </c>
      <c r="G20" s="20">
        <f t="shared" si="1"/>
        <v>11.833721241760376</v>
      </c>
      <c r="H20" s="29">
        <f t="shared" si="2"/>
        <v>96108.591549295772</v>
      </c>
      <c r="I20" s="19">
        <v>2.5609000000000002</v>
      </c>
      <c r="J20" s="19">
        <v>6.3E-2</v>
      </c>
      <c r="K20" s="19">
        <v>1.085</v>
      </c>
      <c r="L20" s="19">
        <f t="shared" si="3"/>
        <v>1.0621992675933924</v>
      </c>
      <c r="M20" s="19">
        <f t="shared" si="4"/>
        <v>3.5679061320510681</v>
      </c>
      <c r="N20" s="19">
        <f t="shared" si="5"/>
        <v>0</v>
      </c>
      <c r="O20" s="19">
        <f t="shared" si="6"/>
        <v>3.5679061320510681</v>
      </c>
      <c r="P20" s="36">
        <f t="shared" si="7"/>
        <v>0</v>
      </c>
      <c r="Q20" s="17">
        <f t="shared" si="8"/>
        <v>179.11356118898996</v>
      </c>
      <c r="R20" s="79">
        <f t="shared" si="9"/>
        <v>0</v>
      </c>
      <c r="S20" s="22">
        <v>2.2174</v>
      </c>
      <c r="T20" s="19">
        <v>3.3000000000000002E-2</v>
      </c>
      <c r="U20" s="19">
        <v>1.161</v>
      </c>
      <c r="V20" s="19">
        <f t="shared" si="10"/>
        <v>1.1366021655999343</v>
      </c>
      <c r="W20" s="19">
        <f t="shared" si="11"/>
        <v>3.0628182714218726</v>
      </c>
      <c r="X20" s="19">
        <f t="shared" si="12"/>
        <v>6.1256365428437451</v>
      </c>
      <c r="Y20" s="19">
        <f t="shared" si="13"/>
        <v>9.1884548142656186</v>
      </c>
      <c r="Z20" s="36">
        <f t="shared" si="14"/>
        <v>2.9071141202943556E-2</v>
      </c>
      <c r="AA20" s="17">
        <f t="shared" si="15"/>
        <v>159.01309783885824</v>
      </c>
      <c r="AB20" s="79">
        <f t="shared" si="16"/>
        <v>3.8522842621752984E-2</v>
      </c>
      <c r="AC20" s="22">
        <v>2.274</v>
      </c>
      <c r="AD20" s="19">
        <v>4.7E-2</v>
      </c>
      <c r="AE20" s="19">
        <v>1.0720000000000001</v>
      </c>
      <c r="AF20" s="19">
        <f t="shared" si="17"/>
        <v>1.0494724560922737</v>
      </c>
      <c r="AG20" s="19">
        <f t="shared" si="18"/>
        <v>2.7462444661105589</v>
      </c>
      <c r="AH20" s="19">
        <f t="shared" si="19"/>
        <v>10.984977864442236</v>
      </c>
      <c r="AI20" s="19">
        <f t="shared" si="20"/>
        <v>13.731222330552795</v>
      </c>
      <c r="AJ20" s="36">
        <f t="shared" si="21"/>
        <v>7.0599418755239243E-2</v>
      </c>
      <c r="AK20" s="17">
        <f t="shared" si="22"/>
        <v>162.32513925259175</v>
      </c>
      <c r="AL20" s="79">
        <f t="shared" si="23"/>
        <v>6.7672684064965891E-2</v>
      </c>
      <c r="AM20" s="26">
        <v>2.1118000000000001</v>
      </c>
      <c r="AN20" s="20">
        <v>0.05</v>
      </c>
      <c r="AO20" s="19">
        <v>1.07</v>
      </c>
      <c r="AP20" s="19">
        <f t="shared" si="24"/>
        <v>1.0475144850921014</v>
      </c>
      <c r="AQ20" s="19">
        <f t="shared" si="25"/>
        <v>2.3596187029029063</v>
      </c>
      <c r="AR20" s="19">
        <f t="shared" si="26"/>
        <v>14.157712217417439</v>
      </c>
      <c r="AS20" s="19">
        <f t="shared" si="27"/>
        <v>16.517330920320344</v>
      </c>
      <c r="AT20" s="36">
        <f t="shared" si="28"/>
        <v>0.11223867099862431</v>
      </c>
      <c r="AU20" s="17">
        <f t="shared" si="29"/>
        <v>152.83374142030252</v>
      </c>
      <c r="AV20" s="79">
        <f t="shared" si="30"/>
        <v>9.2634728992747939E-2</v>
      </c>
      <c r="AW20" s="22">
        <v>1.9481999999999999</v>
      </c>
      <c r="AX20" s="19">
        <v>4.1000000000000002E-2</v>
      </c>
      <c r="AY20" s="19">
        <v>1.0629999999999999</v>
      </c>
      <c r="AZ20" s="19">
        <f t="shared" si="31"/>
        <v>1.0406615865914988</v>
      </c>
      <c r="BA20" s="19">
        <f t="shared" si="32"/>
        <v>1.981993885957132</v>
      </c>
      <c r="BB20" s="19">
        <f t="shared" si="33"/>
        <v>15.855951087657056</v>
      </c>
      <c r="BC20" s="19">
        <f t="shared" si="34"/>
        <v>17.837944973614189</v>
      </c>
      <c r="BD20" s="36">
        <f t="shared" si="35"/>
        <v>0.12111392487298277</v>
      </c>
      <c r="BE20" s="17">
        <f t="shared" si="36"/>
        <v>143.26042030216118</v>
      </c>
      <c r="BF20" s="79">
        <f t="shared" si="37"/>
        <v>0.11067921659181296</v>
      </c>
      <c r="BG20" s="22">
        <v>1.7417</v>
      </c>
      <c r="BH20" s="19">
        <v>3.5999999999999997E-2</v>
      </c>
      <c r="BI20" s="19">
        <v>1.056</v>
      </c>
      <c r="BJ20" s="19">
        <f t="shared" si="38"/>
        <v>1.0338086880908963</v>
      </c>
      <c r="BK20" s="19">
        <f t="shared" si="39"/>
        <v>1.5633032957020212</v>
      </c>
      <c r="BL20" s="19">
        <f t="shared" si="40"/>
        <v>15.633032957020211</v>
      </c>
      <c r="BM20" s="19">
        <f t="shared" si="41"/>
        <v>17.196336252722233</v>
      </c>
      <c r="BN20" s="36">
        <f t="shared" si="42"/>
        <v>0.13118495864028851</v>
      </c>
      <c r="BO20" s="17">
        <f t="shared" si="43"/>
        <v>131.1767356389816</v>
      </c>
      <c r="BP20" s="79">
        <f t="shared" si="44"/>
        <v>0.11917534676304725</v>
      </c>
      <c r="BQ20" s="22">
        <v>1.5807</v>
      </c>
      <c r="BR20" s="19">
        <v>3.6999999999999998E-2</v>
      </c>
      <c r="BS20" s="19">
        <v>1.046</v>
      </c>
      <c r="BT20" s="19">
        <f t="shared" si="45"/>
        <v>1.0240188330900357</v>
      </c>
      <c r="BU20" s="19">
        <f t="shared" si="46"/>
        <v>1.2633712191850155</v>
      </c>
      <c r="BV20" s="19">
        <f t="shared" si="47"/>
        <v>15.160454630220185</v>
      </c>
      <c r="BW20" s="19">
        <f t="shared" si="48"/>
        <v>16.423825849405201</v>
      </c>
      <c r="BX20" s="36">
        <f t="shared" si="49"/>
        <v>0.15874499617637319</v>
      </c>
      <c r="BY20" s="17">
        <f t="shared" si="50"/>
        <v>121.7555577659941</v>
      </c>
      <c r="BZ20" s="79">
        <f t="shared" si="51"/>
        <v>0.12451550391939847</v>
      </c>
    </row>
    <row r="21" spans="2:78" ht="20.100000000000001" customHeight="1">
      <c r="B21" s="15"/>
      <c r="C21" s="2"/>
      <c r="D21" s="16"/>
      <c r="E21" s="38">
        <v>56</v>
      </c>
      <c r="F21" s="20">
        <f t="shared" si="0"/>
        <v>1.1146</v>
      </c>
      <c r="G21" s="21">
        <f t="shared" si="1"/>
        <v>12.274209655747361</v>
      </c>
      <c r="H21" s="30">
        <f t="shared" si="2"/>
        <v>99686.056338028182</v>
      </c>
      <c r="I21" s="19">
        <v>2.5556999999999999</v>
      </c>
      <c r="J21" s="19">
        <v>5.1999999999999998E-2</v>
      </c>
      <c r="K21" s="19">
        <v>1.0840000000000001</v>
      </c>
      <c r="L21" s="19">
        <f t="shared" si="3"/>
        <v>1.0612202820933065</v>
      </c>
      <c r="M21" s="19">
        <f t="shared" si="4"/>
        <v>3.546884232783722</v>
      </c>
      <c r="N21" s="19">
        <f t="shared" si="5"/>
        <v>0</v>
      </c>
      <c r="O21" s="19">
        <f t="shared" si="6"/>
        <v>3.546884232783722</v>
      </c>
      <c r="P21" s="36">
        <f t="shared" si="7"/>
        <v>0</v>
      </c>
      <c r="Q21" s="17">
        <f t="shared" si="8"/>
        <v>199.52928625620547</v>
      </c>
      <c r="R21" s="79">
        <f t="shared" si="9"/>
        <v>0</v>
      </c>
      <c r="S21" s="27">
        <v>2.2454000000000001</v>
      </c>
      <c r="T21" s="21">
        <v>3.5999999999999997E-2</v>
      </c>
      <c r="U21" s="21">
        <v>1.163</v>
      </c>
      <c r="V21" s="19">
        <f t="shared" si="10"/>
        <v>1.1385601366001066</v>
      </c>
      <c r="W21" s="19">
        <f t="shared" si="11"/>
        <v>3.1514873589699475</v>
      </c>
      <c r="X21" s="19">
        <f t="shared" si="12"/>
        <v>6.3029747179398949</v>
      </c>
      <c r="Y21" s="19">
        <f t="shared" si="13"/>
        <v>9.4544620769098415</v>
      </c>
      <c r="Z21" s="36">
        <f t="shared" si="14"/>
        <v>3.182333066516306E-2</v>
      </c>
      <c r="AA21" s="17">
        <f t="shared" si="15"/>
        <v>179.2675008959605</v>
      </c>
      <c r="AB21" s="79">
        <f t="shared" si="16"/>
        <v>3.5159606099478581E-2</v>
      </c>
      <c r="AC21" s="27">
        <v>2.2871000000000001</v>
      </c>
      <c r="AD21" s="21">
        <v>5.0999999999999997E-2</v>
      </c>
      <c r="AE21" s="21">
        <v>1.0780000000000001</v>
      </c>
      <c r="AF21" s="19">
        <f t="shared" si="17"/>
        <v>1.05534636909279</v>
      </c>
      <c r="AG21" s="19">
        <f t="shared" si="18"/>
        <v>2.8091603690374876</v>
      </c>
      <c r="AH21" s="19">
        <f t="shared" si="19"/>
        <v>11.23664147614995</v>
      </c>
      <c r="AI21" s="19">
        <f t="shared" si="20"/>
        <v>14.045801845187437</v>
      </c>
      <c r="AJ21" s="36">
        <f t="shared" si="21"/>
        <v>7.7467830683169217E-2</v>
      </c>
      <c r="AK21" s="17">
        <f t="shared" si="22"/>
        <v>181.99040276357962</v>
      </c>
      <c r="AL21" s="79">
        <f t="shared" si="23"/>
        <v>6.1743044168912929E-2</v>
      </c>
      <c r="AM21" s="22">
        <v>2.1274000000000002</v>
      </c>
      <c r="AN21" s="19">
        <v>4.9000000000000002E-2</v>
      </c>
      <c r="AO21" s="19">
        <v>1.075</v>
      </c>
      <c r="AP21" s="19">
        <f t="shared" si="24"/>
        <v>1.0524094125925318</v>
      </c>
      <c r="AQ21" s="19">
        <f t="shared" si="25"/>
        <v>2.4170405788659974</v>
      </c>
      <c r="AR21" s="19">
        <f t="shared" si="26"/>
        <v>14.502243473195986</v>
      </c>
      <c r="AS21" s="19">
        <f t="shared" si="27"/>
        <v>16.919284052061982</v>
      </c>
      <c r="AT21" s="36">
        <f t="shared" si="28"/>
        <v>0.11102427975310465</v>
      </c>
      <c r="AU21" s="17">
        <f t="shared" si="29"/>
        <v>171.56240688207424</v>
      </c>
      <c r="AV21" s="79">
        <f t="shared" si="30"/>
        <v>8.4530426780292836E-2</v>
      </c>
      <c r="AW21" s="27">
        <v>1.9315</v>
      </c>
      <c r="AX21" s="21">
        <v>0.04</v>
      </c>
      <c r="AY21" s="21">
        <v>1.0680000000000001</v>
      </c>
      <c r="AZ21" s="19">
        <f t="shared" si="31"/>
        <v>1.0455565140919294</v>
      </c>
      <c r="BA21" s="19">
        <f t="shared" si="32"/>
        <v>1.9665302609789954</v>
      </c>
      <c r="BB21" s="19">
        <f t="shared" si="33"/>
        <v>15.732242087831963</v>
      </c>
      <c r="BC21" s="19">
        <f t="shared" si="34"/>
        <v>17.698772348810959</v>
      </c>
      <c r="BD21" s="36">
        <f t="shared" si="35"/>
        <v>0.11927411127062962</v>
      </c>
      <c r="BE21" s="17">
        <f t="shared" si="36"/>
        <v>158.77064487088509</v>
      </c>
      <c r="BF21" s="79">
        <f t="shared" si="37"/>
        <v>9.9087851539720592E-2</v>
      </c>
      <c r="BG21" s="27">
        <v>1.7517</v>
      </c>
      <c r="BH21" s="21">
        <v>3.6999999999999998E-2</v>
      </c>
      <c r="BI21" s="21">
        <v>1.06</v>
      </c>
      <c r="BJ21" s="19">
        <f t="shared" si="38"/>
        <v>1.0377246300912406</v>
      </c>
      <c r="BK21" s="19">
        <f t="shared" si="39"/>
        <v>1.5933085763969612</v>
      </c>
      <c r="BL21" s="19">
        <f t="shared" si="40"/>
        <v>15.933085763969611</v>
      </c>
      <c r="BM21" s="19">
        <f t="shared" si="41"/>
        <v>17.526394340366572</v>
      </c>
      <c r="BN21" s="36">
        <f t="shared" si="42"/>
        <v>0.13585235150551744</v>
      </c>
      <c r="BO21" s="17">
        <f t="shared" si="43"/>
        <v>147.03017111074314</v>
      </c>
      <c r="BP21" s="79">
        <f t="shared" si="44"/>
        <v>0.10836609686027508</v>
      </c>
      <c r="BQ21" s="27">
        <v>1.6187</v>
      </c>
      <c r="BR21" s="21">
        <v>2.9000000000000001E-2</v>
      </c>
      <c r="BS21" s="21">
        <v>1.048</v>
      </c>
      <c r="BT21" s="19">
        <f t="shared" si="45"/>
        <v>1.0259768040902078</v>
      </c>
      <c r="BU21" s="19">
        <f t="shared" si="46"/>
        <v>1.3299153603881724</v>
      </c>
      <c r="BV21" s="19">
        <f t="shared" si="47"/>
        <v>15.958984324658068</v>
      </c>
      <c r="BW21" s="19">
        <f t="shared" si="48"/>
        <v>17.288899685046239</v>
      </c>
      <c r="BX21" s="36">
        <f t="shared" si="49"/>
        <v>0.12489800884135628</v>
      </c>
      <c r="BY21" s="17">
        <f t="shared" si="50"/>
        <v>138.34561599339676</v>
      </c>
      <c r="BZ21" s="79">
        <f t="shared" si="51"/>
        <v>0.11535590925714474</v>
      </c>
    </row>
    <row r="22" spans="2:78" ht="20.100000000000001" customHeight="1">
      <c r="B22" s="2"/>
      <c r="C22" s="2"/>
      <c r="D22" s="16"/>
      <c r="E22" s="38">
        <v>58</v>
      </c>
      <c r="F22" s="20">
        <f t="shared" si="0"/>
        <v>1.1545999999999998</v>
      </c>
      <c r="G22" s="21">
        <f t="shared" si="1"/>
        <v>12.714698069734347</v>
      </c>
      <c r="H22" s="30">
        <f t="shared" si="2"/>
        <v>103263.52112676055</v>
      </c>
      <c r="I22" s="19">
        <v>2.5512999999999999</v>
      </c>
      <c r="J22" s="19">
        <v>6.3E-2</v>
      </c>
      <c r="K22" s="19">
        <v>1.083</v>
      </c>
      <c r="L22" s="19">
        <f t="shared" si="3"/>
        <v>1.0602412965932204</v>
      </c>
      <c r="M22" s="19">
        <f t="shared" si="4"/>
        <v>3.5281632724021605</v>
      </c>
      <c r="N22" s="19">
        <f t="shared" si="5"/>
        <v>0</v>
      </c>
      <c r="O22" s="19">
        <f t="shared" si="6"/>
        <v>3.5281632724021605</v>
      </c>
      <c r="P22" s="36">
        <f t="shared" si="7"/>
        <v>0</v>
      </c>
      <c r="Q22" s="17">
        <f t="shared" si="8"/>
        <v>221.47177543167558</v>
      </c>
      <c r="R22" s="79">
        <f t="shared" si="9"/>
        <v>0</v>
      </c>
      <c r="S22" s="27">
        <v>2.1947000000000001</v>
      </c>
      <c r="T22" s="21">
        <v>3.4000000000000002E-2</v>
      </c>
      <c r="U22" s="21">
        <v>1.1679999999999999</v>
      </c>
      <c r="V22" s="19">
        <f t="shared" si="10"/>
        <v>1.1434550641005368</v>
      </c>
      <c r="W22" s="19">
        <f t="shared" si="11"/>
        <v>3.0367197655285629</v>
      </c>
      <c r="X22" s="19">
        <f t="shared" si="12"/>
        <v>6.0734395310571259</v>
      </c>
      <c r="Y22" s="19">
        <f t="shared" si="13"/>
        <v>9.1101592965856888</v>
      </c>
      <c r="Z22" s="36">
        <f t="shared" si="14"/>
        <v>3.0314353020354182E-2</v>
      </c>
      <c r="AA22" s="17">
        <f t="shared" si="15"/>
        <v>195.58876323394495</v>
      </c>
      <c r="AB22" s="79">
        <f t="shared" si="16"/>
        <v>3.1052088221410996E-2</v>
      </c>
      <c r="AC22" s="27">
        <v>2.2877000000000001</v>
      </c>
      <c r="AD22" s="21">
        <v>5.1999999999999998E-2</v>
      </c>
      <c r="AE22" s="21">
        <v>1.079</v>
      </c>
      <c r="AF22" s="19">
        <f t="shared" si="17"/>
        <v>1.0563253545928761</v>
      </c>
      <c r="AG22" s="19">
        <f t="shared" si="18"/>
        <v>2.8158514318293406</v>
      </c>
      <c r="AH22" s="19">
        <f t="shared" si="19"/>
        <v>11.263405727317362</v>
      </c>
      <c r="AI22" s="19">
        <f t="shared" si="20"/>
        <v>14.079257159146703</v>
      </c>
      <c r="AJ22" s="36">
        <f t="shared" si="21"/>
        <v>7.9133418967941127E-2</v>
      </c>
      <c r="AK22" s="17">
        <f t="shared" si="22"/>
        <v>202.33895990918037</v>
      </c>
      <c r="AL22" s="79">
        <f t="shared" si="23"/>
        <v>5.5666025625380942E-2</v>
      </c>
      <c r="AM22" s="27">
        <v>2.1194000000000002</v>
      </c>
      <c r="AN22" s="21">
        <v>4.2000000000000003E-2</v>
      </c>
      <c r="AO22" s="21">
        <v>1.077</v>
      </c>
      <c r="AP22" s="19">
        <f t="shared" si="24"/>
        <v>1.0543673835927039</v>
      </c>
      <c r="AQ22" s="19">
        <f t="shared" si="25"/>
        <v>2.407830824940548</v>
      </c>
      <c r="AR22" s="19">
        <f t="shared" si="26"/>
        <v>14.446984949643287</v>
      </c>
      <c r="AS22" s="19">
        <f t="shared" si="27"/>
        <v>16.854815774583834</v>
      </c>
      <c r="AT22" s="36">
        <f t="shared" si="28"/>
        <v>9.5518095123348051E-2</v>
      </c>
      <c r="AU22" s="17">
        <f t="shared" si="29"/>
        <v>190.12328140980273</v>
      </c>
      <c r="AV22" s="79">
        <f t="shared" si="30"/>
        <v>7.5987458466506369E-2</v>
      </c>
      <c r="AW22" s="27">
        <v>1.9205000000000001</v>
      </c>
      <c r="AX22" s="21">
        <v>4.2000000000000003E-2</v>
      </c>
      <c r="AY22" s="21">
        <v>1.0680000000000001</v>
      </c>
      <c r="AZ22" s="19">
        <f t="shared" si="31"/>
        <v>1.0455565140919294</v>
      </c>
      <c r="BA22" s="19">
        <f t="shared" si="32"/>
        <v>1.9441950441788964</v>
      </c>
      <c r="BB22" s="19">
        <f t="shared" si="33"/>
        <v>15.553560353431171</v>
      </c>
      <c r="BC22" s="19">
        <f t="shared" si="34"/>
        <v>17.497755397610067</v>
      </c>
      <c r="BD22" s="36">
        <f t="shared" si="35"/>
        <v>0.12523781683416113</v>
      </c>
      <c r="BE22" s="17">
        <f t="shared" si="36"/>
        <v>175.68657045599278</v>
      </c>
      <c r="BF22" s="79">
        <f t="shared" si="37"/>
        <v>8.8530160917035708E-2</v>
      </c>
      <c r="BG22" s="27">
        <v>1.7276</v>
      </c>
      <c r="BH22" s="21">
        <v>3.9E-2</v>
      </c>
      <c r="BI22" s="21">
        <v>1.0640000000000001</v>
      </c>
      <c r="BJ22" s="19">
        <f t="shared" si="38"/>
        <v>1.0416405720915849</v>
      </c>
      <c r="BK22" s="19">
        <f t="shared" si="39"/>
        <v>1.5614869178018882</v>
      </c>
      <c r="BL22" s="19">
        <f t="shared" si="40"/>
        <v>15.614869178018882</v>
      </c>
      <c r="BM22" s="19">
        <f t="shared" si="41"/>
        <v>17.176356095820772</v>
      </c>
      <c r="BN22" s="36">
        <f t="shared" si="42"/>
        <v>0.14427848338520061</v>
      </c>
      <c r="BO22" s="17">
        <f t="shared" si="43"/>
        <v>161.68535606187544</v>
      </c>
      <c r="BP22" s="79">
        <f t="shared" si="44"/>
        <v>9.6575655076908892E-2</v>
      </c>
      <c r="BQ22" s="27">
        <v>1.5862000000000001</v>
      </c>
      <c r="BR22" s="21">
        <v>3.3000000000000002E-2</v>
      </c>
      <c r="BS22" s="21">
        <v>1.0529999999999999</v>
      </c>
      <c r="BT22" s="19">
        <f t="shared" si="45"/>
        <v>1.0308717315906379</v>
      </c>
      <c r="BU22" s="19">
        <f t="shared" si="46"/>
        <v>1.2892624585707926</v>
      </c>
      <c r="BV22" s="19">
        <f t="shared" si="47"/>
        <v>15.471149502849512</v>
      </c>
      <c r="BW22" s="19">
        <f t="shared" si="48"/>
        <v>16.760411961420303</v>
      </c>
      <c r="BX22" s="36">
        <f t="shared" si="49"/>
        <v>0.14348471315200803</v>
      </c>
      <c r="BY22" s="17">
        <f t="shared" si="50"/>
        <v>151.42215380511965</v>
      </c>
      <c r="BZ22" s="79">
        <f t="shared" si="51"/>
        <v>0.10217229853143474</v>
      </c>
    </row>
    <row r="23" spans="2:78" ht="20.100000000000001" customHeight="1">
      <c r="B23" s="16"/>
      <c r="C23" s="16"/>
      <c r="D23" s="16"/>
      <c r="E23" s="38">
        <v>60</v>
      </c>
      <c r="F23" s="20">
        <f t="shared" si="0"/>
        <v>1.1945999999999999</v>
      </c>
      <c r="G23" s="21">
        <f t="shared" si="1"/>
        <v>13.155186483721332</v>
      </c>
      <c r="H23" s="30">
        <f t="shared" si="2"/>
        <v>106840.98591549294</v>
      </c>
      <c r="I23" s="19">
        <v>2.5630999999999999</v>
      </c>
      <c r="J23" s="19">
        <v>5.5E-2</v>
      </c>
      <c r="K23" s="19">
        <v>1.0820000000000001</v>
      </c>
      <c r="L23" s="19">
        <f t="shared" si="3"/>
        <v>1.0592623110931343</v>
      </c>
      <c r="M23" s="19">
        <f t="shared" si="4"/>
        <v>3.5543020019028146</v>
      </c>
      <c r="N23" s="19">
        <f t="shared" si="5"/>
        <v>0</v>
      </c>
      <c r="O23" s="19">
        <f t="shared" si="6"/>
        <v>3.5543020019028146</v>
      </c>
      <c r="P23" s="36">
        <f t="shared" si="7"/>
        <v>0</v>
      </c>
      <c r="Q23" s="17">
        <f t="shared" si="8"/>
        <v>246.2450591347687</v>
      </c>
      <c r="R23" s="79">
        <f t="shared" si="9"/>
        <v>0</v>
      </c>
      <c r="S23" s="27">
        <v>2.2602000000000002</v>
      </c>
      <c r="T23" s="21">
        <v>3.4000000000000002E-2</v>
      </c>
      <c r="U23" s="21">
        <v>1.157</v>
      </c>
      <c r="V23" s="19">
        <f t="shared" si="10"/>
        <v>1.13268622359959</v>
      </c>
      <c r="W23" s="19">
        <f t="shared" si="11"/>
        <v>3.1603061948227009</v>
      </c>
      <c r="X23" s="19">
        <f t="shared" si="12"/>
        <v>6.3206123896454018</v>
      </c>
      <c r="Y23" s="19">
        <f t="shared" si="13"/>
        <v>9.4809185844681032</v>
      </c>
      <c r="Z23" s="36">
        <f t="shared" si="14"/>
        <v>2.9746052229211707E-2</v>
      </c>
      <c r="AA23" s="17">
        <f t="shared" si="15"/>
        <v>221.8946858489075</v>
      </c>
      <c r="AB23" s="79">
        <f t="shared" si="16"/>
        <v>2.8484739801065955E-2</v>
      </c>
      <c r="AC23" s="27">
        <v>2.3298999999999999</v>
      </c>
      <c r="AD23" s="21">
        <v>5.2999999999999999E-2</v>
      </c>
      <c r="AE23" s="21">
        <v>1.0780000000000001</v>
      </c>
      <c r="AF23" s="19">
        <f t="shared" si="17"/>
        <v>1.05534636909279</v>
      </c>
      <c r="AG23" s="19">
        <f t="shared" si="18"/>
        <v>2.9152834545750568</v>
      </c>
      <c r="AH23" s="19">
        <f t="shared" si="19"/>
        <v>11.661133818300227</v>
      </c>
      <c r="AI23" s="19">
        <f t="shared" si="20"/>
        <v>14.576417272875284</v>
      </c>
      <c r="AJ23" s="36">
        <f t="shared" si="21"/>
        <v>8.0505784827607216E-2</v>
      </c>
      <c r="AK23" s="17">
        <f t="shared" si="22"/>
        <v>227.49792460105184</v>
      </c>
      <c r="AL23" s="79">
        <f t="shared" si="23"/>
        <v>5.1258198679172973E-2</v>
      </c>
      <c r="AM23" s="27">
        <v>2.1663999999999999</v>
      </c>
      <c r="AN23" s="21">
        <v>5.0999999999999997E-2</v>
      </c>
      <c r="AO23" s="21">
        <v>1.077</v>
      </c>
      <c r="AP23" s="19">
        <f t="shared" si="24"/>
        <v>1.0543673835927039</v>
      </c>
      <c r="AQ23" s="19">
        <f t="shared" si="25"/>
        <v>2.5158074797033718</v>
      </c>
      <c r="AR23" s="19">
        <f t="shared" si="26"/>
        <v>15.094844878220233</v>
      </c>
      <c r="AS23" s="19">
        <f t="shared" si="27"/>
        <v>17.610652357923605</v>
      </c>
      <c r="AT23" s="36">
        <f t="shared" si="28"/>
        <v>0.11598625836406547</v>
      </c>
      <c r="AU23" s="17">
        <f t="shared" si="29"/>
        <v>214.35402881947934</v>
      </c>
      <c r="AV23" s="79">
        <f t="shared" si="30"/>
        <v>7.0420159403360341E-2</v>
      </c>
      <c r="AW23" s="27">
        <v>1.9603999999999999</v>
      </c>
      <c r="AX23" s="21">
        <v>4.2999999999999997E-2</v>
      </c>
      <c r="AY23" s="21">
        <v>1.077</v>
      </c>
      <c r="AZ23" s="19">
        <f t="shared" si="31"/>
        <v>1.0543673835927039</v>
      </c>
      <c r="BA23" s="19">
        <f t="shared" si="32"/>
        <v>2.0601056711167947</v>
      </c>
      <c r="BB23" s="19">
        <f t="shared" si="33"/>
        <v>16.480845368934357</v>
      </c>
      <c r="BC23" s="19">
        <f t="shared" si="34"/>
        <v>18.540951040051151</v>
      </c>
      <c r="BD23" s="36">
        <f t="shared" si="35"/>
        <v>0.13038978064457032</v>
      </c>
      <c r="BE23" s="17">
        <f t="shared" si="36"/>
        <v>197.79352404269687</v>
      </c>
      <c r="BF23" s="79">
        <f t="shared" si="37"/>
        <v>8.3323483155983938E-2</v>
      </c>
      <c r="BG23" s="27">
        <v>1.7948</v>
      </c>
      <c r="BH23" s="21">
        <v>3.5000000000000003E-2</v>
      </c>
      <c r="BI23" s="21">
        <v>1.0720000000000001</v>
      </c>
      <c r="BJ23" s="19">
        <f t="shared" si="38"/>
        <v>1.0494724560922737</v>
      </c>
      <c r="BK23" s="19">
        <f t="shared" si="39"/>
        <v>1.7107651545332123</v>
      </c>
      <c r="BL23" s="19">
        <f t="shared" si="40"/>
        <v>17.107651545332121</v>
      </c>
      <c r="BM23" s="19">
        <f t="shared" si="41"/>
        <v>18.818416699865335</v>
      </c>
      <c r="BN23" s="36">
        <f t="shared" si="42"/>
        <v>0.13143508810815818</v>
      </c>
      <c r="BO23" s="17">
        <f t="shared" si="43"/>
        <v>184.48080758136106</v>
      </c>
      <c r="BP23" s="79">
        <f t="shared" si="44"/>
        <v>9.2734045181297145E-2</v>
      </c>
      <c r="BQ23" s="27">
        <v>1.6540999999999999</v>
      </c>
      <c r="BR23" s="21">
        <v>3.3000000000000002E-2</v>
      </c>
      <c r="BS23" s="21">
        <v>1.0620000000000001</v>
      </c>
      <c r="BT23" s="19">
        <f t="shared" si="45"/>
        <v>1.0396826010914129</v>
      </c>
      <c r="BU23" s="19">
        <f t="shared" si="46"/>
        <v>1.4260713671949283</v>
      </c>
      <c r="BV23" s="19">
        <f t="shared" si="47"/>
        <v>17.112856406339141</v>
      </c>
      <c r="BW23" s="19">
        <f t="shared" si="48"/>
        <v>18.53892777353407</v>
      </c>
      <c r="BX23" s="36">
        <f t="shared" si="49"/>
        <v>0.14594792504409088</v>
      </c>
      <c r="BY23" s="17">
        <f t="shared" si="50"/>
        <v>173.16982203721889</v>
      </c>
      <c r="BZ23" s="79">
        <f t="shared" si="51"/>
        <v>9.8821239203336034E-2</v>
      </c>
    </row>
    <row r="24" spans="2:78" ht="20.100000000000001" customHeight="1">
      <c r="B24" s="16"/>
      <c r="C24" s="16"/>
      <c r="D24" s="18"/>
      <c r="E24" s="38">
        <v>62</v>
      </c>
      <c r="F24" s="20">
        <f t="shared" si="0"/>
        <v>1.2345999999999999</v>
      </c>
      <c r="G24" s="21">
        <f t="shared" si="1"/>
        <v>13.595674897708319</v>
      </c>
      <c r="H24" s="30">
        <f t="shared" si="2"/>
        <v>110418.45070422534</v>
      </c>
      <c r="I24" s="19">
        <v>2.6454</v>
      </c>
      <c r="J24" s="19">
        <v>5.8000000000000003E-2</v>
      </c>
      <c r="K24" s="19">
        <v>1.087</v>
      </c>
      <c r="L24" s="19">
        <f t="shared" si="3"/>
        <v>1.0641572385935647</v>
      </c>
      <c r="M24" s="19">
        <f t="shared" si="4"/>
        <v>3.8212943304421345</v>
      </c>
      <c r="N24" s="19">
        <f t="shared" si="5"/>
        <v>0</v>
      </c>
      <c r="O24" s="19">
        <f t="shared" si="6"/>
        <v>3.8212943304421345</v>
      </c>
      <c r="P24" s="36">
        <f t="shared" si="7"/>
        <v>0</v>
      </c>
      <c r="Q24" s="17">
        <f t="shared" si="8"/>
        <v>279.1216469679419</v>
      </c>
      <c r="R24" s="79">
        <f t="shared" si="9"/>
        <v>0</v>
      </c>
      <c r="S24" s="27">
        <v>2.2934999999999999</v>
      </c>
      <c r="T24" s="21">
        <v>3.9E-2</v>
      </c>
      <c r="U24" s="21">
        <v>1.163</v>
      </c>
      <c r="V24" s="19">
        <f t="shared" si="10"/>
        <v>1.1385601366001066</v>
      </c>
      <c r="W24" s="19">
        <f t="shared" si="11"/>
        <v>3.2879531584295099</v>
      </c>
      <c r="X24" s="19">
        <f t="shared" si="12"/>
        <v>6.5759063168590197</v>
      </c>
      <c r="Y24" s="19">
        <f t="shared" si="13"/>
        <v>9.86385947528853</v>
      </c>
      <c r="Z24" s="36">
        <f t="shared" si="14"/>
        <v>3.4475274887259988E-2</v>
      </c>
      <c r="AA24" s="17">
        <f t="shared" si="15"/>
        <v>247.89416951896274</v>
      </c>
      <c r="AB24" s="79">
        <f t="shared" si="16"/>
        <v>2.6527071328944645E-2</v>
      </c>
      <c r="AC24" s="27">
        <v>2.4177</v>
      </c>
      <c r="AD24" s="21">
        <v>5.1999999999999998E-2</v>
      </c>
      <c r="AE24" s="21">
        <v>1.083</v>
      </c>
      <c r="AF24" s="19">
        <f t="shared" si="17"/>
        <v>1.0602412965932204</v>
      </c>
      <c r="AG24" s="19">
        <f t="shared" si="18"/>
        <v>3.1683302045670154</v>
      </c>
      <c r="AH24" s="19">
        <f t="shared" si="19"/>
        <v>12.673320818268062</v>
      </c>
      <c r="AI24" s="19">
        <f t="shared" si="20"/>
        <v>15.841651022835077</v>
      </c>
      <c r="AJ24" s="36">
        <f t="shared" si="21"/>
        <v>7.97212232174348E-2</v>
      </c>
      <c r="AK24" s="17">
        <f t="shared" si="22"/>
        <v>258.9156321480142</v>
      </c>
      <c r="AL24" s="79">
        <f t="shared" si="23"/>
        <v>4.8947685055273561E-2</v>
      </c>
      <c r="AM24" s="27">
        <v>2.2490999999999999</v>
      </c>
      <c r="AN24" s="21">
        <v>5.1999999999999998E-2</v>
      </c>
      <c r="AO24" s="21">
        <v>1.0820000000000001</v>
      </c>
      <c r="AP24" s="19">
        <f t="shared" si="24"/>
        <v>1.0592623110931343</v>
      </c>
      <c r="AQ24" s="19">
        <f t="shared" si="25"/>
        <v>2.7367854737795532</v>
      </c>
      <c r="AR24" s="19">
        <f t="shared" si="26"/>
        <v>16.420712842677318</v>
      </c>
      <c r="AS24" s="19">
        <f t="shared" si="27"/>
        <v>19.15749831645687</v>
      </c>
      <c r="AT24" s="36">
        <f t="shared" si="28"/>
        <v>0.11936110236775369</v>
      </c>
      <c r="AU24" s="17">
        <f t="shared" si="29"/>
        <v>243.95412973852893</v>
      </c>
      <c r="AV24" s="79">
        <f t="shared" si="30"/>
        <v>6.7310657377586139E-2</v>
      </c>
      <c r="AW24" s="27">
        <v>2.0377999999999998</v>
      </c>
      <c r="AX24" s="21">
        <v>5.2999999999999999E-2</v>
      </c>
      <c r="AY24" s="21">
        <v>1.0840000000000001</v>
      </c>
      <c r="AZ24" s="19">
        <f t="shared" si="31"/>
        <v>1.0612202820933065</v>
      </c>
      <c r="BA24" s="19">
        <f t="shared" si="32"/>
        <v>2.2550199250106164</v>
      </c>
      <c r="BB24" s="19">
        <f t="shared" si="33"/>
        <v>18.040159400084931</v>
      </c>
      <c r="BC24" s="19">
        <f t="shared" si="34"/>
        <v>20.295179325095546</v>
      </c>
      <c r="BD24" s="36">
        <f t="shared" si="35"/>
        <v>0.16280889418732006</v>
      </c>
      <c r="BE24" s="17">
        <f t="shared" si="36"/>
        <v>225.20344492759037</v>
      </c>
      <c r="BF24" s="79">
        <f t="shared" si="37"/>
        <v>8.0106054354032563E-2</v>
      </c>
      <c r="BG24" s="27">
        <v>1.8661000000000001</v>
      </c>
      <c r="BH24" s="21">
        <v>4.2999999999999997E-2</v>
      </c>
      <c r="BI24" s="21">
        <v>1.075</v>
      </c>
      <c r="BJ24" s="19">
        <f t="shared" si="38"/>
        <v>1.0524094125925318</v>
      </c>
      <c r="BK24" s="19">
        <f t="shared" si="39"/>
        <v>1.8597538122570831</v>
      </c>
      <c r="BL24" s="19">
        <f t="shared" si="40"/>
        <v>18.597538122570832</v>
      </c>
      <c r="BM24" s="19">
        <f t="shared" si="41"/>
        <v>20.457291934827914</v>
      </c>
      <c r="BN24" s="36">
        <f t="shared" si="42"/>
        <v>0.16238244997903059</v>
      </c>
      <c r="BO24" s="17">
        <f t="shared" si="43"/>
        <v>209.96684965055232</v>
      </c>
      <c r="BP24" s="79">
        <f t="shared" si="44"/>
        <v>8.8573687482203511E-2</v>
      </c>
      <c r="BQ24" s="27">
        <v>1.7221</v>
      </c>
      <c r="BR24" s="21">
        <v>3.5999999999999997E-2</v>
      </c>
      <c r="BS24" s="21">
        <v>1.069</v>
      </c>
      <c r="BT24" s="19">
        <f t="shared" si="45"/>
        <v>1.0465354995920153</v>
      </c>
      <c r="BU24" s="19">
        <f t="shared" si="46"/>
        <v>1.5661770194695386</v>
      </c>
      <c r="BV24" s="19">
        <f t="shared" si="47"/>
        <v>18.794124233634463</v>
      </c>
      <c r="BW24" s="19">
        <f t="shared" si="48"/>
        <v>20.360301253104002</v>
      </c>
      <c r="BX24" s="36">
        <f t="shared" si="49"/>
        <v>0.16132172705829753</v>
      </c>
      <c r="BY24" s="17">
        <f t="shared" si="50"/>
        <v>197.18834225455063</v>
      </c>
      <c r="BZ24" s="79">
        <f t="shared" si="51"/>
        <v>9.5310524033784455E-2</v>
      </c>
    </row>
    <row r="25" spans="2:78" ht="20.100000000000001" customHeight="1" thickBot="1">
      <c r="B25" s="16"/>
      <c r="C25" s="16"/>
      <c r="D25" s="18"/>
      <c r="E25" s="38">
        <v>64</v>
      </c>
      <c r="F25" s="24">
        <f t="shared" si="0"/>
        <v>1.2746</v>
      </c>
      <c r="G25" s="25">
        <f t="shared" si="1"/>
        <v>14.036163311695304</v>
      </c>
      <c r="H25" s="31">
        <f t="shared" si="2"/>
        <v>113995.91549295773</v>
      </c>
      <c r="I25" s="19">
        <v>2.7284999999999999</v>
      </c>
      <c r="J25" s="19">
        <v>4.8000000000000001E-2</v>
      </c>
      <c r="K25" s="19">
        <v>1.0880000000000001</v>
      </c>
      <c r="L25" s="35">
        <f t="shared" si="3"/>
        <v>1.0651362240936508</v>
      </c>
      <c r="M25" s="35">
        <f t="shared" si="4"/>
        <v>4.0726248824850684</v>
      </c>
      <c r="N25" s="35">
        <f t="shared" si="5"/>
        <v>0</v>
      </c>
      <c r="O25" s="35">
        <f t="shared" si="6"/>
        <v>4.0726248824850684</v>
      </c>
      <c r="P25" s="37">
        <f t="shared" si="7"/>
        <v>0</v>
      </c>
      <c r="Q25" s="17">
        <f t="shared" si="8"/>
        <v>315.25454163776556</v>
      </c>
      <c r="R25" s="79">
        <f t="shared" si="9"/>
        <v>0</v>
      </c>
      <c r="S25" s="28">
        <v>2.3477999999999999</v>
      </c>
      <c r="T25" s="25">
        <v>3.5999999999999997E-2</v>
      </c>
      <c r="U25" s="25">
        <v>1.1619999999999999</v>
      </c>
      <c r="V25" s="35">
        <f t="shared" si="10"/>
        <v>1.1375811511000202</v>
      </c>
      <c r="W25" s="35">
        <f t="shared" si="11"/>
        <v>3.4395621092961166</v>
      </c>
      <c r="X25" s="35">
        <f t="shared" si="12"/>
        <v>6.8791242185922332</v>
      </c>
      <c r="Y25" s="35">
        <f t="shared" si="13"/>
        <v>10.318686327888351</v>
      </c>
      <c r="Z25" s="37">
        <f t="shared" si="14"/>
        <v>3.1768627915213517E-2</v>
      </c>
      <c r="AA25" s="17">
        <f t="shared" si="15"/>
        <v>278.08018698343778</v>
      </c>
      <c r="AB25" s="79">
        <f t="shared" si="16"/>
        <v>2.4737915682579527E-2</v>
      </c>
      <c r="AC25" s="28">
        <v>2.5261999999999998</v>
      </c>
      <c r="AD25" s="25">
        <v>4.4999999999999998E-2</v>
      </c>
      <c r="AE25" s="25">
        <v>1.0840000000000001</v>
      </c>
      <c r="AF25" s="35">
        <f t="shared" si="17"/>
        <v>1.0612202820933065</v>
      </c>
      <c r="AG25" s="35">
        <f t="shared" si="18"/>
        <v>3.4654746744402205</v>
      </c>
      <c r="AH25" s="35">
        <f t="shared" si="19"/>
        <v>13.861898697760882</v>
      </c>
      <c r="AI25" s="35">
        <f t="shared" si="20"/>
        <v>17.327373372201102</v>
      </c>
      <c r="AJ25" s="37">
        <f t="shared" si="21"/>
        <v>6.9116983381409466E-2</v>
      </c>
      <c r="AK25" s="17">
        <f t="shared" si="22"/>
        <v>295.50047821099776</v>
      </c>
      <c r="AL25" s="79">
        <f t="shared" si="23"/>
        <v>4.6909902757798577E-2</v>
      </c>
      <c r="AM25" s="28">
        <v>2.3740000000000001</v>
      </c>
      <c r="AN25" s="25">
        <v>4.5999999999999999E-2</v>
      </c>
      <c r="AO25" s="25">
        <v>1.079</v>
      </c>
      <c r="AP25" s="35">
        <f t="shared" si="24"/>
        <v>1.0563253545928761</v>
      </c>
      <c r="AQ25" s="35">
        <f t="shared" si="25"/>
        <v>3.0323059770936305</v>
      </c>
      <c r="AR25" s="35">
        <f t="shared" si="26"/>
        <v>18.193835862561784</v>
      </c>
      <c r="AS25" s="35">
        <f t="shared" si="27"/>
        <v>21.226141839655416</v>
      </c>
      <c r="AT25" s="37">
        <f t="shared" si="28"/>
        <v>0.10500395978438344</v>
      </c>
      <c r="AU25" s="17">
        <f t="shared" si="29"/>
        <v>280.63854813905482</v>
      </c>
      <c r="AV25" s="79">
        <f t="shared" si="30"/>
        <v>6.4830138208763974E-2</v>
      </c>
      <c r="AW25" s="28">
        <v>2.1831</v>
      </c>
      <c r="AX25" s="25">
        <v>5.0999999999999997E-2</v>
      </c>
      <c r="AY25" s="25">
        <v>1.079</v>
      </c>
      <c r="AZ25" s="35">
        <f t="shared" si="31"/>
        <v>1.0563253545928761</v>
      </c>
      <c r="BA25" s="35">
        <f t="shared" si="32"/>
        <v>2.5642410715896879</v>
      </c>
      <c r="BB25" s="35">
        <f t="shared" si="33"/>
        <v>20.513928572717504</v>
      </c>
      <c r="BC25" s="35">
        <f t="shared" si="34"/>
        <v>23.078169644307192</v>
      </c>
      <c r="BD25" s="37">
        <f t="shared" si="35"/>
        <v>0.1552232448986538</v>
      </c>
      <c r="BE25" s="17">
        <f t="shared" si="36"/>
        <v>261.99766475709737</v>
      </c>
      <c r="BF25" s="79">
        <f t="shared" si="37"/>
        <v>7.8298135182755649E-2</v>
      </c>
      <c r="BG25" s="28">
        <v>1.9891000000000001</v>
      </c>
      <c r="BH25" s="25">
        <v>3.6999999999999998E-2</v>
      </c>
      <c r="BI25" s="25">
        <v>1.0780000000000001</v>
      </c>
      <c r="BJ25" s="35">
        <f t="shared" si="38"/>
        <v>1.05534636909279</v>
      </c>
      <c r="BK25" s="35">
        <f t="shared" si="39"/>
        <v>2.1248068601847101</v>
      </c>
      <c r="BL25" s="35">
        <f t="shared" si="40"/>
        <v>21.248068601847098</v>
      </c>
      <c r="BM25" s="35">
        <f t="shared" si="41"/>
        <v>23.372875462031807</v>
      </c>
      <c r="BN25" s="37">
        <f t="shared" si="42"/>
        <v>0.14050537918025788</v>
      </c>
      <c r="BO25" s="17">
        <f t="shared" si="43"/>
        <v>243.05407452084941</v>
      </c>
      <c r="BP25" s="79">
        <f t="shared" si="44"/>
        <v>8.7421157796819485E-2</v>
      </c>
      <c r="BQ25" s="28">
        <v>1.8075000000000001</v>
      </c>
      <c r="BR25" s="25">
        <v>3.7999999999999999E-2</v>
      </c>
      <c r="BS25" s="25">
        <v>1.0720000000000001</v>
      </c>
      <c r="BT25" s="35">
        <f t="shared" si="45"/>
        <v>1.0494724560922737</v>
      </c>
      <c r="BU25" s="35">
        <f t="shared" si="46"/>
        <v>1.7350615514129777</v>
      </c>
      <c r="BV25" s="35">
        <f t="shared" si="47"/>
        <v>20.820738616955733</v>
      </c>
      <c r="BW25" s="35">
        <f t="shared" si="48"/>
        <v>22.555800168368712</v>
      </c>
      <c r="BX25" s="37">
        <f t="shared" si="49"/>
        <v>0.17124114336377178</v>
      </c>
      <c r="BY25" s="17">
        <f t="shared" si="50"/>
        <v>225.3213117017637</v>
      </c>
      <c r="BZ25" s="79">
        <f t="shared" si="51"/>
        <v>9.2404657418798247E-2</v>
      </c>
    </row>
    <row r="26" spans="2:78" ht="20.100000000000001" customHeight="1">
      <c r="B26" s="16"/>
      <c r="C26" s="16"/>
      <c r="D26" s="18"/>
      <c r="E26" s="38">
        <v>66</v>
      </c>
      <c r="F26" s="20">
        <f>0.02*E26-0.0054</f>
        <v>1.3146</v>
      </c>
      <c r="G26" s="20">
        <f t="shared" si="1"/>
        <v>14.476651725682292</v>
      </c>
      <c r="H26" s="29">
        <f t="shared" si="2"/>
        <v>117573.38028169014</v>
      </c>
      <c r="I26" s="19">
        <v>2.8056999999999999</v>
      </c>
      <c r="J26" s="19">
        <v>5.3999999999999999E-2</v>
      </c>
      <c r="K26" s="19">
        <v>1.091</v>
      </c>
      <c r="L26" s="19">
        <f t="shared" si="3"/>
        <v>1.068073180593909</v>
      </c>
      <c r="M26" s="19">
        <f>4*PI()^2*$C$13*SQRT($C$11*$C$2)*($C$7*I26*K26)^2</f>
        <v>4.3301273462791254</v>
      </c>
      <c r="N26" s="19">
        <f>4*PI()^2*N$1*SQRT($C$11*$C$2)*($C$7*I26*K26)^2</f>
        <v>0</v>
      </c>
      <c r="O26" s="19">
        <f>M26+N26</f>
        <v>4.3301273462791254</v>
      </c>
      <c r="P26" s="36">
        <f>2*PI()^2*N$1*2*SQRT($C$2*$C$11)*J26*$C$7^2*K26^2/SQRT(2)</f>
        <v>0</v>
      </c>
      <c r="Q26" s="17">
        <f t="shared" si="8"/>
        <v>354.14665186357928</v>
      </c>
      <c r="R26" s="79">
        <f t="shared" si="9"/>
        <v>0</v>
      </c>
      <c r="S26" s="22">
        <v>2.3917000000000002</v>
      </c>
      <c r="T26" s="19">
        <v>3.1E-2</v>
      </c>
      <c r="U26" s="19">
        <v>1.167</v>
      </c>
      <c r="V26" s="19">
        <f t="shared" si="10"/>
        <v>1.1424760786004509</v>
      </c>
      <c r="W26" s="19">
        <f>4*PI()^2*$C$13*SQRT($C$11*$C$2)*($C$7*S26*U26)^2</f>
        <v>3.6001767469205195</v>
      </c>
      <c r="X26" s="19">
        <f>4*PI()^2*X$1*SQRT($C$11*$C$2)*($C$7*S26*U26)^2</f>
        <v>7.200353493841039</v>
      </c>
      <c r="Y26" s="19">
        <f>W26+X26</f>
        <v>10.800530240761558</v>
      </c>
      <c r="Z26" s="36">
        <f>2*PI()^2*X$1*2*SQRT($C$2*$C$11)*T26*$C$7^2*U26^2/SQRT(2)</f>
        <v>2.7592249417049585E-2</v>
      </c>
      <c r="AA26" s="17">
        <f t="shared" si="15"/>
        <v>309.79395383546972</v>
      </c>
      <c r="AB26" s="79">
        <f t="shared" si="16"/>
        <v>2.3242395161995694E-2</v>
      </c>
      <c r="AC26" s="26">
        <v>2.5493000000000001</v>
      </c>
      <c r="AD26" s="20">
        <v>6.0999999999999999E-2</v>
      </c>
      <c r="AE26" s="20">
        <v>1.0860000000000001</v>
      </c>
      <c r="AF26" s="19">
        <f t="shared" si="17"/>
        <v>1.0631782530934788</v>
      </c>
      <c r="AG26" s="19">
        <f>4*PI()^2*$C$13*SQRT($C$11*$C$2)*($C$7*AC26*AE26)^2</f>
        <v>3.5421768944322043</v>
      </c>
      <c r="AH26" s="19">
        <f>4*PI()^2*AH$1*SQRT($C$11*$C$2)*($C$7*AC26*AE26)^2</f>
        <v>14.168707577728817</v>
      </c>
      <c r="AI26" s="19">
        <f>AG26+AH26</f>
        <v>17.71088447216102</v>
      </c>
      <c r="AJ26" s="36">
        <f>2*PI()^2*AH$1*2*SQRT($C$2*$C$11)*AD26*$C$7^2*AE26^2/SQRT(2)</f>
        <v>9.4037956350035881E-2</v>
      </c>
      <c r="AK26" s="17">
        <f t="shared" si="22"/>
        <v>326.67797607998676</v>
      </c>
      <c r="AL26" s="79">
        <f t="shared" si="23"/>
        <v>4.3372093055516002E-2</v>
      </c>
      <c r="AM26" s="26">
        <v>2.3855</v>
      </c>
      <c r="AN26" s="20">
        <v>4.2999999999999997E-2</v>
      </c>
      <c r="AO26" s="20">
        <v>1.081</v>
      </c>
      <c r="AP26" s="19">
        <f t="shared" si="24"/>
        <v>1.0582833255930482</v>
      </c>
      <c r="AQ26" s="19">
        <f>4*PI()^2*$C$13*SQRT($C$11*$C$2)*($C$7*AM26*AO26)^2</f>
        <v>3.0731158536794494</v>
      </c>
      <c r="AR26" s="19">
        <f>4*PI()^2*AR$1*SQRT($C$11*$C$2)*($C$7*AM26*AO26)^2</f>
        <v>18.438695122076698</v>
      </c>
      <c r="AS26" s="19">
        <f>AQ26+AR26</f>
        <v>21.511810975756148</v>
      </c>
      <c r="AT26" s="36">
        <f>2*PI()^2*AR$1*2*SQRT($C$2*$C$11)*AN26*$C$7^2*AO26^2/SQRT(2)</f>
        <v>9.8520089888993037E-2</v>
      </c>
      <c r="AU26" s="17">
        <f t="shared" si="29"/>
        <v>309.12973468625648</v>
      </c>
      <c r="AV26" s="79">
        <f t="shared" si="30"/>
        <v>5.9647109459692038E-2</v>
      </c>
      <c r="AW26" s="26">
        <v>2.1812</v>
      </c>
      <c r="AX26" s="20">
        <v>5.6000000000000001E-2</v>
      </c>
      <c r="AY26" s="20">
        <v>1.081</v>
      </c>
      <c r="AZ26" s="19">
        <f t="shared" si="31"/>
        <v>1.0582833255930482</v>
      </c>
      <c r="BA26" s="19">
        <f>4*PI()^2*$C$13*SQRT($C$11*$C$2)*($C$7*AW26*AY26)^2</f>
        <v>2.5692778292907161</v>
      </c>
      <c r="BB26" s="19">
        <f>4*PI()^2*BB$1*SQRT($C$11*$C$2)*($C$7*AW26*AY26)^2</f>
        <v>20.554222634325729</v>
      </c>
      <c r="BC26" s="19">
        <f>BA26+BB26</f>
        <v>23.123500463616445</v>
      </c>
      <c r="BD26" s="36">
        <f>2*PI()^2*BB$1*2*SQRT($C$2*$C$11)*AX26*$C$7^2*AY26^2/SQRT(2)</f>
        <v>0.17107364445840653</v>
      </c>
      <c r="BE26" s="17">
        <f t="shared" si="36"/>
        <v>287.24264239847201</v>
      </c>
      <c r="BF26" s="79">
        <f t="shared" si="37"/>
        <v>7.1557003036520836E-2</v>
      </c>
      <c r="BG26" s="22">
        <v>1.9918</v>
      </c>
      <c r="BH26" s="20">
        <v>3.7999999999999999E-2</v>
      </c>
      <c r="BI26" s="20">
        <v>1.079</v>
      </c>
      <c r="BJ26" s="19">
        <f t="shared" si="38"/>
        <v>1.0563253545928761</v>
      </c>
      <c r="BK26" s="19">
        <f>4*PI()^2*$C$13*SQRT($C$11*$C$2)*($C$7*BG26*BI26)^2</f>
        <v>2.1345338620969927</v>
      </c>
      <c r="BL26" s="19">
        <f>4*PI()^2*BL$1*SQRT($C$11*$C$2)*($C$7*BG26*BI26)^2</f>
        <v>21.345338620969926</v>
      </c>
      <c r="BM26" s="19">
        <f>BK26+BL26</f>
        <v>23.47987248306692</v>
      </c>
      <c r="BN26" s="36">
        <f>2*PI()^2*BL$1*2*SQRT($C$2*$C$11)*BH26*$C$7^2*BI26^2/SQRT(2)</f>
        <v>0.14457066926835402</v>
      </c>
      <c r="BO26" s="17">
        <f t="shared" si="43"/>
        <v>266.95181871121605</v>
      </c>
      <c r="BP26" s="79">
        <f t="shared" si="44"/>
        <v>7.9959517504021776E-2</v>
      </c>
      <c r="BQ26" s="26">
        <v>1.8249</v>
      </c>
      <c r="BR26" s="20">
        <v>3.9E-2</v>
      </c>
      <c r="BS26" s="20">
        <v>1.0720000000000001</v>
      </c>
      <c r="BT26" s="19">
        <f t="shared" si="45"/>
        <v>1.0494724560922737</v>
      </c>
      <c r="BU26" s="19">
        <f>4*PI()^2*$C$13*SQRT($C$11*$C$2)*($C$7*BQ26*BS26)^2</f>
        <v>1.7686276750084107</v>
      </c>
      <c r="BV26" s="19">
        <f>4*PI()^2*BV$1*SQRT($C$11*$C$2)*($C$7*BQ26*BS26)^2</f>
        <v>21.223532100100929</v>
      </c>
      <c r="BW26" s="19">
        <f>BU26+BV26</f>
        <v>22.992159775109339</v>
      </c>
      <c r="BX26" s="36">
        <f>2*PI()^2*BV$1*2*SQRT($C$2*$C$11)*BR26*$C$7^2*BS26^2/SQRT(2)</f>
        <v>0.17574748924176578</v>
      </c>
      <c r="BY26" s="17">
        <f t="shared" si="50"/>
        <v>249.07146774287907</v>
      </c>
      <c r="BZ26" s="79">
        <f t="shared" si="51"/>
        <v>8.5210611606506295E-2</v>
      </c>
    </row>
    <row r="27" spans="2:78" ht="20.100000000000001" customHeight="1">
      <c r="B27" s="16"/>
      <c r="C27" s="16"/>
      <c r="D27" s="18"/>
      <c r="E27" s="41"/>
      <c r="F27" s="8"/>
      <c r="G27" s="17"/>
      <c r="H27" s="42"/>
      <c r="I27" s="17"/>
      <c r="J27" s="17"/>
      <c r="K27" s="17"/>
      <c r="L27" s="3"/>
      <c r="M27" s="3"/>
      <c r="N27" s="3"/>
      <c r="O27" s="3"/>
      <c r="P27" s="17"/>
      <c r="Q27" s="17"/>
      <c r="R27" s="17"/>
      <c r="S27" s="17"/>
      <c r="T27" s="17"/>
      <c r="U27" s="17"/>
      <c r="V27" s="3"/>
      <c r="W27" s="3"/>
      <c r="X27" s="3"/>
      <c r="Y27" s="3"/>
      <c r="Z27" s="17"/>
      <c r="AA27" s="17"/>
      <c r="AB27" s="17"/>
      <c r="AC27" s="17"/>
      <c r="AD27" s="17"/>
      <c r="AE27" s="17"/>
      <c r="AF27" s="3"/>
      <c r="AG27" s="3"/>
      <c r="AH27" s="3"/>
      <c r="AI27" s="3"/>
      <c r="AJ27" s="17"/>
      <c r="AK27" s="17"/>
      <c r="AL27" s="17"/>
      <c r="AM27" s="17"/>
      <c r="AN27" s="17"/>
      <c r="AO27" s="17"/>
      <c r="AP27" s="3"/>
      <c r="AQ27" s="3"/>
      <c r="AR27" s="3"/>
      <c r="AS27" s="3"/>
      <c r="AT27" s="17"/>
      <c r="AU27" s="17"/>
      <c r="AV27" s="17"/>
      <c r="AW27" s="17"/>
      <c r="AX27" s="17"/>
      <c r="AY27" s="17"/>
      <c r="AZ27" s="3"/>
      <c r="BA27" s="3"/>
      <c r="BB27" s="3"/>
      <c r="BC27" s="3"/>
      <c r="BD27" s="17"/>
      <c r="BE27" s="17"/>
      <c r="BF27" s="17"/>
      <c r="BG27" s="17"/>
      <c r="BH27" s="17"/>
      <c r="BI27" s="17"/>
      <c r="BJ27" s="3"/>
      <c r="BK27" s="3"/>
      <c r="BL27" s="3"/>
      <c r="BM27" s="3"/>
      <c r="BN27" s="17"/>
      <c r="BO27" s="17"/>
      <c r="BP27" s="17"/>
      <c r="BQ27" s="17"/>
      <c r="BR27" s="17"/>
      <c r="BS27" s="17"/>
      <c r="BT27" s="3"/>
      <c r="BU27" s="3"/>
      <c r="BV27" s="3"/>
      <c r="BW27" s="3"/>
      <c r="BX27" s="17"/>
      <c r="BY27" s="17"/>
      <c r="BZ27" s="17"/>
    </row>
    <row r="28" spans="2:78" ht="20.100000000000001" customHeight="1">
      <c r="B28" s="16"/>
      <c r="C28" s="16"/>
      <c r="D28" s="18"/>
      <c r="E28" s="41"/>
      <c r="F28" s="8"/>
      <c r="G28" s="17"/>
      <c r="H28" s="42"/>
      <c r="I28" s="17"/>
      <c r="J28" s="17"/>
      <c r="K28" s="17"/>
      <c r="L28" s="3"/>
      <c r="M28" s="3"/>
      <c r="N28" s="3"/>
      <c r="O28" s="3"/>
      <c r="P28" s="17"/>
      <c r="Q28" s="17"/>
      <c r="R28" s="17"/>
      <c r="S28" s="17"/>
      <c r="T28" s="17"/>
      <c r="U28" s="17"/>
      <c r="V28" s="3"/>
      <c r="W28" s="3"/>
      <c r="X28" s="3"/>
      <c r="Y28" s="3"/>
      <c r="Z28" s="17"/>
      <c r="AA28" s="17"/>
      <c r="AB28" s="17"/>
      <c r="AC28" s="17"/>
      <c r="AD28" s="17"/>
      <c r="AE28" s="17"/>
      <c r="AF28" s="3"/>
      <c r="AG28" s="3"/>
      <c r="AH28" s="3"/>
      <c r="AI28" s="3"/>
      <c r="AJ28" s="17"/>
      <c r="AK28" s="17"/>
      <c r="AL28" s="17"/>
      <c r="AM28" s="17"/>
      <c r="AN28" s="17"/>
      <c r="AO28" s="17"/>
      <c r="AP28" s="3"/>
      <c r="AQ28" s="3"/>
      <c r="AR28" s="3"/>
      <c r="AS28" s="3"/>
      <c r="AT28" s="17"/>
      <c r="AU28" s="17"/>
      <c r="AV28" s="17"/>
      <c r="AW28" s="17"/>
      <c r="AX28" s="17"/>
      <c r="AY28" s="17"/>
      <c r="AZ28" s="3"/>
      <c r="BA28" s="3"/>
      <c r="BB28" s="3"/>
      <c r="BC28" s="3"/>
      <c r="BD28" s="17"/>
      <c r="BE28" s="17"/>
      <c r="BF28" s="17"/>
      <c r="BG28" s="17"/>
      <c r="BH28" s="17"/>
      <c r="BI28" s="17"/>
      <c r="BJ28" s="3"/>
      <c r="BK28" s="3"/>
      <c r="BL28" s="3"/>
      <c r="BM28" s="3"/>
      <c r="BN28" s="17"/>
      <c r="BO28" s="17"/>
      <c r="BP28" s="17"/>
      <c r="BQ28" s="17"/>
      <c r="BR28" s="17"/>
      <c r="BS28" s="17"/>
      <c r="BT28" s="3"/>
      <c r="BU28" s="3"/>
      <c r="BV28" s="3"/>
      <c r="BW28" s="3"/>
      <c r="BX28" s="17"/>
      <c r="BY28" s="17"/>
      <c r="BZ28" s="17"/>
    </row>
    <row r="29" spans="2:78" ht="20.100000000000001" customHeight="1" thickBot="1">
      <c r="B29" s="16"/>
      <c r="C29" s="16"/>
      <c r="D29" s="18"/>
    </row>
    <row r="30" spans="2:78" ht="20.100000000000001" customHeight="1">
      <c r="B30" s="18"/>
      <c r="C30" s="18"/>
      <c r="D30" s="18"/>
      <c r="E30" s="87" t="s">
        <v>19</v>
      </c>
      <c r="F30" s="88"/>
      <c r="G30" s="88"/>
      <c r="H30" s="89"/>
      <c r="I30" s="84" t="s">
        <v>21</v>
      </c>
      <c r="J30" s="85"/>
      <c r="K30" s="85"/>
      <c r="L30" s="85"/>
      <c r="M30" s="86"/>
      <c r="N30" s="82">
        <v>0</v>
      </c>
      <c r="O30" s="83"/>
      <c r="P30" s="32"/>
      <c r="Q30" s="81"/>
      <c r="R30" s="81"/>
      <c r="S30" s="84" t="s">
        <v>21</v>
      </c>
      <c r="T30" s="85"/>
      <c r="U30" s="85"/>
      <c r="V30" s="85"/>
      <c r="W30" s="86"/>
      <c r="X30" s="82">
        <v>0.04</v>
      </c>
      <c r="Y30" s="83"/>
      <c r="Z30" s="32"/>
      <c r="AA30" s="81"/>
      <c r="AB30" s="81"/>
      <c r="AC30" s="84" t="s">
        <v>21</v>
      </c>
      <c r="AD30" s="85"/>
      <c r="AE30" s="85"/>
      <c r="AF30" s="85"/>
      <c r="AG30" s="86"/>
      <c r="AH30" s="82">
        <v>0.08</v>
      </c>
      <c r="AI30" s="83"/>
      <c r="AJ30" s="32"/>
      <c r="AK30" s="81"/>
      <c r="AL30" s="81"/>
      <c r="AM30" s="84" t="s">
        <v>21</v>
      </c>
      <c r="AN30" s="85"/>
      <c r="AO30" s="85"/>
      <c r="AP30" s="85"/>
      <c r="AQ30" s="86"/>
      <c r="AR30" s="82">
        <v>0.12</v>
      </c>
      <c r="AS30" s="83"/>
      <c r="AT30" s="32"/>
      <c r="AU30" s="81"/>
      <c r="AV30" s="81"/>
      <c r="AW30" s="84" t="s">
        <v>21</v>
      </c>
      <c r="AX30" s="85"/>
      <c r="AY30" s="85"/>
      <c r="AZ30" s="85"/>
      <c r="BA30" s="86"/>
      <c r="BB30" s="82">
        <v>0.16</v>
      </c>
      <c r="BC30" s="83"/>
      <c r="BD30" s="32"/>
      <c r="BE30" s="81"/>
      <c r="BF30" s="81"/>
      <c r="BG30" s="84" t="s">
        <v>21</v>
      </c>
      <c r="BH30" s="85"/>
      <c r="BI30" s="85"/>
      <c r="BJ30" s="85"/>
      <c r="BK30" s="86"/>
      <c r="BL30" s="82">
        <v>0.2</v>
      </c>
      <c r="BM30" s="83"/>
      <c r="BN30" s="32"/>
      <c r="BO30" s="81"/>
      <c r="BP30" s="81"/>
      <c r="BQ30" s="84" t="s">
        <v>21</v>
      </c>
      <c r="BR30" s="85"/>
      <c r="BS30" s="85"/>
      <c r="BT30" s="85"/>
      <c r="BU30" s="86"/>
      <c r="BV30" s="82">
        <v>0.24</v>
      </c>
      <c r="BW30" s="83"/>
      <c r="BX30" s="32"/>
      <c r="BY30" s="81"/>
      <c r="BZ30" s="81"/>
    </row>
    <row r="31" spans="2:78" ht="20.100000000000001" customHeight="1" thickBot="1">
      <c r="B31" s="40" t="s">
        <v>34</v>
      </c>
      <c r="C31" s="40"/>
      <c r="D31" s="2"/>
      <c r="E31" s="22" t="s">
        <v>25</v>
      </c>
      <c r="F31" s="19" t="s">
        <v>27</v>
      </c>
      <c r="G31" s="39" t="s">
        <v>0</v>
      </c>
      <c r="H31" s="23" t="s">
        <v>28</v>
      </c>
      <c r="I31" s="22" t="s">
        <v>29</v>
      </c>
      <c r="J31" s="19" t="s">
        <v>23</v>
      </c>
      <c r="K31" s="19" t="s">
        <v>26</v>
      </c>
      <c r="L31" s="39" t="s">
        <v>18</v>
      </c>
      <c r="M31" s="19" t="s">
        <v>30</v>
      </c>
      <c r="N31" s="19" t="s">
        <v>31</v>
      </c>
      <c r="O31" s="19" t="s">
        <v>32</v>
      </c>
      <c r="P31" s="23" t="s">
        <v>20</v>
      </c>
      <c r="Q31" s="78" t="s">
        <v>67</v>
      </c>
      <c r="R31" s="78" t="s">
        <v>68</v>
      </c>
      <c r="S31" s="22" t="s">
        <v>9</v>
      </c>
      <c r="T31" s="19" t="s">
        <v>23</v>
      </c>
      <c r="U31" s="19" t="s">
        <v>26</v>
      </c>
      <c r="V31" s="39" t="s">
        <v>18</v>
      </c>
      <c r="W31" s="19" t="s">
        <v>30</v>
      </c>
      <c r="X31" s="19" t="s">
        <v>31</v>
      </c>
      <c r="Y31" s="19" t="s">
        <v>32</v>
      </c>
      <c r="Z31" s="23" t="s">
        <v>20</v>
      </c>
      <c r="AA31" s="78" t="s">
        <v>67</v>
      </c>
      <c r="AB31" s="78" t="s">
        <v>68</v>
      </c>
      <c r="AC31" s="22" t="s">
        <v>10</v>
      </c>
      <c r="AD31" s="19" t="s">
        <v>23</v>
      </c>
      <c r="AE31" s="19" t="s">
        <v>26</v>
      </c>
      <c r="AF31" s="39" t="s">
        <v>18</v>
      </c>
      <c r="AG31" s="19" t="s">
        <v>30</v>
      </c>
      <c r="AH31" s="19" t="s">
        <v>31</v>
      </c>
      <c r="AI31" s="19" t="s">
        <v>32</v>
      </c>
      <c r="AJ31" s="23" t="s">
        <v>20</v>
      </c>
      <c r="AK31" s="78" t="s">
        <v>67</v>
      </c>
      <c r="AL31" s="78" t="s">
        <v>68</v>
      </c>
      <c r="AM31" s="22" t="s">
        <v>11</v>
      </c>
      <c r="AN31" s="19" t="s">
        <v>23</v>
      </c>
      <c r="AO31" s="19" t="s">
        <v>26</v>
      </c>
      <c r="AP31" s="39" t="s">
        <v>18</v>
      </c>
      <c r="AQ31" s="19" t="s">
        <v>30</v>
      </c>
      <c r="AR31" s="19" t="s">
        <v>31</v>
      </c>
      <c r="AS31" s="19" t="s">
        <v>32</v>
      </c>
      <c r="AT31" s="23" t="s">
        <v>20</v>
      </c>
      <c r="AU31" s="78" t="s">
        <v>67</v>
      </c>
      <c r="AV31" s="78" t="s">
        <v>68</v>
      </c>
      <c r="AW31" s="22" t="s">
        <v>12</v>
      </c>
      <c r="AX31" s="19" t="s">
        <v>23</v>
      </c>
      <c r="AY31" s="19" t="s">
        <v>26</v>
      </c>
      <c r="AZ31" s="39" t="s">
        <v>18</v>
      </c>
      <c r="BA31" s="19" t="s">
        <v>30</v>
      </c>
      <c r="BB31" s="19" t="s">
        <v>31</v>
      </c>
      <c r="BC31" s="19" t="s">
        <v>32</v>
      </c>
      <c r="BD31" s="23" t="s">
        <v>20</v>
      </c>
      <c r="BE31" s="78" t="s">
        <v>67</v>
      </c>
      <c r="BF31" s="78" t="s">
        <v>68</v>
      </c>
      <c r="BG31" s="22" t="s">
        <v>13</v>
      </c>
      <c r="BH31" s="19" t="s">
        <v>23</v>
      </c>
      <c r="BI31" s="19" t="s">
        <v>26</v>
      </c>
      <c r="BJ31" s="39" t="s">
        <v>18</v>
      </c>
      <c r="BK31" s="19" t="s">
        <v>30</v>
      </c>
      <c r="BL31" s="19" t="s">
        <v>31</v>
      </c>
      <c r="BM31" s="19" t="s">
        <v>32</v>
      </c>
      <c r="BN31" s="23" t="s">
        <v>20</v>
      </c>
      <c r="BO31" s="78" t="s">
        <v>67</v>
      </c>
      <c r="BP31" s="78" t="s">
        <v>68</v>
      </c>
      <c r="BQ31" s="22" t="s">
        <v>14</v>
      </c>
      <c r="BR31" s="19" t="s">
        <v>23</v>
      </c>
      <c r="BS31" s="19" t="s">
        <v>26</v>
      </c>
      <c r="BT31" s="39" t="s">
        <v>18</v>
      </c>
      <c r="BU31" s="19" t="s">
        <v>30</v>
      </c>
      <c r="BV31" s="19" t="s">
        <v>31</v>
      </c>
      <c r="BW31" s="19" t="s">
        <v>32</v>
      </c>
      <c r="BX31" s="23" t="s">
        <v>20</v>
      </c>
      <c r="BY31" s="78" t="s">
        <v>67</v>
      </c>
      <c r="BZ31" s="78" t="s">
        <v>68</v>
      </c>
    </row>
    <row r="32" spans="2:78" ht="20.100000000000001" customHeight="1">
      <c r="B32" s="4" t="s">
        <v>1</v>
      </c>
      <c r="C32" s="5">
        <v>600</v>
      </c>
      <c r="D32" s="2"/>
      <c r="E32" s="38">
        <v>20</v>
      </c>
      <c r="F32" s="20">
        <f t="shared" ref="F32:F55" si="52">0.02*E32-0.0054</f>
        <v>0.39460000000000001</v>
      </c>
      <c r="G32" s="20">
        <f t="shared" ref="G32:G55" si="53">F32/$C$14/$C$7</f>
        <v>4.345418203981616</v>
      </c>
      <c r="H32" s="29">
        <f t="shared" ref="H32:H55" si="54">F32*$C$7/$C$5</f>
        <v>35291.690140845072</v>
      </c>
      <c r="I32" s="22">
        <v>0.30680000000000002</v>
      </c>
      <c r="J32" s="19">
        <v>5.8999999999999997E-2</v>
      </c>
      <c r="K32" s="19">
        <v>0.94199999999999995</v>
      </c>
      <c r="L32" s="19">
        <f t="shared" ref="L32:L55" si="55">K32/$C$14</f>
        <v>0.92220434108108362</v>
      </c>
      <c r="M32" s="19">
        <f t="shared" ref="M32:M55" si="56">4*PI()^2*$C$13*SQRT($C$11*$C$2)*($C$7*I32*K32)^2</f>
        <v>3.8599459156462054E-2</v>
      </c>
      <c r="N32" s="19">
        <f t="shared" ref="N32:N55" si="57">4*PI()^2*N$1*SQRT($C$11*$C$2)*($C$7*I32*K32)^2</f>
        <v>0</v>
      </c>
      <c r="O32" s="19">
        <f t="shared" ref="O32:O55" si="58">M32+N32</f>
        <v>3.8599459156462054E-2</v>
      </c>
      <c r="P32" s="36">
        <f t="shared" ref="P32:P55" si="59">2*PI()^2*N$1*2*SQRT($C$2*$C$11)*J32*$C$7^2*K32^2/SQRT(2)</f>
        <v>0</v>
      </c>
      <c r="Q32" s="17">
        <f t="shared" ref="Q32:Q55" si="60">0.5926*0.5*$C$6*$F32^3*($C$7*I32*2+$C$7)*$C$8</f>
        <v>2.3376309624871165</v>
      </c>
      <c r="R32" s="79">
        <f t="shared" ref="R32:R55" si="61">N32/Q32</f>
        <v>0</v>
      </c>
      <c r="S32" s="26">
        <v>0.31919999999999998</v>
      </c>
      <c r="T32" s="20">
        <v>0.04</v>
      </c>
      <c r="U32" s="19">
        <v>1</v>
      </c>
      <c r="V32" s="19">
        <f t="shared" ref="V32:V55" si="62">U32/$C$14</f>
        <v>0.9789855000860761</v>
      </c>
      <c r="W32" s="19">
        <f t="shared" ref="W32:W55" si="63">4*PI()^2*$C$13*SQRT($C$11*$C$2)*($C$7*S32*U32)^2</f>
        <v>4.7086289529685833E-2</v>
      </c>
      <c r="X32" s="19">
        <f t="shared" ref="X32:X55" si="64">4*PI()^2*X$1*SQRT($C$11*$C$2)*($C$7*S32*U32)^2</f>
        <v>9.4172579059371667E-2</v>
      </c>
      <c r="Y32" s="19">
        <f t="shared" ref="Y32:Y55" si="65">W32+X32</f>
        <v>0.14125886858905751</v>
      </c>
      <c r="Z32" s="36">
        <f t="shared" ref="Z32:Z55" si="66">2*PI()^2*X$1*2*SQRT($C$2*$C$11)*T32*$C$7^2*U32^2/SQRT(2)</f>
        <v>2.6142293882697017E-2</v>
      </c>
      <c r="AA32" s="17">
        <f t="shared" ref="AA32:AA55" si="67">0.5926*0.5*$C$6*$F32^3*($C$7*S32*2+$C$7)*$C$8</f>
        <v>2.3735588553166163</v>
      </c>
      <c r="AB32" s="79">
        <f t="shared" ref="AB32:AB55" si="68">X32/AA32</f>
        <v>3.9675687353794183E-2</v>
      </c>
      <c r="AC32" s="26">
        <v>0.24690000000000001</v>
      </c>
      <c r="AD32" s="20">
        <v>3.7999999999999999E-2</v>
      </c>
      <c r="AE32" s="19">
        <v>1.0049999999999999</v>
      </c>
      <c r="AF32" s="19">
        <f t="shared" ref="AF32:AF55" si="69">AE32/$C$14</f>
        <v>0.9838804275865064</v>
      </c>
      <c r="AG32" s="19">
        <f t="shared" ref="AG32:AG55" si="70">4*PI()^2*$C$13*SQRT($C$11*$C$2)*($C$7*AC32*AE32)^2</f>
        <v>2.8453979006723917E-2</v>
      </c>
      <c r="AH32" s="19">
        <f t="shared" ref="AH32:AH55" si="71">4*PI()^2*AH$1*SQRT($C$11*$C$2)*($C$7*AC32*AE32)^2</f>
        <v>0.11381591602689567</v>
      </c>
      <c r="AI32" s="19">
        <f t="shared" ref="AI32:AI55" si="72">AG32+AH32</f>
        <v>0.14226989503361959</v>
      </c>
      <c r="AJ32" s="36">
        <f t="shared" ref="AJ32:AJ55" si="73">2*PI()^2*AH$1*2*SQRT($C$2*$C$11)*AD32*$C$7^2*AE32^2/SQRT(2)</f>
        <v>5.0168303719854986E-2</v>
      </c>
      <c r="AK32" s="17">
        <f t="shared" ref="AK32:AK55" si="74">0.5926*0.5*$C$6*$F32^3*($C$7*AC32*2+$C$7)*$C$8</f>
        <v>2.1640760608349372</v>
      </c>
      <c r="AL32" s="79">
        <f t="shared" ref="AL32:AL55" si="75">AH32/AK32</f>
        <v>5.2593306717224883E-2</v>
      </c>
      <c r="AM32" s="26">
        <v>0.23899999999999999</v>
      </c>
      <c r="AN32" s="20">
        <v>2.7E-2</v>
      </c>
      <c r="AO32" s="19">
        <v>0.97799999999999998</v>
      </c>
      <c r="AP32" s="19">
        <f t="shared" ref="AP32:AP55" si="76">AO32/$C$14</f>
        <v>0.95744781908418242</v>
      </c>
      <c r="AQ32" s="19">
        <f t="shared" ref="AQ32:AQ55" si="77">4*PI()^2*$C$13*SQRT($C$11*$C$2)*($C$7*AM32*AO32)^2</f>
        <v>2.5248885614689538E-2</v>
      </c>
      <c r="AR32" s="19">
        <f t="shared" ref="AR32:AR55" si="78">4*PI()^2*AR$1*SQRT($C$11*$C$2)*($C$7*AM32*AO32)^2</f>
        <v>0.15149331368813723</v>
      </c>
      <c r="AS32" s="19">
        <f t="shared" ref="AS32:AS55" si="79">AQ32+AR32</f>
        <v>0.17674219930282678</v>
      </c>
      <c r="AT32" s="36">
        <f t="shared" ref="AT32:AT55" si="80">2*PI()^2*AR$1*2*SQRT($C$2*$C$11)*AN32*$C$7^2*AO32^2/SQRT(2)</f>
        <v>5.0634488789747585E-2</v>
      </c>
      <c r="AU32" s="17">
        <f t="shared" ref="AU32:AU55" si="81">0.5926*0.5*$C$6*$F32^3*($C$7*AM32*2+$C$7)*$C$8</f>
        <v>2.1411865162096912</v>
      </c>
      <c r="AV32" s="79">
        <f t="shared" ref="AV32:AV55" si="82">AR32/AU32</f>
        <v>7.075203983458167E-2</v>
      </c>
      <c r="AW32" s="26">
        <v>0.24030000000000001</v>
      </c>
      <c r="AX32" s="20">
        <v>1.6E-2</v>
      </c>
      <c r="AY32" s="19">
        <v>0.95699999999999996</v>
      </c>
      <c r="AZ32" s="19">
        <f t="shared" ref="AZ32:AZ55" si="83">AY32/$C$14</f>
        <v>0.93688912358237475</v>
      </c>
      <c r="BA32" s="19">
        <f t="shared" ref="BA32:BA55" si="84">4*PI()^2*$C$13*SQRT($C$11*$C$2)*($C$7*AW32*AY32)^2</f>
        <v>2.4439939164771555E-2</v>
      </c>
      <c r="BB32" s="19">
        <f t="shared" ref="BB32:BB55" si="85">4*PI()^2*BB$1*SQRT($C$11*$C$2)*($C$7*AW32*AY32)^2</f>
        <v>0.19551951331817244</v>
      </c>
      <c r="BC32" s="19">
        <f t="shared" ref="BC32:BC55" si="86">BA32+BB32</f>
        <v>0.21995945248294399</v>
      </c>
      <c r="BD32" s="36">
        <f t="shared" ref="BD32:BD55" si="87">2*PI()^2*BB$1*2*SQRT($C$2*$C$11)*AX32*$C$7^2*AY32^2/SQRT(2)</f>
        <v>3.8307829936278688E-2</v>
      </c>
      <c r="BE32" s="17">
        <f t="shared" ref="BE32:BE55" si="88">0.5926*0.5*$C$6*$F32^3*($C$7*AW32*2+$C$7)*$C$8</f>
        <v>2.1449531501353647</v>
      </c>
      <c r="BF32" s="79">
        <f t="shared" ref="BF32:BF55" si="89">BB32/BE32</f>
        <v>9.1153279178071325E-2</v>
      </c>
      <c r="BG32" s="22">
        <v>0.26790000000000003</v>
      </c>
      <c r="BH32" s="19">
        <v>1.4999999999999999E-2</v>
      </c>
      <c r="BI32" s="19">
        <v>0.97599999999999998</v>
      </c>
      <c r="BJ32" s="19">
        <f t="shared" ref="BJ32:BJ55" si="90">BI32/$C$14</f>
        <v>0.95548984808401027</v>
      </c>
      <c r="BK32" s="19">
        <f t="shared" ref="BK32:BK55" si="91">4*PI()^2*$C$13*SQRT($C$11*$C$2)*($C$7*BG32*BI32)^2</f>
        <v>3.1594665803916226E-2</v>
      </c>
      <c r="BL32" s="19">
        <f t="shared" ref="BL32:BL55" si="92">4*PI()^2*BL$1*SQRT($C$11*$C$2)*($C$7*BG32*BI32)^2</f>
        <v>0.31594665803916228</v>
      </c>
      <c r="BM32" s="19">
        <f t="shared" ref="BM32:BM55" si="93">BK32+BL32</f>
        <v>0.34754132384307851</v>
      </c>
      <c r="BN32" s="36">
        <f t="shared" ref="BN32:BN55" si="94">2*PI()^2*BL$1*2*SQRT($C$2*$C$11)*BH32*$C$7^2*BI32^2/SQRT(2)</f>
        <v>4.6692228258007479E-2</v>
      </c>
      <c r="BO32" s="17">
        <f t="shared" ref="BO32:BO55" si="95">0.5926*0.5*$C$6*$F32^3*($C$7*BG32*2+$C$7)*$C$8</f>
        <v>2.224921685788122</v>
      </c>
      <c r="BP32" s="79">
        <f t="shared" ref="BP32:BP55" si="96">BL32/BO32</f>
        <v>0.14200349614878521</v>
      </c>
      <c r="BQ32" s="26">
        <v>0.23499999999999999</v>
      </c>
      <c r="BR32" s="20">
        <v>4.2000000000000003E-2</v>
      </c>
      <c r="BS32" s="19">
        <v>0.997</v>
      </c>
      <c r="BT32" s="19">
        <f t="shared" ref="BT32:BT55" si="97">BS32/$C$14</f>
        <v>0.97604854358581783</v>
      </c>
      <c r="BU32" s="19">
        <f t="shared" ref="BU32:BU55" si="98">4*PI()^2*$C$13*SQRT($C$11*$C$2)*($C$7*BQ32*BS32)^2</f>
        <v>2.5368497413492733E-2</v>
      </c>
      <c r="BV32" s="19">
        <f t="shared" ref="BV32:BV55" si="99">4*PI()^2*BV$1*SQRT($C$11*$C$2)*($C$7*BQ32*BS32)^2</f>
        <v>0.30442196896191281</v>
      </c>
      <c r="BW32" s="19">
        <f t="shared" ref="BW32:BW55" si="100">BU32+BV32</f>
        <v>0.32979046637540554</v>
      </c>
      <c r="BX32" s="36">
        <f t="shared" ref="BX32:BX55" si="101">2*PI()^2*BV$1*2*SQRT($C$2*$C$11)*BR32*$C$7^2*BS32^2/SQRT(2)</f>
        <v>0.16370975502028842</v>
      </c>
      <c r="BY32" s="17">
        <f t="shared" ref="BY32:BY55" si="102">0.5926*0.5*$C$6*$F32^3*($C$7*BQ32*2+$C$7)*$C$8</f>
        <v>2.1295968733614656</v>
      </c>
      <c r="BZ32" s="79">
        <f t="shared" ref="BZ32:BZ55" si="103">BV32/BY32</f>
        <v>0.14294816674922961</v>
      </c>
    </row>
    <row r="33" spans="2:78" ht="20.100000000000001" customHeight="1">
      <c r="B33" s="6" t="s">
        <v>24</v>
      </c>
      <c r="C33" s="7">
        <v>20.5</v>
      </c>
      <c r="D33" s="2"/>
      <c r="E33" s="38">
        <v>22</v>
      </c>
      <c r="F33" s="20">
        <f t="shared" si="52"/>
        <v>0.43459999999999999</v>
      </c>
      <c r="G33" s="20">
        <f t="shared" si="53"/>
        <v>4.7859066179686014</v>
      </c>
      <c r="H33" s="29">
        <f t="shared" si="54"/>
        <v>38869.15492957746</v>
      </c>
      <c r="I33" s="26">
        <v>0.37640000000000001</v>
      </c>
      <c r="J33" s="20">
        <v>5.6000000000000001E-2</v>
      </c>
      <c r="K33" s="20">
        <v>1.155</v>
      </c>
      <c r="L33" s="19">
        <f t="shared" si="55"/>
        <v>1.1307282525994178</v>
      </c>
      <c r="M33" s="19">
        <f t="shared" si="56"/>
        <v>8.734376356342323E-2</v>
      </c>
      <c r="N33" s="19">
        <f t="shared" si="57"/>
        <v>0</v>
      </c>
      <c r="O33" s="19">
        <f t="shared" si="58"/>
        <v>8.734376356342323E-2</v>
      </c>
      <c r="P33" s="36">
        <f t="shared" si="59"/>
        <v>0</v>
      </c>
      <c r="Q33" s="17">
        <f t="shared" si="60"/>
        <v>3.3924257693823403</v>
      </c>
      <c r="R33" s="79">
        <f t="shared" si="61"/>
        <v>0</v>
      </c>
      <c r="S33" s="26">
        <v>0.31900000000000001</v>
      </c>
      <c r="T33" s="20">
        <v>1.0999999999999999E-2</v>
      </c>
      <c r="U33" s="20">
        <v>1.121</v>
      </c>
      <c r="V33" s="19">
        <f t="shared" si="62"/>
        <v>1.0974427455964912</v>
      </c>
      <c r="W33" s="19">
        <f t="shared" si="63"/>
        <v>5.9096436616491214E-2</v>
      </c>
      <c r="X33" s="19">
        <f t="shared" si="64"/>
        <v>0.11819287323298243</v>
      </c>
      <c r="Y33" s="19">
        <f t="shared" si="65"/>
        <v>0.17728930984947364</v>
      </c>
      <c r="Z33" s="36">
        <f t="shared" si="66"/>
        <v>9.0341565399377211E-3</v>
      </c>
      <c r="AA33" s="17">
        <f t="shared" si="67"/>
        <v>3.1702381391192791</v>
      </c>
      <c r="AB33" s="79">
        <f t="shared" si="68"/>
        <v>3.7282017326880523E-2</v>
      </c>
      <c r="AC33" s="26">
        <v>0.20380000000000001</v>
      </c>
      <c r="AD33" s="20">
        <v>3.1E-2</v>
      </c>
      <c r="AE33" s="20">
        <v>1.077</v>
      </c>
      <c r="AF33" s="19">
        <f t="shared" si="69"/>
        <v>1.0543673835927039</v>
      </c>
      <c r="AG33" s="19">
        <f t="shared" si="70"/>
        <v>2.2264270473832264E-2</v>
      </c>
      <c r="AH33" s="19">
        <f t="shared" si="71"/>
        <v>8.9057081895329057E-2</v>
      </c>
      <c r="AI33" s="19">
        <f t="shared" si="72"/>
        <v>0.11132135236916132</v>
      </c>
      <c r="AJ33" s="36">
        <f t="shared" si="73"/>
        <v>4.7000967441647445E-2</v>
      </c>
      <c r="AK33" s="17">
        <f t="shared" si="74"/>
        <v>2.7243145327376665</v>
      </c>
      <c r="AL33" s="79">
        <f t="shared" si="75"/>
        <v>3.268972096472117E-2</v>
      </c>
      <c r="AM33" s="26">
        <v>0.21029999999999999</v>
      </c>
      <c r="AN33" s="20">
        <v>2.1000000000000001E-2</v>
      </c>
      <c r="AO33" s="20">
        <v>1.0609999999999999</v>
      </c>
      <c r="AP33" s="19">
        <f t="shared" si="76"/>
        <v>1.0387036155913267</v>
      </c>
      <c r="AQ33" s="19">
        <f t="shared" si="77"/>
        <v>2.3007954854890478E-2</v>
      </c>
      <c r="AR33" s="19">
        <f t="shared" si="78"/>
        <v>0.13804772912934288</v>
      </c>
      <c r="AS33" s="19">
        <f t="shared" si="79"/>
        <v>0.16105568398423337</v>
      </c>
      <c r="AT33" s="36">
        <f t="shared" si="80"/>
        <v>4.6350563508779627E-2</v>
      </c>
      <c r="AU33" s="17">
        <f t="shared" si="81"/>
        <v>2.7494751528894064</v>
      </c>
      <c r="AV33" s="79">
        <f t="shared" si="82"/>
        <v>5.0208756745544467E-2</v>
      </c>
      <c r="AW33" s="26">
        <v>0.22189999999999999</v>
      </c>
      <c r="AX33" s="20">
        <v>0.01</v>
      </c>
      <c r="AY33" s="20">
        <v>1.044</v>
      </c>
      <c r="AZ33" s="19">
        <f t="shared" si="83"/>
        <v>1.0220608620898635</v>
      </c>
      <c r="BA33" s="19">
        <f t="shared" si="84"/>
        <v>2.4801863054268944E-2</v>
      </c>
      <c r="BB33" s="19">
        <f t="shared" si="85"/>
        <v>0.19841490443415155</v>
      </c>
      <c r="BC33" s="19">
        <f t="shared" si="86"/>
        <v>0.22321676748842051</v>
      </c>
      <c r="BD33" s="36">
        <f t="shared" si="87"/>
        <v>2.8493427225331255E-2</v>
      </c>
      <c r="BE33" s="17">
        <f t="shared" si="88"/>
        <v>2.7943771826986663</v>
      </c>
      <c r="BF33" s="79">
        <f t="shared" si="89"/>
        <v>7.1005054601302103E-2</v>
      </c>
      <c r="BG33" s="26">
        <v>0.21759999999999999</v>
      </c>
      <c r="BH33" s="20">
        <v>1.2E-2</v>
      </c>
      <c r="BI33" s="20">
        <v>1.022</v>
      </c>
      <c r="BJ33" s="19">
        <f t="shared" si="90"/>
        <v>1.0005231810879698</v>
      </c>
      <c r="BK33" s="19">
        <f t="shared" si="91"/>
        <v>2.285537108708283E-2</v>
      </c>
      <c r="BL33" s="19">
        <f t="shared" si="92"/>
        <v>0.22855371087082829</v>
      </c>
      <c r="BM33" s="19">
        <f t="shared" si="93"/>
        <v>0.25140908195791112</v>
      </c>
      <c r="BN33" s="36">
        <f t="shared" si="94"/>
        <v>4.0957811525662365E-2</v>
      </c>
      <c r="BO33" s="17">
        <f t="shared" si="95"/>
        <v>2.77773246475213</v>
      </c>
      <c r="BP33" s="79">
        <f t="shared" si="96"/>
        <v>8.2280678132630458E-2</v>
      </c>
      <c r="BQ33" s="26">
        <v>0.22489999999999999</v>
      </c>
      <c r="BR33" s="20">
        <v>1.0999999999999999E-2</v>
      </c>
      <c r="BS33" s="20">
        <v>1.004</v>
      </c>
      <c r="BT33" s="19">
        <f t="shared" si="97"/>
        <v>0.98290144208642038</v>
      </c>
      <c r="BU33" s="19">
        <f t="shared" si="98"/>
        <v>2.3562156696139282E-2</v>
      </c>
      <c r="BV33" s="19">
        <f t="shared" si="99"/>
        <v>0.28274588035367143</v>
      </c>
      <c r="BW33" s="19">
        <f t="shared" si="100"/>
        <v>0.30630803704981069</v>
      </c>
      <c r="BX33" s="36">
        <f t="shared" si="101"/>
        <v>4.3480553342260184E-2</v>
      </c>
      <c r="BY33" s="17">
        <f t="shared" si="102"/>
        <v>2.8059897766148545</v>
      </c>
      <c r="BZ33" s="79">
        <f t="shared" si="103"/>
        <v>0.10076511422460563</v>
      </c>
    </row>
    <row r="34" spans="2:78" ht="20.100000000000001" customHeight="1">
      <c r="B34" s="9" t="s">
        <v>2</v>
      </c>
      <c r="C34" s="10">
        <f>1.003887*10^-3</f>
        <v>1.003887E-3</v>
      </c>
      <c r="D34" s="2"/>
      <c r="E34" s="38">
        <v>24</v>
      </c>
      <c r="F34" s="20">
        <f t="shared" si="52"/>
        <v>0.47459999999999997</v>
      </c>
      <c r="G34" s="20">
        <f t="shared" si="53"/>
        <v>5.2263950319555876</v>
      </c>
      <c r="H34" s="29">
        <f t="shared" si="54"/>
        <v>42446.619718309856</v>
      </c>
      <c r="I34" s="26">
        <v>0.39350000000000002</v>
      </c>
      <c r="J34" s="20">
        <v>0.03</v>
      </c>
      <c r="K34" s="20">
        <v>1.173</v>
      </c>
      <c r="L34" s="19">
        <f t="shared" si="55"/>
        <v>1.1483499916009672</v>
      </c>
      <c r="M34" s="19">
        <f t="shared" si="56"/>
        <v>9.8458723517193522E-2</v>
      </c>
      <c r="N34" s="19">
        <f t="shared" si="57"/>
        <v>0</v>
      </c>
      <c r="O34" s="19">
        <f t="shared" si="58"/>
        <v>9.8458723517193522E-2</v>
      </c>
      <c r="P34" s="36">
        <f t="shared" si="59"/>
        <v>0</v>
      </c>
      <c r="Q34" s="17">
        <f t="shared" si="60"/>
        <v>4.5041887047314617</v>
      </c>
      <c r="R34" s="79">
        <f t="shared" si="61"/>
        <v>0</v>
      </c>
      <c r="S34" s="26">
        <v>0.32979999999999998</v>
      </c>
      <c r="T34" s="20">
        <v>1.9E-2</v>
      </c>
      <c r="U34" s="20">
        <v>1.169</v>
      </c>
      <c r="V34" s="19">
        <f t="shared" si="62"/>
        <v>1.1444340496006229</v>
      </c>
      <c r="W34" s="19">
        <f t="shared" si="63"/>
        <v>6.8690871799258299E-2</v>
      </c>
      <c r="X34" s="19">
        <f t="shared" si="64"/>
        <v>0.1373817435985166</v>
      </c>
      <c r="Y34" s="19">
        <f t="shared" si="65"/>
        <v>0.20607261539777488</v>
      </c>
      <c r="Z34" s="36">
        <f t="shared" si="66"/>
        <v>1.6969393653550352E-2</v>
      </c>
      <c r="AA34" s="17">
        <f t="shared" si="67"/>
        <v>4.1830730690387989</v>
      </c>
      <c r="AB34" s="79">
        <f t="shared" si="68"/>
        <v>3.2842300703603215E-2</v>
      </c>
      <c r="AC34" s="26">
        <v>0.25430000000000003</v>
      </c>
      <c r="AD34" s="20">
        <v>1.7000000000000001E-2</v>
      </c>
      <c r="AE34" s="20">
        <v>1.151</v>
      </c>
      <c r="AF34" s="19">
        <f t="shared" si="69"/>
        <v>1.1268123105990735</v>
      </c>
      <c r="AG34" s="19">
        <f t="shared" si="70"/>
        <v>3.9592422108137751E-2</v>
      </c>
      <c r="AH34" s="19">
        <f t="shared" si="71"/>
        <v>0.158369688432551</v>
      </c>
      <c r="AI34" s="19">
        <f t="shared" si="72"/>
        <v>0.19796211054068874</v>
      </c>
      <c r="AJ34" s="36">
        <f t="shared" si="73"/>
        <v>2.9438336516377259E-2</v>
      </c>
      <c r="AK34" s="17">
        <f t="shared" si="74"/>
        <v>3.8024729042853296</v>
      </c>
      <c r="AL34" s="79">
        <f t="shared" si="75"/>
        <v>4.1649130031688263E-2</v>
      </c>
      <c r="AM34" s="26">
        <v>0.24129999999999999</v>
      </c>
      <c r="AN34" s="20">
        <v>1.2999999999999999E-2</v>
      </c>
      <c r="AO34" s="20">
        <v>1.125</v>
      </c>
      <c r="AP34" s="19">
        <f t="shared" si="76"/>
        <v>1.1013586875968355</v>
      </c>
      <c r="AQ34" s="19">
        <f t="shared" si="77"/>
        <v>3.4055588699870076E-2</v>
      </c>
      <c r="AR34" s="19">
        <f t="shared" si="78"/>
        <v>0.20433353219922049</v>
      </c>
      <c r="AS34" s="19">
        <f t="shared" si="79"/>
        <v>0.23838912089909056</v>
      </c>
      <c r="AT34" s="36">
        <f t="shared" si="80"/>
        <v>3.2259182177906208E-2</v>
      </c>
      <c r="AU34" s="17">
        <f t="shared" si="81"/>
        <v>3.7369391010827444</v>
      </c>
      <c r="AV34" s="79">
        <f t="shared" si="82"/>
        <v>5.4679385098894626E-2</v>
      </c>
      <c r="AW34" s="26">
        <v>0.2419</v>
      </c>
      <c r="AX34" s="20">
        <v>0.01</v>
      </c>
      <c r="AY34" s="20">
        <v>1.1100000000000001</v>
      </c>
      <c r="AZ34" s="19">
        <f t="shared" si="83"/>
        <v>1.0866739050955445</v>
      </c>
      <c r="BA34" s="19">
        <f t="shared" si="84"/>
        <v>3.331857337773652E-2</v>
      </c>
      <c r="BB34" s="19">
        <f t="shared" si="85"/>
        <v>0.26654858702189216</v>
      </c>
      <c r="BC34" s="19">
        <f t="shared" si="86"/>
        <v>0.29986716039962868</v>
      </c>
      <c r="BD34" s="36">
        <f t="shared" si="87"/>
        <v>3.2209920292871001E-2</v>
      </c>
      <c r="BE34" s="17">
        <f t="shared" si="88"/>
        <v>3.7399637381536328</v>
      </c>
      <c r="BF34" s="79">
        <f t="shared" si="89"/>
        <v>7.1270366689031972E-2</v>
      </c>
      <c r="BG34" s="26">
        <v>0.24709999999999999</v>
      </c>
      <c r="BH34" s="20">
        <v>8.9999999999999993E-3</v>
      </c>
      <c r="BI34" s="20">
        <v>1.095</v>
      </c>
      <c r="BJ34" s="19">
        <f t="shared" si="90"/>
        <v>1.0719891225942533</v>
      </c>
      <c r="BK34" s="19">
        <f t="shared" si="91"/>
        <v>3.3833149869863036E-2</v>
      </c>
      <c r="BL34" s="19">
        <f t="shared" si="92"/>
        <v>0.33833149869863038</v>
      </c>
      <c r="BM34" s="19">
        <f t="shared" si="93"/>
        <v>0.37216464856849341</v>
      </c>
      <c r="BN34" s="36">
        <f t="shared" si="94"/>
        <v>3.5263421913038391E-2</v>
      </c>
      <c r="BO34" s="17">
        <f t="shared" si="95"/>
        <v>3.7661772594346661</v>
      </c>
      <c r="BP34" s="79">
        <f t="shared" si="96"/>
        <v>8.9834194036160872E-2</v>
      </c>
      <c r="BQ34" s="26">
        <v>0.24390000000000001</v>
      </c>
      <c r="BR34" s="20">
        <v>8.0000000000000002E-3</v>
      </c>
      <c r="BS34" s="20">
        <v>1.083</v>
      </c>
      <c r="BT34" s="19">
        <f t="shared" si="97"/>
        <v>1.0602412965932204</v>
      </c>
      <c r="BU34" s="19">
        <f t="shared" si="98"/>
        <v>3.2244022627797617E-2</v>
      </c>
      <c r="BV34" s="19">
        <f t="shared" si="99"/>
        <v>0.3869282715335714</v>
      </c>
      <c r="BW34" s="19">
        <f t="shared" si="100"/>
        <v>0.41917229416136903</v>
      </c>
      <c r="BX34" s="36">
        <f t="shared" si="101"/>
        <v>3.6794410715739148E-2</v>
      </c>
      <c r="BY34" s="17">
        <f t="shared" si="102"/>
        <v>3.7500458617232613</v>
      </c>
      <c r="BZ34" s="79">
        <f t="shared" si="103"/>
        <v>0.10317961054368704</v>
      </c>
    </row>
    <row r="35" spans="2:78" ht="20.100000000000001" customHeight="1">
      <c r="B35" s="6" t="s">
        <v>3</v>
      </c>
      <c r="C35" s="11">
        <f>9.94*10^-7</f>
        <v>9.9399999999999993E-7</v>
      </c>
      <c r="D35" s="2"/>
      <c r="E35" s="38">
        <v>26</v>
      </c>
      <c r="F35" s="20">
        <f t="shared" si="52"/>
        <v>0.51460000000000006</v>
      </c>
      <c r="G35" s="20">
        <f t="shared" si="53"/>
        <v>5.6668834459425739</v>
      </c>
      <c r="H35" s="29">
        <f t="shared" si="54"/>
        <v>46024.084507042258</v>
      </c>
      <c r="I35" s="26">
        <v>0.3543</v>
      </c>
      <c r="J35" s="20">
        <v>6.0999999999999999E-2</v>
      </c>
      <c r="K35" s="20">
        <v>1.181</v>
      </c>
      <c r="L35" s="19">
        <f t="shared" si="55"/>
        <v>1.156181875601656</v>
      </c>
      <c r="M35" s="19">
        <f t="shared" si="56"/>
        <v>8.091160260516915E-2</v>
      </c>
      <c r="N35" s="19">
        <f t="shared" si="57"/>
        <v>0</v>
      </c>
      <c r="O35" s="19">
        <f t="shared" si="58"/>
        <v>8.091160260516915E-2</v>
      </c>
      <c r="P35" s="36">
        <f t="shared" si="59"/>
        <v>0</v>
      </c>
      <c r="Q35" s="17">
        <f t="shared" si="60"/>
        <v>5.4898258856388136</v>
      </c>
      <c r="R35" s="79">
        <f t="shared" si="61"/>
        <v>0</v>
      </c>
      <c r="S35" s="26">
        <v>0.36180000000000001</v>
      </c>
      <c r="T35" s="20">
        <v>2.3E-2</v>
      </c>
      <c r="U35" s="20">
        <v>1.2050000000000001</v>
      </c>
      <c r="V35" s="19">
        <f t="shared" si="62"/>
        <v>1.1796775276037217</v>
      </c>
      <c r="W35" s="19">
        <f t="shared" si="63"/>
        <v>8.7837491040282004E-2</v>
      </c>
      <c r="X35" s="19">
        <f t="shared" si="64"/>
        <v>0.17567498208056401</v>
      </c>
      <c r="Y35" s="19">
        <f t="shared" si="65"/>
        <v>0.26351247312084602</v>
      </c>
      <c r="Z35" s="36">
        <f t="shared" si="66"/>
        <v>2.1826576958138305E-2</v>
      </c>
      <c r="AA35" s="17">
        <f t="shared" si="67"/>
        <v>5.5380217116276835</v>
      </c>
      <c r="AB35" s="79">
        <f t="shared" si="68"/>
        <v>3.1721613100886753E-2</v>
      </c>
      <c r="AC35" s="26">
        <v>0.36399999999999999</v>
      </c>
      <c r="AD35" s="20">
        <v>2.1000000000000001E-2</v>
      </c>
      <c r="AE35" s="20">
        <v>1.196</v>
      </c>
      <c r="AF35" s="19">
        <f t="shared" si="69"/>
        <v>1.170866658102947</v>
      </c>
      <c r="AG35" s="19">
        <f t="shared" si="70"/>
        <v>8.7585825985982371E-2</v>
      </c>
      <c r="AH35" s="19">
        <f t="shared" si="71"/>
        <v>0.35034330394392948</v>
      </c>
      <c r="AI35" s="19">
        <f t="shared" si="72"/>
        <v>0.43792912992991184</v>
      </c>
      <c r="AJ35" s="36">
        <f t="shared" si="73"/>
        <v>3.9264073218837535E-2</v>
      </c>
      <c r="AK35" s="17">
        <f t="shared" si="74"/>
        <v>5.5521591539177519</v>
      </c>
      <c r="AL35" s="79">
        <f t="shared" si="75"/>
        <v>6.3100371266684219E-2</v>
      </c>
      <c r="AM35" s="26">
        <v>0.3584</v>
      </c>
      <c r="AN35" s="20">
        <v>1.4E-2</v>
      </c>
      <c r="AO35" s="20">
        <v>1.1819999999999999</v>
      </c>
      <c r="AP35" s="19">
        <f t="shared" si="76"/>
        <v>1.1571608611017419</v>
      </c>
      <c r="AQ35" s="19">
        <f t="shared" si="77"/>
        <v>8.2935345542655262E-2</v>
      </c>
      <c r="AR35" s="19">
        <f t="shared" si="78"/>
        <v>0.49761207325593154</v>
      </c>
      <c r="AS35" s="19">
        <f t="shared" si="79"/>
        <v>0.58054741879858685</v>
      </c>
      <c r="AT35" s="36">
        <f t="shared" si="80"/>
        <v>3.8350227508497654E-2</v>
      </c>
      <c r="AU35" s="17">
        <f t="shared" si="81"/>
        <v>5.5161729371793955</v>
      </c>
      <c r="AV35" s="79">
        <f t="shared" si="82"/>
        <v>9.0209657841216512E-2</v>
      </c>
      <c r="AW35" s="26">
        <v>0.34670000000000001</v>
      </c>
      <c r="AX35" s="20">
        <v>1.2999999999999999E-2</v>
      </c>
      <c r="AY35" s="20">
        <v>1.1719999999999999</v>
      </c>
      <c r="AZ35" s="19">
        <f t="shared" si="83"/>
        <v>1.1473710061008811</v>
      </c>
      <c r="BA35" s="19">
        <f t="shared" si="84"/>
        <v>7.6301242487597565E-2</v>
      </c>
      <c r="BB35" s="19">
        <f t="shared" si="85"/>
        <v>0.61040993990078052</v>
      </c>
      <c r="BC35" s="19">
        <f t="shared" si="86"/>
        <v>0.68671118238837803</v>
      </c>
      <c r="BD35" s="36">
        <f t="shared" si="87"/>
        <v>4.6681227580741641E-2</v>
      </c>
      <c r="BE35" s="17">
        <f t="shared" si="88"/>
        <v>5.4409874486367595</v>
      </c>
      <c r="BF35" s="79">
        <f t="shared" si="89"/>
        <v>0.11218734570941141</v>
      </c>
      <c r="BG35" s="26">
        <v>0.31709999999999999</v>
      </c>
      <c r="BH35" s="20">
        <v>0.01</v>
      </c>
      <c r="BI35" s="20">
        <v>1.1599999999999999</v>
      </c>
      <c r="BJ35" s="19">
        <f t="shared" si="90"/>
        <v>1.1356231800998482</v>
      </c>
      <c r="BK35" s="19">
        <f t="shared" si="91"/>
        <v>6.2528378396351392E-2</v>
      </c>
      <c r="BL35" s="19">
        <f t="shared" si="92"/>
        <v>0.62528378396351392</v>
      </c>
      <c r="BM35" s="19">
        <f t="shared" si="93"/>
        <v>0.68781216235986531</v>
      </c>
      <c r="BN35" s="36">
        <f t="shared" si="94"/>
        <v>4.3971338310696377E-2</v>
      </c>
      <c r="BO35" s="17">
        <f t="shared" si="95"/>
        <v>5.2507745887340223</v>
      </c>
      <c r="BP35" s="79">
        <f t="shared" si="96"/>
        <v>0.11908410338259669</v>
      </c>
      <c r="BQ35" s="26">
        <v>0.31130000000000002</v>
      </c>
      <c r="BR35" s="20">
        <v>8.9999999999999993E-3</v>
      </c>
      <c r="BS35" s="20">
        <v>1.1519999999999999</v>
      </c>
      <c r="BT35" s="19">
        <f t="shared" si="97"/>
        <v>1.1277912960991596</v>
      </c>
      <c r="BU35" s="19">
        <f t="shared" si="98"/>
        <v>5.9433581643280942E-2</v>
      </c>
      <c r="BV35" s="19">
        <f t="shared" si="99"/>
        <v>0.7132029797193713</v>
      </c>
      <c r="BW35" s="19">
        <f t="shared" si="100"/>
        <v>0.77263656136265224</v>
      </c>
      <c r="BX35" s="36">
        <f t="shared" si="101"/>
        <v>4.6836282754218701E-2</v>
      </c>
      <c r="BY35" s="17">
        <f t="shared" si="102"/>
        <v>5.2135031499692968</v>
      </c>
      <c r="BZ35" s="79">
        <f t="shared" si="103"/>
        <v>0.13679918457967585</v>
      </c>
    </row>
    <row r="36" spans="2:78" ht="20.100000000000001" customHeight="1">
      <c r="B36" s="9" t="s">
        <v>4</v>
      </c>
      <c r="C36" s="10">
        <v>999.72964999999999</v>
      </c>
      <c r="D36" s="2"/>
      <c r="E36" s="38">
        <v>28</v>
      </c>
      <c r="F36" s="20">
        <f t="shared" si="52"/>
        <v>0.55460000000000009</v>
      </c>
      <c r="G36" s="20">
        <f t="shared" si="53"/>
        <v>6.1073718599295601</v>
      </c>
      <c r="H36" s="29">
        <f t="shared" si="54"/>
        <v>49601.549295774654</v>
      </c>
      <c r="I36" s="26">
        <v>0.56499999999999995</v>
      </c>
      <c r="J36" s="20">
        <v>6.9000000000000006E-2</v>
      </c>
      <c r="K36" s="20">
        <v>1.1000000000000001</v>
      </c>
      <c r="L36" s="19">
        <f t="shared" si="55"/>
        <v>1.0768840500946837</v>
      </c>
      <c r="M36" s="19">
        <f t="shared" si="56"/>
        <v>0.17850524001388074</v>
      </c>
      <c r="N36" s="19">
        <f t="shared" si="57"/>
        <v>0</v>
      </c>
      <c r="O36" s="19">
        <f t="shared" si="58"/>
        <v>0.17850524001388074</v>
      </c>
      <c r="P36" s="36">
        <f t="shared" si="59"/>
        <v>0</v>
      </c>
      <c r="Q36" s="17">
        <f t="shared" si="60"/>
        <v>8.5669853093618844</v>
      </c>
      <c r="R36" s="79">
        <f t="shared" si="61"/>
        <v>0</v>
      </c>
      <c r="S36" s="26">
        <v>0.3518</v>
      </c>
      <c r="T36" s="20">
        <v>5.8000000000000003E-2</v>
      </c>
      <c r="U36" s="20">
        <v>1.2130000000000001</v>
      </c>
      <c r="V36" s="19">
        <f t="shared" si="62"/>
        <v>1.1875094116044103</v>
      </c>
      <c r="W36" s="19">
        <f t="shared" si="63"/>
        <v>8.4155397436387516E-2</v>
      </c>
      <c r="X36" s="19">
        <f t="shared" si="64"/>
        <v>0.16831079487277503</v>
      </c>
      <c r="Y36" s="19">
        <f t="shared" si="65"/>
        <v>0.25246619230916256</v>
      </c>
      <c r="Z36" s="36">
        <f t="shared" si="66"/>
        <v>5.5774193171440556E-2</v>
      </c>
      <c r="AA36" s="17">
        <f t="shared" si="67"/>
        <v>6.8519794239572347</v>
      </c>
      <c r="AB36" s="79">
        <f t="shared" si="68"/>
        <v>2.4563820825890665E-2</v>
      </c>
      <c r="AC36" s="26">
        <v>0.35289999999999999</v>
      </c>
      <c r="AD36" s="20">
        <v>2.5000000000000001E-2</v>
      </c>
      <c r="AE36" s="20">
        <v>1.2390000000000001</v>
      </c>
      <c r="AF36" s="19">
        <f t="shared" si="69"/>
        <v>1.2129630346066484</v>
      </c>
      <c r="AG36" s="19">
        <f t="shared" si="70"/>
        <v>8.8351643554829537E-2</v>
      </c>
      <c r="AH36" s="19">
        <f t="shared" si="71"/>
        <v>0.35340657421931815</v>
      </c>
      <c r="AI36" s="19">
        <f t="shared" si="72"/>
        <v>0.4417582177741477</v>
      </c>
      <c r="AJ36" s="36">
        <f t="shared" si="73"/>
        <v>5.016448040937467E-2</v>
      </c>
      <c r="AK36" s="17">
        <f t="shared" si="74"/>
        <v>6.8608279533847432</v>
      </c>
      <c r="AL36" s="79">
        <f t="shared" si="75"/>
        <v>5.1510776340772023E-2</v>
      </c>
      <c r="AM36" s="26">
        <v>0.36499999999999999</v>
      </c>
      <c r="AN36" s="20">
        <v>0.02</v>
      </c>
      <c r="AO36" s="20">
        <v>1.232</v>
      </c>
      <c r="AP36" s="19">
        <f t="shared" si="76"/>
        <v>1.2061101361060458</v>
      </c>
      <c r="AQ36" s="19">
        <f t="shared" si="77"/>
        <v>9.3449255972136644E-2</v>
      </c>
      <c r="AR36" s="19">
        <f t="shared" si="78"/>
        <v>0.56069553583281984</v>
      </c>
      <c r="AS36" s="19">
        <f t="shared" si="79"/>
        <v>0.65414479180495644</v>
      </c>
      <c r="AT36" s="36">
        <f t="shared" si="80"/>
        <v>5.951910160531608E-2</v>
      </c>
      <c r="AU36" s="17">
        <f t="shared" si="81"/>
        <v>6.9581617770873523</v>
      </c>
      <c r="AV36" s="79">
        <f t="shared" si="82"/>
        <v>8.0580985868874674E-2</v>
      </c>
      <c r="AW36" s="26">
        <v>0.35680000000000001</v>
      </c>
      <c r="AX36" s="20">
        <v>1.9E-2</v>
      </c>
      <c r="AY36" s="20">
        <v>1.224</v>
      </c>
      <c r="AZ36" s="19">
        <f t="shared" si="83"/>
        <v>1.198278252105357</v>
      </c>
      <c r="BA36" s="19">
        <f t="shared" si="84"/>
        <v>8.8141661003857341E-2</v>
      </c>
      <c r="BB36" s="19">
        <f t="shared" si="85"/>
        <v>0.70513328803085873</v>
      </c>
      <c r="BC36" s="19">
        <f t="shared" si="86"/>
        <v>0.79327494903471607</v>
      </c>
      <c r="BD36" s="36">
        <f t="shared" si="87"/>
        <v>7.4414938832006616E-2</v>
      </c>
      <c r="BE36" s="17">
        <f t="shared" si="88"/>
        <v>6.8922000122640963</v>
      </c>
      <c r="BF36" s="79">
        <f t="shared" si="89"/>
        <v>0.10230888348802018</v>
      </c>
      <c r="BG36" s="26">
        <v>0.3478</v>
      </c>
      <c r="BH36" s="20">
        <v>1.4999999999999999E-2</v>
      </c>
      <c r="BI36" s="20">
        <v>1.222</v>
      </c>
      <c r="BJ36" s="19">
        <f t="shared" si="90"/>
        <v>1.196320281105185</v>
      </c>
      <c r="BK36" s="19">
        <f t="shared" si="91"/>
        <v>8.3477660742651935E-2</v>
      </c>
      <c r="BL36" s="19">
        <f t="shared" si="92"/>
        <v>0.83477660742651938</v>
      </c>
      <c r="BM36" s="19">
        <f t="shared" si="93"/>
        <v>0.91825426816917133</v>
      </c>
      <c r="BN36" s="36">
        <f t="shared" si="94"/>
        <v>7.3196004709367476E-2</v>
      </c>
      <c r="BO36" s="17">
        <f t="shared" si="95"/>
        <v>6.8198029533117426</v>
      </c>
      <c r="BP36" s="79">
        <f t="shared" si="96"/>
        <v>0.12240479866374236</v>
      </c>
      <c r="BQ36" s="26">
        <v>0.33650000000000002</v>
      </c>
      <c r="BR36" s="20">
        <v>1.2999999999999999E-2</v>
      </c>
      <c r="BS36" s="20">
        <v>1.214</v>
      </c>
      <c r="BT36" s="19">
        <f t="shared" si="97"/>
        <v>1.1884883971044964</v>
      </c>
      <c r="BU36" s="19">
        <f t="shared" si="98"/>
        <v>7.7121632481811128E-2</v>
      </c>
      <c r="BV36" s="19">
        <f t="shared" si="99"/>
        <v>0.92545958978173348</v>
      </c>
      <c r="BW36" s="19">
        <f t="shared" si="100"/>
        <v>1.0025812222635446</v>
      </c>
      <c r="BX36" s="36">
        <f t="shared" si="101"/>
        <v>7.5130395902529498E-2</v>
      </c>
      <c r="BY36" s="17">
        <f t="shared" si="102"/>
        <v>6.7289044237382321</v>
      </c>
      <c r="BZ36" s="79">
        <f t="shared" si="103"/>
        <v>0.13753495836809582</v>
      </c>
    </row>
    <row r="37" spans="2:78" ht="20.100000000000001" customHeight="1">
      <c r="B37" s="9" t="s">
        <v>5</v>
      </c>
      <c r="C37" s="10">
        <f>3.5*0.0254</f>
        <v>8.8899999999999993E-2</v>
      </c>
      <c r="D37" s="2"/>
      <c r="E37" s="38">
        <v>30</v>
      </c>
      <c r="F37" s="20">
        <f t="shared" si="52"/>
        <v>0.59460000000000002</v>
      </c>
      <c r="G37" s="20">
        <f t="shared" si="53"/>
        <v>6.5478602739165446</v>
      </c>
      <c r="H37" s="29">
        <f t="shared" si="54"/>
        <v>53179.014084507042</v>
      </c>
      <c r="I37" s="26">
        <v>0.73580000000000001</v>
      </c>
      <c r="J37" s="20">
        <v>9.5000000000000001E-2</v>
      </c>
      <c r="K37" s="20">
        <v>1.073</v>
      </c>
      <c r="L37" s="19">
        <f t="shared" si="55"/>
        <v>1.0504514415923596</v>
      </c>
      <c r="M37" s="19">
        <f t="shared" si="56"/>
        <v>0.28806315588019737</v>
      </c>
      <c r="N37" s="19">
        <f t="shared" si="57"/>
        <v>0</v>
      </c>
      <c r="O37" s="19">
        <f t="shared" si="58"/>
        <v>0.28806315588019737</v>
      </c>
      <c r="P37" s="36">
        <f t="shared" si="59"/>
        <v>0</v>
      </c>
      <c r="Q37" s="17">
        <f t="shared" si="60"/>
        <v>12.250723112213299</v>
      </c>
      <c r="R37" s="79">
        <f t="shared" si="61"/>
        <v>0</v>
      </c>
      <c r="S37" s="26">
        <v>0.41249999999999998</v>
      </c>
      <c r="T37" s="20">
        <v>8.2000000000000003E-2</v>
      </c>
      <c r="U37" s="20">
        <v>1.155</v>
      </c>
      <c r="V37" s="19">
        <f t="shared" si="62"/>
        <v>1.1307282525994178</v>
      </c>
      <c r="W37" s="19">
        <f t="shared" si="63"/>
        <v>0.10490122930954143</v>
      </c>
      <c r="X37" s="19">
        <f t="shared" si="64"/>
        <v>0.20980245861908287</v>
      </c>
      <c r="Y37" s="19">
        <f t="shared" si="65"/>
        <v>0.3147036879286243</v>
      </c>
      <c r="Z37" s="36">
        <f t="shared" si="66"/>
        <v>7.1492670873573028E-2</v>
      </c>
      <c r="AA37" s="17">
        <f t="shared" si="67"/>
        <v>9.0457880238668356</v>
      </c>
      <c r="AB37" s="79">
        <f t="shared" si="68"/>
        <v>2.3193386586721921E-2</v>
      </c>
      <c r="AC37" s="26">
        <v>0.34029999999999999</v>
      </c>
      <c r="AD37" s="20">
        <v>3.5999999999999997E-2</v>
      </c>
      <c r="AE37" s="20">
        <v>1.2829999999999999</v>
      </c>
      <c r="AF37" s="19">
        <f t="shared" si="69"/>
        <v>1.2560383966104356</v>
      </c>
      <c r="AG37" s="19">
        <f t="shared" si="70"/>
        <v>8.8093915675752921E-2</v>
      </c>
      <c r="AH37" s="19">
        <f t="shared" si="71"/>
        <v>0.35237566270301168</v>
      </c>
      <c r="AI37" s="19">
        <f t="shared" si="72"/>
        <v>0.4404695783787646</v>
      </c>
      <c r="AJ37" s="36">
        <f t="shared" si="73"/>
        <v>7.7458576311134716E-2</v>
      </c>
      <c r="AK37" s="17">
        <f t="shared" si="74"/>
        <v>8.3300555358414261</v>
      </c>
      <c r="AL37" s="79">
        <f t="shared" si="75"/>
        <v>4.230171830029917E-2</v>
      </c>
      <c r="AM37" s="26">
        <v>0.34439999999999998</v>
      </c>
      <c r="AN37" s="20">
        <v>2.5999999999999999E-2</v>
      </c>
      <c r="AO37" s="20">
        <v>1.2849999999999999</v>
      </c>
      <c r="AP37" s="19">
        <f t="shared" si="76"/>
        <v>1.2579963676106076</v>
      </c>
      <c r="AQ37" s="19">
        <f t="shared" si="77"/>
        <v>9.0510975220616241E-2</v>
      </c>
      <c r="AR37" s="19">
        <f t="shared" si="78"/>
        <v>0.54306585132369745</v>
      </c>
      <c r="AS37" s="19">
        <f t="shared" si="79"/>
        <v>0.63357682654431369</v>
      </c>
      <c r="AT37" s="36">
        <f t="shared" si="80"/>
        <v>8.4175277972089929E-2</v>
      </c>
      <c r="AU37" s="17">
        <f t="shared" si="81"/>
        <v>8.3706996244966074</v>
      </c>
      <c r="AV37" s="79">
        <f t="shared" si="82"/>
        <v>6.4876996629341599E-2</v>
      </c>
      <c r="AW37" s="26">
        <v>0.34360000000000002</v>
      </c>
      <c r="AX37" s="20">
        <v>2.1999999999999999E-2</v>
      </c>
      <c r="AY37" s="20">
        <v>1.2749999999999999</v>
      </c>
      <c r="AZ37" s="19">
        <f t="shared" si="83"/>
        <v>1.2482065126097468</v>
      </c>
      <c r="BA37" s="19">
        <f t="shared" si="84"/>
        <v>8.8694233164742564E-2</v>
      </c>
      <c r="BB37" s="19">
        <f t="shared" si="85"/>
        <v>0.70955386531794051</v>
      </c>
      <c r="BC37" s="19">
        <f t="shared" si="86"/>
        <v>0.79824809848268308</v>
      </c>
      <c r="BD37" s="36">
        <f t="shared" si="87"/>
        <v>9.3494646284730532E-2</v>
      </c>
      <c r="BE37" s="17">
        <f t="shared" si="88"/>
        <v>8.3627690706126714</v>
      </c>
      <c r="BF37" s="79">
        <f t="shared" si="89"/>
        <v>8.4846760603657007E-2</v>
      </c>
      <c r="BG37" s="26">
        <v>0.34250000000000003</v>
      </c>
      <c r="BH37" s="20">
        <v>0.02</v>
      </c>
      <c r="BI37" s="20">
        <v>1.268</v>
      </c>
      <c r="BJ37" s="19">
        <f t="shared" si="90"/>
        <v>1.2413536141091446</v>
      </c>
      <c r="BK37" s="19">
        <f t="shared" si="91"/>
        <v>8.7162235862711157E-2</v>
      </c>
      <c r="BL37" s="19">
        <f t="shared" si="92"/>
        <v>0.87162235862711157</v>
      </c>
      <c r="BM37" s="19">
        <f t="shared" si="93"/>
        <v>0.95878459448982278</v>
      </c>
      <c r="BN37" s="36">
        <f t="shared" si="94"/>
        <v>0.10508051879913363</v>
      </c>
      <c r="BO37" s="17">
        <f t="shared" si="95"/>
        <v>8.3518645590222569</v>
      </c>
      <c r="BP37" s="79">
        <f t="shared" si="96"/>
        <v>0.10436260699241409</v>
      </c>
      <c r="BQ37" s="26">
        <v>0.33029999999999998</v>
      </c>
      <c r="BR37" s="20">
        <v>1.2E-2</v>
      </c>
      <c r="BS37" s="20">
        <v>1.268</v>
      </c>
      <c r="BT37" s="19">
        <f t="shared" si="97"/>
        <v>1.2413536141091446</v>
      </c>
      <c r="BU37" s="19">
        <f t="shared" si="98"/>
        <v>8.1063314637977835E-2</v>
      </c>
      <c r="BV37" s="19">
        <f t="shared" si="99"/>
        <v>0.97275977565573413</v>
      </c>
      <c r="BW37" s="19">
        <f t="shared" si="100"/>
        <v>1.053823090293712</v>
      </c>
      <c r="BX37" s="36">
        <f t="shared" si="101"/>
        <v>7.5657973535376233E-2</v>
      </c>
      <c r="BY37" s="17">
        <f t="shared" si="102"/>
        <v>8.2309236122922016</v>
      </c>
      <c r="BZ37" s="79">
        <f t="shared" si="103"/>
        <v>0.11818355041018704</v>
      </c>
    </row>
    <row r="38" spans="2:78" ht="20.100000000000001" customHeight="1">
      <c r="B38" s="9" t="s">
        <v>6</v>
      </c>
      <c r="C38" s="10">
        <f>35.25*0.0254</f>
        <v>0.89534999999999998</v>
      </c>
      <c r="D38" s="2"/>
      <c r="E38" s="38">
        <v>32</v>
      </c>
      <c r="F38" s="20">
        <f t="shared" si="52"/>
        <v>0.63460000000000005</v>
      </c>
      <c r="G38" s="20">
        <f t="shared" si="53"/>
        <v>6.9883486879035308</v>
      </c>
      <c r="H38" s="29">
        <f t="shared" si="54"/>
        <v>56756.478873239437</v>
      </c>
      <c r="I38" s="26">
        <v>1.0117</v>
      </c>
      <c r="J38" s="20">
        <v>5.1999999999999998E-2</v>
      </c>
      <c r="K38" s="20">
        <v>1.107</v>
      </c>
      <c r="L38" s="19">
        <f t="shared" si="55"/>
        <v>1.0837369485952861</v>
      </c>
      <c r="M38" s="19">
        <f t="shared" si="56"/>
        <v>0.57965214208176818</v>
      </c>
      <c r="N38" s="19">
        <f t="shared" si="57"/>
        <v>0</v>
      </c>
      <c r="O38" s="19">
        <f t="shared" si="58"/>
        <v>0.57965214208176818</v>
      </c>
      <c r="P38" s="36">
        <f t="shared" si="59"/>
        <v>0</v>
      </c>
      <c r="Q38" s="17">
        <f t="shared" si="60"/>
        <v>18.218165164725885</v>
      </c>
      <c r="R38" s="79">
        <f t="shared" si="61"/>
        <v>0</v>
      </c>
      <c r="S38" s="26">
        <v>0.69059999999999999</v>
      </c>
      <c r="T38" s="20">
        <v>0.11</v>
      </c>
      <c r="U38" s="20">
        <v>1.085</v>
      </c>
      <c r="V38" s="19">
        <f t="shared" si="62"/>
        <v>1.0621992675933924</v>
      </c>
      <c r="W38" s="19">
        <f t="shared" si="63"/>
        <v>0.25946652043137047</v>
      </c>
      <c r="X38" s="19">
        <f t="shared" si="64"/>
        <v>0.51893304086274095</v>
      </c>
      <c r="Y38" s="19">
        <f t="shared" si="65"/>
        <v>0.77839956129411148</v>
      </c>
      <c r="Z38" s="36">
        <f t="shared" si="66"/>
        <v>8.4632245269159495E-2</v>
      </c>
      <c r="AA38" s="17">
        <f t="shared" si="67"/>
        <v>14.348447076220571</v>
      </c>
      <c r="AB38" s="79">
        <f t="shared" si="68"/>
        <v>3.6166495099163698E-2</v>
      </c>
      <c r="AC38" s="26">
        <v>0.43240000000000001</v>
      </c>
      <c r="AD38" s="20">
        <v>0.08</v>
      </c>
      <c r="AE38" s="20">
        <v>1.167</v>
      </c>
      <c r="AF38" s="19">
        <f t="shared" si="69"/>
        <v>1.1424760786004509</v>
      </c>
      <c r="AG38" s="19">
        <f t="shared" si="70"/>
        <v>0.11767434402949396</v>
      </c>
      <c r="AH38" s="19">
        <f t="shared" si="71"/>
        <v>0.47069737611797585</v>
      </c>
      <c r="AI38" s="19">
        <f t="shared" si="72"/>
        <v>0.58837172014746986</v>
      </c>
      <c r="AJ38" s="36">
        <f t="shared" si="73"/>
        <v>0.14241160989444943</v>
      </c>
      <c r="AK38" s="17">
        <f t="shared" si="74"/>
        <v>11.236764701720192</v>
      </c>
      <c r="AL38" s="79">
        <f t="shared" si="75"/>
        <v>4.1889048014498213E-2</v>
      </c>
      <c r="AM38" s="26">
        <v>0.34560000000000002</v>
      </c>
      <c r="AN38" s="20">
        <v>3.5000000000000003E-2</v>
      </c>
      <c r="AO38" s="20">
        <v>1.32</v>
      </c>
      <c r="AP38" s="19">
        <f t="shared" si="76"/>
        <v>1.2922608601136205</v>
      </c>
      <c r="AQ38" s="19">
        <f t="shared" si="77"/>
        <v>9.6175407121692258E-2</v>
      </c>
      <c r="AR38" s="19">
        <f t="shared" si="78"/>
        <v>0.57705244273015355</v>
      </c>
      <c r="AS38" s="19">
        <f t="shared" si="79"/>
        <v>0.67322784985184581</v>
      </c>
      <c r="AT38" s="36">
        <f t="shared" si="80"/>
        <v>0.11956962376067964</v>
      </c>
      <c r="AU38" s="17">
        <f t="shared" si="81"/>
        <v>10.190699519277773</v>
      </c>
      <c r="AV38" s="79">
        <f t="shared" si="82"/>
        <v>5.6625400605575887E-2</v>
      </c>
      <c r="AW38" s="26">
        <v>0.3367</v>
      </c>
      <c r="AX38" s="20">
        <v>2.8000000000000001E-2</v>
      </c>
      <c r="AY38" s="20">
        <v>1.319</v>
      </c>
      <c r="AZ38" s="19">
        <f t="shared" si="83"/>
        <v>1.2912818746135344</v>
      </c>
      <c r="BA38" s="19">
        <f t="shared" si="84"/>
        <v>9.1147450878878516E-2</v>
      </c>
      <c r="BB38" s="19">
        <f t="shared" si="85"/>
        <v>0.72917960703102813</v>
      </c>
      <c r="BC38" s="19">
        <f t="shared" si="86"/>
        <v>0.82032705790990668</v>
      </c>
      <c r="BD38" s="36">
        <f t="shared" si="87"/>
        <v>0.12734776137343357</v>
      </c>
      <c r="BE38" s="17">
        <f t="shared" si="88"/>
        <v>10.083441683750841</v>
      </c>
      <c r="BF38" s="79">
        <f t="shared" si="89"/>
        <v>7.2314555872929662E-2</v>
      </c>
      <c r="BG38" s="26">
        <v>0.33200000000000002</v>
      </c>
      <c r="BH38" s="20">
        <v>2.9000000000000001E-2</v>
      </c>
      <c r="BI38" s="20">
        <v>1.3140000000000001</v>
      </c>
      <c r="BJ38" s="19">
        <f t="shared" si="90"/>
        <v>1.286386947113104</v>
      </c>
      <c r="BK38" s="19">
        <f t="shared" si="91"/>
        <v>8.7949950878320124E-2</v>
      </c>
      <c r="BL38" s="19">
        <f t="shared" si="92"/>
        <v>0.87949950878320127</v>
      </c>
      <c r="BM38" s="19">
        <f t="shared" si="93"/>
        <v>0.9674494596615214</v>
      </c>
      <c r="BN38" s="36">
        <f t="shared" si="94"/>
        <v>0.1636222776764982</v>
      </c>
      <c r="BO38" s="17">
        <f t="shared" si="95"/>
        <v>10.026799905438867</v>
      </c>
      <c r="BP38" s="79">
        <f t="shared" si="96"/>
        <v>8.7714875840509368E-2</v>
      </c>
      <c r="BQ38" s="26">
        <v>0.31890000000000002</v>
      </c>
      <c r="BR38" s="20">
        <v>2.1999999999999999E-2</v>
      </c>
      <c r="BS38" s="20">
        <v>1.3120000000000001</v>
      </c>
      <c r="BT38" s="19">
        <f t="shared" si="97"/>
        <v>1.2844289761129319</v>
      </c>
      <c r="BU38" s="19">
        <f t="shared" si="98"/>
        <v>8.0899420735318417E-2</v>
      </c>
      <c r="BV38" s="19">
        <f t="shared" si="99"/>
        <v>0.97079304882382111</v>
      </c>
      <c r="BW38" s="19">
        <f t="shared" si="100"/>
        <v>1.0516924695591396</v>
      </c>
      <c r="BX38" s="36">
        <f t="shared" si="101"/>
        <v>0.14849960638001683</v>
      </c>
      <c r="BY38" s="17">
        <f t="shared" si="102"/>
        <v>9.8689260126969831</v>
      </c>
      <c r="BZ38" s="79">
        <f t="shared" si="103"/>
        <v>9.8368662159877968E-2</v>
      </c>
    </row>
    <row r="39" spans="2:78" ht="20.100000000000001" customHeight="1">
      <c r="B39" s="9" t="s">
        <v>15</v>
      </c>
      <c r="C39" s="10">
        <v>5.4249999999999998</v>
      </c>
      <c r="D39" s="2"/>
      <c r="E39" s="38">
        <v>34</v>
      </c>
      <c r="F39" s="20">
        <f t="shared" si="52"/>
        <v>0.67460000000000009</v>
      </c>
      <c r="G39" s="20">
        <f t="shared" si="53"/>
        <v>7.4288371018905179</v>
      </c>
      <c r="H39" s="29">
        <f t="shared" si="54"/>
        <v>60333.94366197184</v>
      </c>
      <c r="I39" s="26">
        <v>1.0831999999999999</v>
      </c>
      <c r="J39" s="20">
        <v>6.0999999999999999E-2</v>
      </c>
      <c r="K39" s="20">
        <v>1.141</v>
      </c>
      <c r="L39" s="19">
        <f t="shared" si="55"/>
        <v>1.1170224555982129</v>
      </c>
      <c r="M39" s="19">
        <f t="shared" si="56"/>
        <v>0.70592293956865171</v>
      </c>
      <c r="N39" s="19">
        <f t="shared" si="57"/>
        <v>0</v>
      </c>
      <c r="O39" s="19">
        <f t="shared" si="58"/>
        <v>0.70592293956865171</v>
      </c>
      <c r="P39" s="36">
        <f t="shared" si="59"/>
        <v>0</v>
      </c>
      <c r="Q39" s="17">
        <f t="shared" si="60"/>
        <v>22.91994707371482</v>
      </c>
      <c r="R39" s="79">
        <f t="shared" si="61"/>
        <v>0</v>
      </c>
      <c r="S39" s="26">
        <v>0.92310000000000003</v>
      </c>
      <c r="T39" s="20">
        <v>5.8999999999999997E-2</v>
      </c>
      <c r="U39" s="20">
        <v>1.121</v>
      </c>
      <c r="V39" s="19">
        <f t="shared" si="62"/>
        <v>1.0974427455964912</v>
      </c>
      <c r="W39" s="19">
        <f t="shared" si="63"/>
        <v>0.49485439356349203</v>
      </c>
      <c r="X39" s="19">
        <f t="shared" si="64"/>
        <v>0.98970878712698407</v>
      </c>
      <c r="Y39" s="19">
        <f t="shared" si="65"/>
        <v>1.484563180690476</v>
      </c>
      <c r="Z39" s="36">
        <f t="shared" si="66"/>
        <v>4.8455930532393228E-2</v>
      </c>
      <c r="AA39" s="17">
        <f t="shared" si="67"/>
        <v>20.602183350558086</v>
      </c>
      <c r="AB39" s="79">
        <f t="shared" si="68"/>
        <v>4.8039024325068645E-2</v>
      </c>
      <c r="AC39" s="26">
        <v>0.62150000000000005</v>
      </c>
      <c r="AD39" s="20">
        <v>0.129</v>
      </c>
      <c r="AE39" s="20">
        <v>1.155</v>
      </c>
      <c r="AF39" s="19">
        <f t="shared" si="69"/>
        <v>1.1307282525994178</v>
      </c>
      <c r="AG39" s="19">
        <f t="shared" si="70"/>
        <v>0.23813045280951728</v>
      </c>
      <c r="AH39" s="19">
        <f t="shared" si="71"/>
        <v>0.95252181123806912</v>
      </c>
      <c r="AI39" s="19">
        <f t="shared" si="72"/>
        <v>1.1906522640475865</v>
      </c>
      <c r="AJ39" s="36">
        <f t="shared" si="73"/>
        <v>0.22494035469977852</v>
      </c>
      <c r="AK39" s="17">
        <f t="shared" si="74"/>
        <v>16.235927642225349</v>
      </c>
      <c r="AL39" s="79">
        <f t="shared" si="75"/>
        <v>5.8667532415013483E-2</v>
      </c>
      <c r="AM39" s="26">
        <v>0.3886</v>
      </c>
      <c r="AN39" s="20">
        <v>8.4000000000000005E-2</v>
      </c>
      <c r="AO39" s="20">
        <v>1.2829999999999999</v>
      </c>
      <c r="AP39" s="19">
        <f t="shared" si="76"/>
        <v>1.2560383966104356</v>
      </c>
      <c r="AQ39" s="19">
        <f t="shared" si="77"/>
        <v>0.11487555130772001</v>
      </c>
      <c r="AR39" s="19">
        <f t="shared" si="78"/>
        <v>0.68925330784632011</v>
      </c>
      <c r="AS39" s="19">
        <f t="shared" si="79"/>
        <v>0.80412885915404009</v>
      </c>
      <c r="AT39" s="36">
        <f t="shared" si="80"/>
        <v>0.27110501708897156</v>
      </c>
      <c r="AU39" s="17">
        <f t="shared" si="81"/>
        <v>12.864240127402091</v>
      </c>
      <c r="AV39" s="79">
        <f t="shared" si="82"/>
        <v>5.3579014463368345E-2</v>
      </c>
      <c r="AW39" s="26">
        <v>0.34429999999999999</v>
      </c>
      <c r="AX39" s="20">
        <v>3.6999999999999998E-2</v>
      </c>
      <c r="AY39" s="20">
        <v>1.343</v>
      </c>
      <c r="AZ39" s="19">
        <f t="shared" si="83"/>
        <v>1.3147775266156001</v>
      </c>
      <c r="BA39" s="19">
        <f t="shared" si="84"/>
        <v>9.8808606420427547E-2</v>
      </c>
      <c r="BB39" s="19">
        <f t="shared" si="85"/>
        <v>0.79046885136342038</v>
      </c>
      <c r="BC39" s="19">
        <f t="shared" si="86"/>
        <v>0.88927745778384792</v>
      </c>
      <c r="BD39" s="36">
        <f t="shared" si="87"/>
        <v>0.17446063221116057</v>
      </c>
      <c r="BE39" s="17">
        <f t="shared" si="88"/>
        <v>12.22291012780282</v>
      </c>
      <c r="BF39" s="79">
        <f t="shared" si="89"/>
        <v>6.4671084307932683E-2</v>
      </c>
      <c r="BG39" s="26">
        <v>0.34260000000000002</v>
      </c>
      <c r="BH39" s="20">
        <v>2.9000000000000001E-2</v>
      </c>
      <c r="BI39" s="20">
        <v>1.35</v>
      </c>
      <c r="BJ39" s="19">
        <f t="shared" si="90"/>
        <v>1.3216304251162028</v>
      </c>
      <c r="BK39" s="19">
        <f t="shared" si="91"/>
        <v>9.8857803702121674E-2</v>
      </c>
      <c r="BL39" s="19">
        <f t="shared" si="92"/>
        <v>0.98857803702121672</v>
      </c>
      <c r="BM39" s="19">
        <f t="shared" si="93"/>
        <v>1.0874358407233384</v>
      </c>
      <c r="BN39" s="36">
        <f t="shared" si="94"/>
        <v>0.17271069842940559</v>
      </c>
      <c r="BO39" s="17">
        <f t="shared" si="95"/>
        <v>12.198299270030388</v>
      </c>
      <c r="BP39" s="79">
        <f t="shared" si="96"/>
        <v>8.1042284267448875E-2</v>
      </c>
      <c r="BQ39" s="26">
        <v>0.32579999999999998</v>
      </c>
      <c r="BR39" s="20">
        <v>2.1999999999999999E-2</v>
      </c>
      <c r="BS39" s="20">
        <v>1.351</v>
      </c>
      <c r="BT39" s="19">
        <f t="shared" si="97"/>
        <v>1.3226094106162887</v>
      </c>
      <c r="BU39" s="19">
        <f t="shared" si="98"/>
        <v>8.953267522799889E-2</v>
      </c>
      <c r="BV39" s="19">
        <f t="shared" si="99"/>
        <v>1.0743921027359866</v>
      </c>
      <c r="BW39" s="19">
        <f t="shared" si="100"/>
        <v>1.1639247779639854</v>
      </c>
      <c r="BX39" s="36">
        <f t="shared" si="101"/>
        <v>0.15745930509207517</v>
      </c>
      <c r="BY39" s="17">
        <f t="shared" si="102"/>
        <v>11.95508608733811</v>
      </c>
      <c r="BZ39" s="79">
        <f t="shared" si="103"/>
        <v>8.9869039410255563E-2</v>
      </c>
    </row>
    <row r="40" spans="2:78" ht="20.100000000000001" customHeight="1">
      <c r="B40" s="9" t="s">
        <v>7</v>
      </c>
      <c r="C40" s="10">
        <v>1.6850000000000001</v>
      </c>
      <c r="D40" s="2"/>
      <c r="E40" s="38">
        <v>36</v>
      </c>
      <c r="F40" s="20">
        <f t="shared" si="52"/>
        <v>0.71460000000000001</v>
      </c>
      <c r="G40" s="20">
        <f t="shared" si="53"/>
        <v>7.8693255158775024</v>
      </c>
      <c r="H40" s="29">
        <f t="shared" si="54"/>
        <v>63911.408450704221</v>
      </c>
      <c r="I40" s="26">
        <v>1.1241000000000001</v>
      </c>
      <c r="J40" s="20">
        <v>6.7000000000000004E-2</v>
      </c>
      <c r="K40" s="20">
        <v>1.161</v>
      </c>
      <c r="L40" s="19">
        <f t="shared" si="55"/>
        <v>1.1366021655999343</v>
      </c>
      <c r="M40" s="19">
        <f t="shared" si="56"/>
        <v>0.78712378961162599</v>
      </c>
      <c r="N40" s="19">
        <f t="shared" si="57"/>
        <v>0</v>
      </c>
      <c r="O40" s="19">
        <f t="shared" si="58"/>
        <v>0.78712378961162599</v>
      </c>
      <c r="P40" s="36">
        <f t="shared" si="59"/>
        <v>0</v>
      </c>
      <c r="Q40" s="17">
        <f t="shared" si="60"/>
        <v>27.947349147746564</v>
      </c>
      <c r="R40" s="79">
        <f t="shared" si="61"/>
        <v>0</v>
      </c>
      <c r="S40" s="26">
        <v>0.95269999999999999</v>
      </c>
      <c r="T40" s="20">
        <v>7.0999999999999994E-2</v>
      </c>
      <c r="U40" s="20">
        <v>1.151</v>
      </c>
      <c r="V40" s="19">
        <f t="shared" si="62"/>
        <v>1.1268123105990735</v>
      </c>
      <c r="W40" s="19">
        <f t="shared" si="63"/>
        <v>0.55568884795000184</v>
      </c>
      <c r="X40" s="19">
        <f t="shared" si="64"/>
        <v>1.1113776959000037</v>
      </c>
      <c r="Y40" s="19">
        <f t="shared" si="65"/>
        <v>1.6670665438500056</v>
      </c>
      <c r="Z40" s="36">
        <f t="shared" si="66"/>
        <v>6.1474173313611324E-2</v>
      </c>
      <c r="AA40" s="17">
        <f t="shared" si="67"/>
        <v>24.997915218848242</v>
      </c>
      <c r="AB40" s="79">
        <f t="shared" si="68"/>
        <v>4.4458815312007828E-2</v>
      </c>
      <c r="AC40" s="26">
        <v>0.72989999999999999</v>
      </c>
      <c r="AD40" s="20">
        <v>0.10199999999999999</v>
      </c>
      <c r="AE40" s="20">
        <v>1.1419999999999999</v>
      </c>
      <c r="AF40" s="19">
        <f t="shared" si="69"/>
        <v>1.1180014410982988</v>
      </c>
      <c r="AG40" s="19">
        <f t="shared" si="70"/>
        <v>0.32109063461117598</v>
      </c>
      <c r="AH40" s="19">
        <f t="shared" si="71"/>
        <v>1.2843625384447039</v>
      </c>
      <c r="AI40" s="19">
        <f t="shared" si="72"/>
        <v>1.6054531730558799</v>
      </c>
      <c r="AJ40" s="36">
        <f t="shared" si="73"/>
        <v>0.17387857665209172</v>
      </c>
      <c r="AK40" s="17">
        <f t="shared" si="74"/>
        <v>21.163995269265129</v>
      </c>
      <c r="AL40" s="79">
        <f t="shared" si="75"/>
        <v>6.0686204192735127E-2</v>
      </c>
      <c r="AM40" s="26">
        <v>0.42480000000000001</v>
      </c>
      <c r="AN40" s="20">
        <v>0.108</v>
      </c>
      <c r="AO40" s="20">
        <v>1.2889999999999999</v>
      </c>
      <c r="AP40" s="19">
        <f t="shared" si="76"/>
        <v>1.2619123096109519</v>
      </c>
      <c r="AQ40" s="19">
        <f t="shared" si="77"/>
        <v>0.13856181205280382</v>
      </c>
      <c r="AR40" s="19">
        <f t="shared" si="78"/>
        <v>0.83137087231682294</v>
      </c>
      <c r="AS40" s="19">
        <f t="shared" si="79"/>
        <v>0.96993268436962676</v>
      </c>
      <c r="AT40" s="36">
        <f t="shared" si="80"/>
        <v>0.3518313592216083</v>
      </c>
      <c r="AU40" s="17">
        <f t="shared" si="81"/>
        <v>15.91386521263224</v>
      </c>
      <c r="AV40" s="79">
        <f t="shared" si="82"/>
        <v>5.2241919936389207E-2</v>
      </c>
      <c r="AW40" s="26">
        <v>0.3508</v>
      </c>
      <c r="AX40" s="20">
        <v>4.8000000000000001E-2</v>
      </c>
      <c r="AY40" s="20">
        <v>1.385</v>
      </c>
      <c r="AZ40" s="19">
        <f t="shared" si="83"/>
        <v>1.3558949176192154</v>
      </c>
      <c r="BA40" s="19">
        <f t="shared" si="84"/>
        <v>0.10909062240084441</v>
      </c>
      <c r="BB40" s="19">
        <f t="shared" si="85"/>
        <v>0.87272497920675529</v>
      </c>
      <c r="BC40" s="19">
        <f t="shared" si="86"/>
        <v>0.98181560160759973</v>
      </c>
      <c r="BD40" s="36">
        <f t="shared" si="87"/>
        <v>0.24070464807905514</v>
      </c>
      <c r="BE40" s="17">
        <f t="shared" si="88"/>
        <v>14.640480669233899</v>
      </c>
      <c r="BF40" s="79">
        <f t="shared" si="89"/>
        <v>5.9610404803220364E-2</v>
      </c>
      <c r="BG40" s="26">
        <v>0.34260000000000002</v>
      </c>
      <c r="BH40" s="20">
        <v>3.1E-2</v>
      </c>
      <c r="BI40" s="20">
        <v>1.3779999999999999</v>
      </c>
      <c r="BJ40" s="19">
        <f t="shared" si="90"/>
        <v>1.3490420191186128</v>
      </c>
      <c r="BK40" s="19">
        <f t="shared" si="91"/>
        <v>0.10300109834024668</v>
      </c>
      <c r="BL40" s="19">
        <f t="shared" si="92"/>
        <v>1.0300109834024667</v>
      </c>
      <c r="BM40" s="19">
        <f t="shared" si="93"/>
        <v>1.1330120817427134</v>
      </c>
      <c r="BN40" s="36">
        <f t="shared" si="94"/>
        <v>0.19235958636146108</v>
      </c>
      <c r="BO40" s="17">
        <f t="shared" si="95"/>
        <v>14.499375895505974</v>
      </c>
      <c r="BP40" s="79">
        <f t="shared" si="96"/>
        <v>7.1038297842992995E-2</v>
      </c>
      <c r="BQ40" s="26">
        <v>0.32869999999999999</v>
      </c>
      <c r="BR40" s="20">
        <v>3.7999999999999999E-2</v>
      </c>
      <c r="BS40" s="20">
        <v>1.383</v>
      </c>
      <c r="BT40" s="19">
        <f t="shared" si="97"/>
        <v>1.3539369466190432</v>
      </c>
      <c r="BU40" s="19">
        <f t="shared" si="98"/>
        <v>9.550200112092283E-2</v>
      </c>
      <c r="BV40" s="19">
        <f t="shared" si="99"/>
        <v>1.146024013451074</v>
      </c>
      <c r="BW40" s="19">
        <f t="shared" si="100"/>
        <v>1.2415260145719968</v>
      </c>
      <c r="BX40" s="36">
        <f t="shared" si="101"/>
        <v>0.28501184428195075</v>
      </c>
      <c r="BY40" s="17">
        <f t="shared" si="102"/>
        <v>14.260186096137907</v>
      </c>
      <c r="BZ40" s="79">
        <f t="shared" si="103"/>
        <v>8.0365291569473432E-2</v>
      </c>
    </row>
    <row r="41" spans="2:78" ht="20.100000000000001" customHeight="1">
      <c r="B41" s="12" t="s">
        <v>8</v>
      </c>
      <c r="C41" s="10">
        <f>C39*C40</f>
        <v>9.1411250000000006</v>
      </c>
      <c r="D41" s="2"/>
      <c r="E41" s="38">
        <v>38</v>
      </c>
      <c r="F41" s="20">
        <f t="shared" si="52"/>
        <v>0.75460000000000005</v>
      </c>
      <c r="G41" s="20">
        <f t="shared" si="53"/>
        <v>8.3098139298644895</v>
      </c>
      <c r="H41" s="29">
        <f t="shared" si="54"/>
        <v>67488.873239436623</v>
      </c>
      <c r="I41" s="26">
        <v>1.1633</v>
      </c>
      <c r="J41" s="20">
        <v>7.1999999999999995E-2</v>
      </c>
      <c r="K41" s="20">
        <v>1.181</v>
      </c>
      <c r="L41" s="19">
        <f t="shared" si="55"/>
        <v>1.156181875601656</v>
      </c>
      <c r="M41" s="19">
        <f t="shared" si="56"/>
        <v>0.87227204614994669</v>
      </c>
      <c r="N41" s="19">
        <f t="shared" si="57"/>
        <v>0</v>
      </c>
      <c r="O41" s="19">
        <f t="shared" si="58"/>
        <v>0.87227204614994669</v>
      </c>
      <c r="P41" s="36">
        <f t="shared" si="59"/>
        <v>0</v>
      </c>
      <c r="Q41" s="17">
        <f t="shared" si="60"/>
        <v>33.702320848169656</v>
      </c>
      <c r="R41" s="79">
        <f t="shared" si="61"/>
        <v>0</v>
      </c>
      <c r="S41" s="26">
        <v>0.96150000000000002</v>
      </c>
      <c r="T41" s="20">
        <v>7.2999999999999995E-2</v>
      </c>
      <c r="U41" s="20">
        <v>1.1739999999999999</v>
      </c>
      <c r="V41" s="19">
        <f t="shared" si="62"/>
        <v>1.1493289771010533</v>
      </c>
      <c r="W41" s="19">
        <f t="shared" si="63"/>
        <v>0.58884836611385316</v>
      </c>
      <c r="X41" s="19">
        <f t="shared" si="64"/>
        <v>1.1776967322277063</v>
      </c>
      <c r="Y41" s="19">
        <f t="shared" si="65"/>
        <v>1.7665450983415596</v>
      </c>
      <c r="Z41" s="36">
        <f t="shared" si="66"/>
        <v>6.5757115644329303E-2</v>
      </c>
      <c r="AA41" s="17">
        <f t="shared" si="67"/>
        <v>29.613384187819367</v>
      </c>
      <c r="AB41" s="79">
        <f t="shared" si="68"/>
        <v>3.9769069443678064E-2</v>
      </c>
      <c r="AC41" s="26">
        <v>0.70140000000000002</v>
      </c>
      <c r="AD41" s="20">
        <v>0.11899999999999999</v>
      </c>
      <c r="AE41" s="20">
        <v>1.2070000000000001</v>
      </c>
      <c r="AF41" s="19">
        <f t="shared" si="69"/>
        <v>1.1816354986038939</v>
      </c>
      <c r="AG41" s="19">
        <f t="shared" si="70"/>
        <v>0.33121863775752491</v>
      </c>
      <c r="AH41" s="19">
        <f t="shared" si="71"/>
        <v>1.3248745510300997</v>
      </c>
      <c r="AI41" s="19">
        <f t="shared" si="72"/>
        <v>1.6560931887876245</v>
      </c>
      <c r="AJ41" s="36">
        <f t="shared" si="73"/>
        <v>0.22660797946924399</v>
      </c>
      <c r="AK41" s="17">
        <f t="shared" si="74"/>
        <v>24.343154131540327</v>
      </c>
      <c r="AL41" s="79">
        <f t="shared" si="75"/>
        <v>5.4424933756366416E-2</v>
      </c>
      <c r="AM41" s="26">
        <v>0.48580000000000001</v>
      </c>
      <c r="AN41" s="20">
        <v>0.113</v>
      </c>
      <c r="AO41" s="20">
        <v>1.274</v>
      </c>
      <c r="AP41" s="19">
        <f t="shared" si="76"/>
        <v>1.2472275271096609</v>
      </c>
      <c r="AQ41" s="19">
        <f t="shared" si="77"/>
        <v>0.17702009941493882</v>
      </c>
      <c r="AR41" s="19">
        <f t="shared" si="78"/>
        <v>1.062120596489633</v>
      </c>
      <c r="AS41" s="19">
        <f t="shared" si="79"/>
        <v>1.2391406959045719</v>
      </c>
      <c r="AT41" s="36">
        <f t="shared" si="80"/>
        <v>0.35960212993594615</v>
      </c>
      <c r="AU41" s="17">
        <f t="shared" si="81"/>
        <v>19.974597422067966</v>
      </c>
      <c r="AV41" s="79">
        <f t="shared" si="82"/>
        <v>5.3173567108601674E-2</v>
      </c>
      <c r="AW41" s="26">
        <v>0.37930000000000003</v>
      </c>
      <c r="AX41" s="20">
        <v>8.5999999999999993E-2</v>
      </c>
      <c r="AY41" s="20">
        <v>1.373</v>
      </c>
      <c r="AZ41" s="19">
        <f t="shared" si="83"/>
        <v>1.3441470916181824</v>
      </c>
      <c r="BA41" s="19">
        <f t="shared" si="84"/>
        <v>0.12533589403817505</v>
      </c>
      <c r="BB41" s="19">
        <f t="shared" si="85"/>
        <v>1.0026871523054004</v>
      </c>
      <c r="BC41" s="19">
        <f t="shared" si="86"/>
        <v>1.1280230463435754</v>
      </c>
      <c r="BD41" s="36">
        <f t="shared" si="87"/>
        <v>0.42382172839323479</v>
      </c>
      <c r="BE41" s="17">
        <f t="shared" si="88"/>
        <v>17.816660086451979</v>
      </c>
      <c r="BF41" s="79">
        <f t="shared" si="89"/>
        <v>5.6278064880850305E-2</v>
      </c>
      <c r="BG41" s="26">
        <v>0.36449999999999999</v>
      </c>
      <c r="BH41" s="20">
        <v>5.7000000000000002E-2</v>
      </c>
      <c r="BI41" s="20">
        <v>1.4059999999999999</v>
      </c>
      <c r="BJ41" s="19">
        <f t="shared" si="90"/>
        <v>1.3764536131210228</v>
      </c>
      <c r="BK41" s="19">
        <f t="shared" si="91"/>
        <v>0.12137644410045263</v>
      </c>
      <c r="BL41" s="19">
        <f t="shared" si="92"/>
        <v>1.2137644410045263</v>
      </c>
      <c r="BM41" s="19">
        <f t="shared" si="93"/>
        <v>1.3351408851049789</v>
      </c>
      <c r="BN41" s="36">
        <f t="shared" si="94"/>
        <v>0.36821307214800353</v>
      </c>
      <c r="BO41" s="17">
        <f t="shared" si="95"/>
        <v>17.516777714929759</v>
      </c>
      <c r="BP41" s="79">
        <f t="shared" si="96"/>
        <v>6.9291536420538147E-2</v>
      </c>
      <c r="BQ41" s="26">
        <v>0.35749999999999998</v>
      </c>
      <c r="BR41" s="20">
        <v>3.5999999999999997E-2</v>
      </c>
      <c r="BS41" s="20">
        <v>1.4039999999999999</v>
      </c>
      <c r="BT41" s="19">
        <f t="shared" si="97"/>
        <v>1.3744956421208507</v>
      </c>
      <c r="BU41" s="19">
        <f t="shared" si="98"/>
        <v>0.11642734963322331</v>
      </c>
      <c r="BV41" s="19">
        <f t="shared" si="99"/>
        <v>1.3971281955986798</v>
      </c>
      <c r="BW41" s="19">
        <f t="shared" si="100"/>
        <v>1.5135555452319032</v>
      </c>
      <c r="BX41" s="36">
        <f t="shared" si="101"/>
        <v>0.27827338308268218</v>
      </c>
      <c r="BY41" s="17">
        <f t="shared" si="102"/>
        <v>17.374941458128706</v>
      </c>
      <c r="BZ41" s="79">
        <f t="shared" si="103"/>
        <v>8.0410526790295825E-2</v>
      </c>
    </row>
    <row r="42" spans="2:78" ht="20.100000000000001" customHeight="1">
      <c r="B42" s="12" t="s">
        <v>17</v>
      </c>
      <c r="C42" s="10">
        <f>1*C39</f>
        <v>5.4249999999999998</v>
      </c>
      <c r="D42" s="2"/>
      <c r="E42" s="38">
        <v>40</v>
      </c>
      <c r="F42" s="20">
        <f t="shared" si="52"/>
        <v>0.79460000000000008</v>
      </c>
      <c r="G42" s="20">
        <f t="shared" si="53"/>
        <v>8.7503023438514749</v>
      </c>
      <c r="H42" s="29">
        <f t="shared" si="54"/>
        <v>71066.338028169019</v>
      </c>
      <c r="I42" s="26">
        <v>1.1484000000000001</v>
      </c>
      <c r="J42" s="20">
        <v>8.2000000000000003E-2</v>
      </c>
      <c r="K42" s="20">
        <v>1.1890000000000001</v>
      </c>
      <c r="L42" s="19">
        <f t="shared" si="55"/>
        <v>1.1640137596023445</v>
      </c>
      <c r="M42" s="19">
        <f t="shared" si="56"/>
        <v>0.86162596968421201</v>
      </c>
      <c r="N42" s="19">
        <f t="shared" si="57"/>
        <v>0</v>
      </c>
      <c r="O42" s="19">
        <f t="shared" si="58"/>
        <v>0.86162596968421201</v>
      </c>
      <c r="P42" s="36">
        <f t="shared" si="59"/>
        <v>0</v>
      </c>
      <c r="Q42" s="17">
        <f t="shared" si="60"/>
        <v>38.99842848667376</v>
      </c>
      <c r="R42" s="79">
        <f t="shared" si="61"/>
        <v>0</v>
      </c>
      <c r="S42" s="26">
        <v>0.95330000000000004</v>
      </c>
      <c r="T42" s="20">
        <v>0.10199999999999999</v>
      </c>
      <c r="U42" s="20">
        <v>1.1839999999999999</v>
      </c>
      <c r="V42" s="19">
        <f t="shared" si="62"/>
        <v>1.1591188321019139</v>
      </c>
      <c r="W42" s="19">
        <f t="shared" si="63"/>
        <v>0.58875050709024834</v>
      </c>
      <c r="X42" s="19">
        <f t="shared" si="64"/>
        <v>1.1775010141804967</v>
      </c>
      <c r="Y42" s="19">
        <f t="shared" si="65"/>
        <v>1.766251521270745</v>
      </c>
      <c r="Z42" s="36">
        <f t="shared" si="66"/>
        <v>9.3451715409716377E-2</v>
      </c>
      <c r="AA42" s="17">
        <f t="shared" si="67"/>
        <v>34.382683887213638</v>
      </c>
      <c r="AB42" s="79">
        <f t="shared" si="68"/>
        <v>3.4246919700715688E-2</v>
      </c>
      <c r="AC42" s="26">
        <v>0.58040000000000003</v>
      </c>
      <c r="AD42" s="20">
        <v>0.11700000000000001</v>
      </c>
      <c r="AE42" s="20">
        <v>1.3049999999999999</v>
      </c>
      <c r="AF42" s="19">
        <f t="shared" si="69"/>
        <v>1.2775760776123293</v>
      </c>
      <c r="AG42" s="19">
        <f t="shared" si="70"/>
        <v>0.26512124728608177</v>
      </c>
      <c r="AH42" s="19">
        <f t="shared" si="71"/>
        <v>1.0604849891443271</v>
      </c>
      <c r="AI42" s="19">
        <f t="shared" si="72"/>
        <v>1.3256062364304089</v>
      </c>
      <c r="AJ42" s="36">
        <f t="shared" si="73"/>
        <v>0.26044773323154352</v>
      </c>
      <c r="AK42" s="17">
        <f t="shared" si="74"/>
        <v>25.560484188911875</v>
      </c>
      <c r="AL42" s="79">
        <f t="shared" si="75"/>
        <v>4.1489237109380149E-2</v>
      </c>
      <c r="AM42" s="26">
        <v>0.42899999999999999</v>
      </c>
      <c r="AN42" s="20">
        <v>6.0999999999999999E-2</v>
      </c>
      <c r="AO42" s="20">
        <v>1.413</v>
      </c>
      <c r="AP42" s="19">
        <f t="shared" si="76"/>
        <v>1.3833065116216254</v>
      </c>
      <c r="AQ42" s="19">
        <f t="shared" si="77"/>
        <v>0.16981170065735629</v>
      </c>
      <c r="AR42" s="19">
        <f t="shared" si="78"/>
        <v>1.0188702039441377</v>
      </c>
      <c r="AS42" s="19">
        <f t="shared" si="79"/>
        <v>1.188681904601494</v>
      </c>
      <c r="AT42" s="36">
        <f t="shared" si="80"/>
        <v>0.23879163801450246</v>
      </c>
      <c r="AU42" s="17">
        <f t="shared" si="81"/>
        <v>21.978609599684496</v>
      </c>
      <c r="AV42" s="79">
        <f t="shared" si="82"/>
        <v>4.6357354832799055E-2</v>
      </c>
      <c r="AW42" s="26">
        <v>0.40539999999999998</v>
      </c>
      <c r="AX42" s="20">
        <v>4.1000000000000002E-2</v>
      </c>
      <c r="AY42" s="20">
        <v>1.4279999999999999</v>
      </c>
      <c r="AZ42" s="19">
        <f t="shared" si="83"/>
        <v>1.3979912941229167</v>
      </c>
      <c r="BA42" s="19">
        <f t="shared" si="84"/>
        <v>0.15487902535091905</v>
      </c>
      <c r="BB42" s="19">
        <f t="shared" si="85"/>
        <v>1.2390322028073524</v>
      </c>
      <c r="BC42" s="19">
        <f t="shared" si="86"/>
        <v>1.3939112281582715</v>
      </c>
      <c r="BD42" s="36">
        <f t="shared" si="87"/>
        <v>0.21856668437646387</v>
      </c>
      <c r="BE42" s="17">
        <f t="shared" si="88"/>
        <v>21.420272477453544</v>
      </c>
      <c r="BF42" s="79">
        <f t="shared" si="89"/>
        <v>5.7843904838816941E-2</v>
      </c>
      <c r="BG42" s="26">
        <v>0.37559999999999999</v>
      </c>
      <c r="BH42" s="20">
        <v>5.3999999999999999E-2</v>
      </c>
      <c r="BI42" s="20">
        <v>1.4379999999999999</v>
      </c>
      <c r="BJ42" s="19">
        <f t="shared" si="90"/>
        <v>1.4077811491237773</v>
      </c>
      <c r="BK42" s="19">
        <f t="shared" si="91"/>
        <v>0.13481482200675629</v>
      </c>
      <c r="BL42" s="19">
        <f t="shared" si="92"/>
        <v>1.3481482200675627</v>
      </c>
      <c r="BM42" s="19">
        <f t="shared" si="93"/>
        <v>1.4829630420743189</v>
      </c>
      <c r="BN42" s="36">
        <f t="shared" si="94"/>
        <v>0.36489275247310921</v>
      </c>
      <c r="BO42" s="17">
        <f t="shared" si="95"/>
        <v>20.715253568873784</v>
      </c>
      <c r="BP42" s="79">
        <f t="shared" si="96"/>
        <v>6.50799767227207E-2</v>
      </c>
      <c r="BQ42" s="26">
        <v>0.35780000000000001</v>
      </c>
      <c r="BR42" s="20">
        <v>4.8000000000000001E-2</v>
      </c>
      <c r="BS42" s="20">
        <v>1.4419999999999999</v>
      </c>
      <c r="BT42" s="19">
        <f t="shared" si="97"/>
        <v>1.4116970911241216</v>
      </c>
      <c r="BU42" s="19">
        <f t="shared" si="98"/>
        <v>0.12302118232652867</v>
      </c>
      <c r="BV42" s="19">
        <f t="shared" si="99"/>
        <v>1.4762541879183442</v>
      </c>
      <c r="BW42" s="19">
        <f t="shared" si="100"/>
        <v>1.5992753702448728</v>
      </c>
      <c r="BX42" s="36">
        <f t="shared" si="101"/>
        <v>0.39138728239512288</v>
      </c>
      <c r="BY42" s="17">
        <f t="shared" si="102"/>
        <v>20.294134891936878</v>
      </c>
      <c r="BZ42" s="79">
        <f t="shared" si="103"/>
        <v>7.2742898171278006E-2</v>
      </c>
    </row>
    <row r="43" spans="2:78" ht="20.100000000000001" customHeight="1">
      <c r="B43" s="33" t="s">
        <v>22</v>
      </c>
      <c r="C43" s="34">
        <v>0.02</v>
      </c>
      <c r="D43" s="2"/>
      <c r="E43" s="38">
        <v>42</v>
      </c>
      <c r="F43" s="20">
        <f t="shared" si="52"/>
        <v>0.83460000000000001</v>
      </c>
      <c r="G43" s="20">
        <f t="shared" si="53"/>
        <v>9.1907907578384602</v>
      </c>
      <c r="H43" s="29">
        <f t="shared" si="54"/>
        <v>74643.8028169014</v>
      </c>
      <c r="I43" s="26">
        <v>1.147</v>
      </c>
      <c r="J43" s="20">
        <v>0.154</v>
      </c>
      <c r="K43" s="20">
        <v>1.2110000000000001</v>
      </c>
      <c r="L43" s="19">
        <f t="shared" si="55"/>
        <v>1.1855514406042382</v>
      </c>
      <c r="M43" s="19">
        <f t="shared" si="56"/>
        <v>0.89162826113313809</v>
      </c>
      <c r="N43" s="19">
        <f t="shared" si="57"/>
        <v>0</v>
      </c>
      <c r="O43" s="19">
        <f t="shared" si="58"/>
        <v>0.89162826113313809</v>
      </c>
      <c r="P43" s="36">
        <f t="shared" si="59"/>
        <v>0</v>
      </c>
      <c r="Q43" s="17">
        <f t="shared" si="60"/>
        <v>45.151019285628621</v>
      </c>
      <c r="R43" s="79">
        <f t="shared" si="61"/>
        <v>0</v>
      </c>
      <c r="S43" s="26">
        <v>0.76690000000000003</v>
      </c>
      <c r="T43" s="20">
        <v>0.104</v>
      </c>
      <c r="U43" s="20">
        <v>1.2869999999999999</v>
      </c>
      <c r="V43" s="19">
        <f t="shared" si="62"/>
        <v>1.2599543386107799</v>
      </c>
      <c r="W43" s="19">
        <f t="shared" si="63"/>
        <v>0.45019770083641714</v>
      </c>
      <c r="X43" s="19">
        <f t="shared" si="64"/>
        <v>0.90039540167283427</v>
      </c>
      <c r="Y43" s="19">
        <f t="shared" si="65"/>
        <v>1.3505931025092515</v>
      </c>
      <c r="Z43" s="36">
        <f t="shared" si="66"/>
        <v>0.1125833414580913</v>
      </c>
      <c r="AA43" s="17">
        <f t="shared" si="67"/>
        <v>34.730920663608316</v>
      </c>
      <c r="AB43" s="79">
        <f t="shared" si="68"/>
        <v>2.5924892990708558E-2</v>
      </c>
      <c r="AC43" s="26">
        <v>0.71260000000000001</v>
      </c>
      <c r="AD43" s="20">
        <v>0.08</v>
      </c>
      <c r="AE43" s="20">
        <v>1.282</v>
      </c>
      <c r="AF43" s="19">
        <f t="shared" si="69"/>
        <v>1.2550594111103495</v>
      </c>
      <c r="AG43" s="19">
        <f t="shared" si="70"/>
        <v>0.38568823356539877</v>
      </c>
      <c r="AH43" s="19">
        <f t="shared" si="71"/>
        <v>1.5427529342615951</v>
      </c>
      <c r="AI43" s="19">
        <f t="shared" si="72"/>
        <v>1.9284411678269939</v>
      </c>
      <c r="AJ43" s="36">
        <f t="shared" si="73"/>
        <v>0.17186194964506293</v>
      </c>
      <c r="AK43" s="17">
        <f t="shared" si="74"/>
        <v>33.242335146176842</v>
      </c>
      <c r="AL43" s="79">
        <f t="shared" si="75"/>
        <v>4.6409282846034509E-2</v>
      </c>
      <c r="AM43" s="26">
        <v>0.61160000000000003</v>
      </c>
      <c r="AN43" s="20">
        <v>0.10299999999999999</v>
      </c>
      <c r="AO43" s="20">
        <v>1.3149999999999999</v>
      </c>
      <c r="AP43" s="19">
        <f t="shared" si="76"/>
        <v>1.2873659326131899</v>
      </c>
      <c r="AQ43" s="19">
        <f t="shared" si="77"/>
        <v>0.29892013003457157</v>
      </c>
      <c r="AR43" s="19">
        <f t="shared" si="78"/>
        <v>1.7935207802074296</v>
      </c>
      <c r="AS43" s="19">
        <f t="shared" si="79"/>
        <v>2.0924409102420012</v>
      </c>
      <c r="AT43" s="36">
        <f t="shared" si="80"/>
        <v>0.34921564037614455</v>
      </c>
      <c r="AU43" s="17">
        <f t="shared" si="81"/>
        <v>30.473511255558456</v>
      </c>
      <c r="AV43" s="79">
        <f t="shared" si="82"/>
        <v>5.8855074663582987E-2</v>
      </c>
      <c r="AW43" s="26">
        <v>0.5806</v>
      </c>
      <c r="AX43" s="20">
        <v>6.4000000000000001E-2</v>
      </c>
      <c r="AY43" s="20">
        <v>1.321</v>
      </c>
      <c r="AZ43" s="19">
        <f t="shared" si="83"/>
        <v>1.2932398456137064</v>
      </c>
      <c r="BA43" s="19">
        <f t="shared" si="84"/>
        <v>0.27184941426632897</v>
      </c>
      <c r="BB43" s="19">
        <f t="shared" si="85"/>
        <v>2.1747953141306318</v>
      </c>
      <c r="BC43" s="19">
        <f t="shared" si="86"/>
        <v>2.4466447283969606</v>
      </c>
      <c r="BD43" s="36">
        <f t="shared" si="87"/>
        <v>0.29196399781987514</v>
      </c>
      <c r="BE43" s="17">
        <f t="shared" si="88"/>
        <v>29.623674219824096</v>
      </c>
      <c r="BF43" s="79">
        <f t="shared" si="89"/>
        <v>7.3414097724422839E-2</v>
      </c>
      <c r="BG43" s="26">
        <v>0.53459999999999996</v>
      </c>
      <c r="BH43" s="20">
        <v>6.2E-2</v>
      </c>
      <c r="BI43" s="20">
        <v>1.3540000000000001</v>
      </c>
      <c r="BJ43" s="19">
        <f t="shared" si="90"/>
        <v>1.3255463671165471</v>
      </c>
      <c r="BK43" s="19">
        <f t="shared" si="91"/>
        <v>0.24213855196295339</v>
      </c>
      <c r="BL43" s="19">
        <f t="shared" si="92"/>
        <v>2.421385519629534</v>
      </c>
      <c r="BM43" s="19">
        <f t="shared" si="93"/>
        <v>2.6635240715924873</v>
      </c>
      <c r="BN43" s="36">
        <f t="shared" si="94"/>
        <v>0.37143491380184196</v>
      </c>
      <c r="BO43" s="17">
        <f t="shared" si="95"/>
        <v>28.362625715186017</v>
      </c>
      <c r="BP43" s="79">
        <f t="shared" si="96"/>
        <v>8.5372403244494646E-2</v>
      </c>
      <c r="BQ43" s="26">
        <v>0.49959999999999999</v>
      </c>
      <c r="BR43" s="20">
        <v>4.4999999999999998E-2</v>
      </c>
      <c r="BS43" s="20">
        <v>1.3660000000000001</v>
      </c>
      <c r="BT43" s="19">
        <f t="shared" si="97"/>
        <v>1.3372941931175799</v>
      </c>
      <c r="BU43" s="19">
        <f t="shared" si="98"/>
        <v>0.2152360243141774</v>
      </c>
      <c r="BV43" s="19">
        <f t="shared" si="99"/>
        <v>2.5828322917701292</v>
      </c>
      <c r="BW43" s="19">
        <f t="shared" si="100"/>
        <v>2.7980683160843065</v>
      </c>
      <c r="BX43" s="36">
        <f t="shared" si="101"/>
        <v>0.32926749833822716</v>
      </c>
      <c r="BY43" s="17">
        <f t="shared" si="102"/>
        <v>27.403132287743997</v>
      </c>
      <c r="BZ43" s="79">
        <f t="shared" si="103"/>
        <v>9.4253177507204036E-2</v>
      </c>
    </row>
    <row r="44" spans="2:78" ht="20.100000000000001" customHeight="1" thickBot="1">
      <c r="B44" s="13" t="s">
        <v>16</v>
      </c>
      <c r="C44" s="14">
        <f>1/(2*PI())*SQRT($C$2/(C41+C42))</f>
        <v>1.0214655885220734</v>
      </c>
      <c r="D44" s="2"/>
      <c r="E44" s="38">
        <v>44</v>
      </c>
      <c r="F44" s="20">
        <f t="shared" si="52"/>
        <v>0.87460000000000004</v>
      </c>
      <c r="G44" s="20">
        <f t="shared" si="53"/>
        <v>9.6312791718254473</v>
      </c>
      <c r="H44" s="29">
        <f t="shared" si="54"/>
        <v>78221.267605633795</v>
      </c>
      <c r="I44" s="26">
        <v>1.1648000000000001</v>
      </c>
      <c r="J44" s="20">
        <v>0.17499999999999999</v>
      </c>
      <c r="K44" s="20">
        <v>1.218</v>
      </c>
      <c r="L44" s="19">
        <f t="shared" si="55"/>
        <v>1.1924043391048407</v>
      </c>
      <c r="M44" s="19">
        <f t="shared" si="56"/>
        <v>0.93017787208664626</v>
      </c>
      <c r="N44" s="19">
        <f t="shared" si="57"/>
        <v>0</v>
      </c>
      <c r="O44" s="19">
        <f t="shared" si="58"/>
        <v>0.93017787208664626</v>
      </c>
      <c r="P44" s="36">
        <f t="shared" si="59"/>
        <v>0</v>
      </c>
      <c r="Q44" s="17">
        <f t="shared" si="60"/>
        <v>52.520554775860731</v>
      </c>
      <c r="R44" s="79">
        <f t="shared" si="61"/>
        <v>0</v>
      </c>
      <c r="S44" s="26">
        <v>0.97060000000000002</v>
      </c>
      <c r="T44" s="20">
        <v>0.14499999999999999</v>
      </c>
      <c r="U44" s="20">
        <v>1.2649999999999999</v>
      </c>
      <c r="V44" s="19">
        <f t="shared" si="62"/>
        <v>1.2384166576088862</v>
      </c>
      <c r="W44" s="19">
        <f t="shared" si="63"/>
        <v>0.6966751637652191</v>
      </c>
      <c r="X44" s="19">
        <f t="shared" si="64"/>
        <v>1.3933503275304382</v>
      </c>
      <c r="Y44" s="19">
        <f t="shared" si="65"/>
        <v>2.0900254912956573</v>
      </c>
      <c r="Z44" s="36">
        <f t="shared" si="66"/>
        <v>0.15164662682809077</v>
      </c>
      <c r="AA44" s="17">
        <f t="shared" si="67"/>
        <v>46.39399798977702</v>
      </c>
      <c r="AB44" s="79">
        <f t="shared" si="68"/>
        <v>3.0032986763448687E-2</v>
      </c>
      <c r="AC44" s="26">
        <v>0.7581</v>
      </c>
      <c r="AD44" s="20">
        <v>0.14499999999999999</v>
      </c>
      <c r="AE44" s="20">
        <v>1.3089999999999999</v>
      </c>
      <c r="AF44" s="19">
        <f t="shared" si="69"/>
        <v>1.2814920196126736</v>
      </c>
      <c r="AG44" s="19">
        <f t="shared" si="70"/>
        <v>0.4550938742426755</v>
      </c>
      <c r="AH44" s="19">
        <f t="shared" si="71"/>
        <v>1.820375496970702</v>
      </c>
      <c r="AI44" s="19">
        <f t="shared" si="72"/>
        <v>2.2754693712133776</v>
      </c>
      <c r="AJ44" s="36">
        <f t="shared" si="73"/>
        <v>0.32475884801702731</v>
      </c>
      <c r="AK44" s="17">
        <f t="shared" si="74"/>
        <v>39.690118911286866</v>
      </c>
      <c r="AL44" s="79">
        <f t="shared" si="75"/>
        <v>4.5864702523051228E-2</v>
      </c>
      <c r="AM44" s="26">
        <v>0.67559999999999998</v>
      </c>
      <c r="AN44" s="20">
        <v>9.6000000000000002E-2</v>
      </c>
      <c r="AO44" s="20">
        <v>1.3140000000000001</v>
      </c>
      <c r="AP44" s="19">
        <f t="shared" si="76"/>
        <v>1.286386947113104</v>
      </c>
      <c r="AQ44" s="19">
        <f t="shared" si="77"/>
        <v>0.36419897201270457</v>
      </c>
      <c r="AR44" s="19">
        <f t="shared" si="78"/>
        <v>2.1851938320762274</v>
      </c>
      <c r="AS44" s="19">
        <f t="shared" si="79"/>
        <v>2.549392804088932</v>
      </c>
      <c r="AT44" s="36">
        <f t="shared" si="80"/>
        <v>0.32498769635056191</v>
      </c>
      <c r="AU44" s="17">
        <f t="shared" si="81"/>
        <v>37.087436445520112</v>
      </c>
      <c r="AV44" s="79">
        <f t="shared" si="82"/>
        <v>5.8920055994869998E-2</v>
      </c>
      <c r="AW44" s="26">
        <v>0.59750000000000003</v>
      </c>
      <c r="AX44" s="20">
        <v>9.0999999999999998E-2</v>
      </c>
      <c r="AY44" s="20">
        <v>1.327</v>
      </c>
      <c r="AZ44" s="19">
        <f t="shared" si="83"/>
        <v>1.299113758614223</v>
      </c>
      <c r="BA44" s="19">
        <f t="shared" si="84"/>
        <v>0.29052691221566201</v>
      </c>
      <c r="BB44" s="19">
        <f t="shared" si="85"/>
        <v>2.3242152977252961</v>
      </c>
      <c r="BC44" s="19">
        <f t="shared" si="86"/>
        <v>2.6147422099409581</v>
      </c>
      <c r="BD44" s="36">
        <f t="shared" si="87"/>
        <v>0.41891598316353035</v>
      </c>
      <c r="BE44" s="17">
        <f t="shared" si="88"/>
        <v>34.6235637112609</v>
      </c>
      <c r="BF44" s="79">
        <f t="shared" si="89"/>
        <v>6.712813611873733E-2</v>
      </c>
      <c r="BG44" s="26">
        <v>0.56789999999999996</v>
      </c>
      <c r="BH44" s="20">
        <v>6.2E-2</v>
      </c>
      <c r="BI44" s="20">
        <v>1.3580000000000001</v>
      </c>
      <c r="BJ44" s="19">
        <f t="shared" si="90"/>
        <v>1.3294623091168913</v>
      </c>
      <c r="BK44" s="19">
        <f t="shared" si="91"/>
        <v>0.27486027750441033</v>
      </c>
      <c r="BL44" s="19">
        <f t="shared" si="92"/>
        <v>2.7486027750441031</v>
      </c>
      <c r="BM44" s="19">
        <f t="shared" si="93"/>
        <v>3.0234630525485136</v>
      </c>
      <c r="BN44" s="36">
        <f t="shared" si="94"/>
        <v>0.37363274873314811</v>
      </c>
      <c r="BO44" s="17">
        <f t="shared" si="95"/>
        <v>33.689752790210044</v>
      </c>
      <c r="BP44" s="79">
        <f t="shared" si="96"/>
        <v>8.1585721099230624E-2</v>
      </c>
      <c r="BQ44" s="26">
        <v>0.4899</v>
      </c>
      <c r="BR44" s="20">
        <v>5.6000000000000001E-2</v>
      </c>
      <c r="BS44" s="20">
        <v>1.387</v>
      </c>
      <c r="BT44" s="19">
        <f t="shared" si="97"/>
        <v>1.3578528886193875</v>
      </c>
      <c r="BU44" s="19">
        <f t="shared" si="98"/>
        <v>0.21337154624358412</v>
      </c>
      <c r="BV44" s="19">
        <f t="shared" si="99"/>
        <v>2.5604585549230094</v>
      </c>
      <c r="BW44" s="19">
        <f t="shared" si="100"/>
        <v>2.7738301011665936</v>
      </c>
      <c r="BX44" s="36">
        <f t="shared" si="101"/>
        <v>0.42245057030754624</v>
      </c>
      <c r="BY44" s="17">
        <f t="shared" si="102"/>
        <v>31.229034822576004</v>
      </c>
      <c r="BZ44" s="79">
        <f t="shared" si="103"/>
        <v>8.1989679459193859E-2</v>
      </c>
    </row>
    <row r="45" spans="2:78" ht="20.100000000000001" customHeight="1">
      <c r="B45" s="2"/>
      <c r="C45" s="2"/>
      <c r="D45" s="2"/>
      <c r="E45" s="38">
        <v>46</v>
      </c>
      <c r="F45" s="20">
        <f t="shared" si="52"/>
        <v>0.91460000000000008</v>
      </c>
      <c r="G45" s="20">
        <f t="shared" si="53"/>
        <v>10.071767585812433</v>
      </c>
      <c r="H45" s="29">
        <f t="shared" si="54"/>
        <v>81798.732394366205</v>
      </c>
      <c r="I45" s="26">
        <v>1.6144000000000001</v>
      </c>
      <c r="J45" s="20">
        <v>8.3000000000000004E-2</v>
      </c>
      <c r="K45" s="20">
        <v>1.085</v>
      </c>
      <c r="L45" s="19">
        <f t="shared" si="55"/>
        <v>1.0621992675933924</v>
      </c>
      <c r="M45" s="19">
        <f t="shared" si="56"/>
        <v>1.4179159162257882</v>
      </c>
      <c r="N45" s="19">
        <f t="shared" si="57"/>
        <v>0</v>
      </c>
      <c r="O45" s="19">
        <f t="shared" si="58"/>
        <v>1.4179159162257882</v>
      </c>
      <c r="P45" s="36">
        <f t="shared" si="59"/>
        <v>0</v>
      </c>
      <c r="Q45" s="17">
        <f t="shared" si="60"/>
        <v>76.281558929529794</v>
      </c>
      <c r="R45" s="79">
        <f t="shared" si="61"/>
        <v>0</v>
      </c>
      <c r="S45" s="26">
        <v>1.3737999999999999</v>
      </c>
      <c r="T45" s="20">
        <v>5.0999999999999997E-2</v>
      </c>
      <c r="U45" s="20">
        <v>1.0589999999999999</v>
      </c>
      <c r="V45" s="19">
        <f t="shared" si="62"/>
        <v>1.0367456445911545</v>
      </c>
      <c r="W45" s="19">
        <f t="shared" si="63"/>
        <v>0.97815492890843825</v>
      </c>
      <c r="X45" s="19">
        <f t="shared" si="64"/>
        <v>1.9563098578168765</v>
      </c>
      <c r="Y45" s="19">
        <f t="shared" si="65"/>
        <v>2.9344647867253149</v>
      </c>
      <c r="Z45" s="36">
        <f t="shared" si="66"/>
        <v>3.7380559504472693E-2</v>
      </c>
      <c r="AA45" s="17">
        <f t="shared" si="67"/>
        <v>67.601392887889219</v>
      </c>
      <c r="AB45" s="79">
        <f t="shared" si="68"/>
        <v>2.8938898656440986E-2</v>
      </c>
      <c r="AC45" s="26">
        <v>1.1701999999999999</v>
      </c>
      <c r="AD45" s="20">
        <v>4.4999999999999998E-2</v>
      </c>
      <c r="AE45" s="20">
        <v>1.054</v>
      </c>
      <c r="AF45" s="19">
        <f t="shared" si="69"/>
        <v>1.0318507170907243</v>
      </c>
      <c r="AG45" s="19">
        <f t="shared" si="70"/>
        <v>0.70302393744736835</v>
      </c>
      <c r="AH45" s="19">
        <f t="shared" si="71"/>
        <v>2.8120957497894734</v>
      </c>
      <c r="AI45" s="19">
        <f t="shared" si="72"/>
        <v>3.515119687236842</v>
      </c>
      <c r="AJ45" s="36">
        <f t="shared" si="73"/>
        <v>6.5344258239728031E-2</v>
      </c>
      <c r="AK45" s="17">
        <f t="shared" si="74"/>
        <v>60.256081973184195</v>
      </c>
      <c r="AL45" s="79">
        <f t="shared" si="75"/>
        <v>4.6669077339627593E-2</v>
      </c>
      <c r="AM45" s="26">
        <v>0.83989999999999998</v>
      </c>
      <c r="AN45" s="20">
        <v>5.6000000000000001E-2</v>
      </c>
      <c r="AO45" s="20">
        <v>1.0960000000000001</v>
      </c>
      <c r="AP45" s="19">
        <f t="shared" si="76"/>
        <v>1.0729681080943394</v>
      </c>
      <c r="AQ45" s="19">
        <f t="shared" si="77"/>
        <v>0.39160206583869794</v>
      </c>
      <c r="AR45" s="19">
        <f t="shared" si="78"/>
        <v>2.3496123950321874</v>
      </c>
      <c r="AS45" s="19">
        <f t="shared" si="79"/>
        <v>2.7412144608708853</v>
      </c>
      <c r="AT45" s="36">
        <f t="shared" si="80"/>
        <v>0.13189067509211075</v>
      </c>
      <c r="AU45" s="17">
        <f t="shared" si="81"/>
        <v>48.33979417786464</v>
      </c>
      <c r="AV45" s="79">
        <f t="shared" si="82"/>
        <v>4.8606172926323764E-2</v>
      </c>
      <c r="AW45" s="26">
        <v>0.74309999999999998</v>
      </c>
      <c r="AX45" s="20">
        <v>3.5999999999999997E-2</v>
      </c>
      <c r="AY45" s="20">
        <v>1.143</v>
      </c>
      <c r="AZ45" s="19">
        <f t="shared" si="83"/>
        <v>1.1189804265983849</v>
      </c>
      <c r="BA45" s="19">
        <f t="shared" si="84"/>
        <v>0.33339239334668175</v>
      </c>
      <c r="BB45" s="19">
        <f t="shared" si="85"/>
        <v>2.667139146773454</v>
      </c>
      <c r="BC45" s="19">
        <f t="shared" si="86"/>
        <v>3.0005315401201358</v>
      </c>
      <c r="BD45" s="36">
        <f t="shared" si="87"/>
        <v>0.1229528653227203</v>
      </c>
      <c r="BE45" s="17">
        <f t="shared" si="88"/>
        <v>44.8475245484764</v>
      </c>
      <c r="BF45" s="79">
        <f t="shared" si="89"/>
        <v>5.9471267893292552E-2</v>
      </c>
      <c r="BG45" s="26">
        <v>0.62919999999999998</v>
      </c>
      <c r="BH45" s="20">
        <v>7.2999999999999995E-2</v>
      </c>
      <c r="BI45" s="20">
        <v>1.2430000000000001</v>
      </c>
      <c r="BJ45" s="19">
        <f t="shared" si="90"/>
        <v>1.2168789766069927</v>
      </c>
      <c r="BK45" s="19">
        <f t="shared" si="91"/>
        <v>0.28267564289171565</v>
      </c>
      <c r="BL45" s="19">
        <f t="shared" si="92"/>
        <v>2.8267564289171565</v>
      </c>
      <c r="BM45" s="19">
        <f t="shared" si="93"/>
        <v>3.1094320718088722</v>
      </c>
      <c r="BN45" s="36">
        <f t="shared" si="94"/>
        <v>0.36856901581815027</v>
      </c>
      <c r="BO45" s="17">
        <f t="shared" si="95"/>
        <v>40.738335387450363</v>
      </c>
      <c r="BP45" s="79">
        <f t="shared" si="96"/>
        <v>6.9388118145542896E-2</v>
      </c>
      <c r="BQ45" s="26">
        <v>0.51029999999999998</v>
      </c>
      <c r="BR45" s="20">
        <v>6.3E-2</v>
      </c>
      <c r="BS45" s="20">
        <v>1.3260000000000001</v>
      </c>
      <c r="BT45" s="19">
        <f t="shared" si="97"/>
        <v>1.2981347731141368</v>
      </c>
      <c r="BU45" s="19">
        <f t="shared" si="98"/>
        <v>0.21159572453620248</v>
      </c>
      <c r="BV45" s="19">
        <f t="shared" si="99"/>
        <v>2.5391486944344299</v>
      </c>
      <c r="BW45" s="19">
        <f t="shared" si="100"/>
        <v>2.7507444189706325</v>
      </c>
      <c r="BX45" s="36">
        <f t="shared" si="101"/>
        <v>0.43437272683353878</v>
      </c>
      <c r="BY45" s="17">
        <f t="shared" si="102"/>
        <v>36.44876039846006</v>
      </c>
      <c r="BZ45" s="79">
        <f t="shared" si="103"/>
        <v>6.9663513015979214E-2</v>
      </c>
    </row>
    <row r="46" spans="2:78" ht="20.100000000000001" customHeight="1">
      <c r="B46" s="2"/>
      <c r="C46" s="2"/>
      <c r="D46" s="2"/>
      <c r="E46" s="38">
        <v>48</v>
      </c>
      <c r="F46" s="20">
        <f t="shared" si="52"/>
        <v>0.9546</v>
      </c>
      <c r="G46" s="20">
        <f t="shared" si="53"/>
        <v>10.512255999799418</v>
      </c>
      <c r="H46" s="29">
        <f t="shared" si="54"/>
        <v>85376.1971830986</v>
      </c>
      <c r="I46" s="22">
        <v>1.8234999999999999</v>
      </c>
      <c r="J46" s="19">
        <v>5.5E-2</v>
      </c>
      <c r="K46" s="19">
        <v>1.0820000000000001</v>
      </c>
      <c r="L46" s="19">
        <f t="shared" si="55"/>
        <v>1.0592623110931343</v>
      </c>
      <c r="M46" s="19">
        <f t="shared" si="56"/>
        <v>1.7990148995647546</v>
      </c>
      <c r="N46" s="19">
        <f t="shared" si="57"/>
        <v>0</v>
      </c>
      <c r="O46" s="19">
        <f t="shared" si="58"/>
        <v>1.7990148995647546</v>
      </c>
      <c r="P46" s="36">
        <f t="shared" si="59"/>
        <v>0</v>
      </c>
      <c r="Q46" s="17">
        <f t="shared" si="60"/>
        <v>95.311605585673988</v>
      </c>
      <c r="R46" s="79">
        <f t="shared" si="61"/>
        <v>0</v>
      </c>
      <c r="S46" s="22">
        <v>1.6211</v>
      </c>
      <c r="T46" s="19">
        <v>7.6999999999999999E-2</v>
      </c>
      <c r="U46" s="19">
        <v>1.07</v>
      </c>
      <c r="V46" s="19">
        <f t="shared" si="62"/>
        <v>1.0475144850921014</v>
      </c>
      <c r="W46" s="19">
        <f t="shared" si="63"/>
        <v>1.3904515812358149</v>
      </c>
      <c r="X46" s="19">
        <f t="shared" si="64"/>
        <v>2.7809031624716298</v>
      </c>
      <c r="Y46" s="19">
        <f t="shared" si="65"/>
        <v>4.171354743707445</v>
      </c>
      <c r="Z46" s="36">
        <f t="shared" si="66"/>
        <v>5.7615851112627139E-2</v>
      </c>
      <c r="AA46" s="17">
        <f t="shared" si="67"/>
        <v>87.009015109865757</v>
      </c>
      <c r="AB46" s="79">
        <f t="shared" si="68"/>
        <v>3.1961092295553516E-2</v>
      </c>
      <c r="AC46" s="22">
        <v>1.3842000000000001</v>
      </c>
      <c r="AD46" s="19">
        <v>5.8000000000000003E-2</v>
      </c>
      <c r="AE46" s="19">
        <v>1.0580000000000001</v>
      </c>
      <c r="AF46" s="19">
        <f t="shared" si="69"/>
        <v>1.0357666590910686</v>
      </c>
      <c r="AG46" s="19">
        <f t="shared" si="70"/>
        <v>0.99114621902654099</v>
      </c>
      <c r="AH46" s="19">
        <f t="shared" si="71"/>
        <v>3.9645848761061639</v>
      </c>
      <c r="AI46" s="19">
        <f t="shared" si="72"/>
        <v>4.9557310951327054</v>
      </c>
      <c r="AJ46" s="36">
        <f t="shared" si="73"/>
        <v>8.4861953684162675E-2</v>
      </c>
      <c r="AK46" s="17">
        <f t="shared" si="74"/>
        <v>77.291210348408399</v>
      </c>
      <c r="AL46" s="79">
        <f t="shared" si="75"/>
        <v>5.1294123332198585E-2</v>
      </c>
      <c r="AM46" s="26">
        <v>1.1820999999999999</v>
      </c>
      <c r="AN46" s="20">
        <v>5.8000000000000003E-2</v>
      </c>
      <c r="AO46" s="20">
        <v>1.0489999999999999</v>
      </c>
      <c r="AP46" s="19">
        <f t="shared" si="76"/>
        <v>1.0269557895902937</v>
      </c>
      <c r="AQ46" s="19">
        <f t="shared" si="77"/>
        <v>0.71060476349564017</v>
      </c>
      <c r="AR46" s="19">
        <f t="shared" si="78"/>
        <v>4.2636285809738412</v>
      </c>
      <c r="AS46" s="19">
        <f t="shared" si="79"/>
        <v>4.9742333444694813</v>
      </c>
      <c r="AT46" s="36">
        <f t="shared" si="80"/>
        <v>0.12513647753903953</v>
      </c>
      <c r="AU46" s="17">
        <f t="shared" si="81"/>
        <v>69.000926083779731</v>
      </c>
      <c r="AV46" s="79">
        <f t="shared" si="82"/>
        <v>6.1790889238167862E-2</v>
      </c>
      <c r="AW46" s="26">
        <v>0.90969999999999995</v>
      </c>
      <c r="AX46" s="20">
        <v>8.4000000000000005E-2</v>
      </c>
      <c r="AY46" s="20">
        <v>1.0760000000000001</v>
      </c>
      <c r="AZ46" s="19">
        <f t="shared" si="83"/>
        <v>1.053388398092618</v>
      </c>
      <c r="BA46" s="19">
        <f t="shared" si="84"/>
        <v>0.44278167156251697</v>
      </c>
      <c r="BB46" s="19">
        <f t="shared" si="85"/>
        <v>3.5422533725001357</v>
      </c>
      <c r="BC46" s="19">
        <f t="shared" si="86"/>
        <v>3.9850350440626525</v>
      </c>
      <c r="BD46" s="36">
        <f t="shared" si="87"/>
        <v>0.25424213171560084</v>
      </c>
      <c r="BE46" s="17">
        <f t="shared" si="88"/>
        <v>57.826886332741395</v>
      </c>
      <c r="BF46" s="79">
        <f t="shared" si="89"/>
        <v>6.1256166415699323E-2</v>
      </c>
      <c r="BG46" s="22">
        <v>0.66390000000000005</v>
      </c>
      <c r="BH46" s="19">
        <v>5.8999999999999997E-2</v>
      </c>
      <c r="BI46" s="19">
        <v>1.2430000000000001</v>
      </c>
      <c r="BJ46" s="19">
        <f t="shared" si="90"/>
        <v>1.2168789766069927</v>
      </c>
      <c r="BK46" s="19">
        <f t="shared" si="91"/>
        <v>0.31471417036135413</v>
      </c>
      <c r="BL46" s="19">
        <f t="shared" si="92"/>
        <v>3.1471417036135416</v>
      </c>
      <c r="BM46" s="19">
        <f t="shared" si="93"/>
        <v>3.4618558739748959</v>
      </c>
      <c r="BN46" s="36">
        <f t="shared" si="94"/>
        <v>0.29788454703110767</v>
      </c>
      <c r="BO46" s="17">
        <f t="shared" si="95"/>
        <v>47.743997306290495</v>
      </c>
      <c r="BP46" s="79">
        <f t="shared" si="96"/>
        <v>6.5917013261872215E-2</v>
      </c>
      <c r="BQ46" s="22">
        <v>0.57310000000000005</v>
      </c>
      <c r="BR46" s="19">
        <v>6.0999999999999999E-2</v>
      </c>
      <c r="BS46" s="19">
        <v>1.3160000000000001</v>
      </c>
      <c r="BT46" s="19">
        <f t="shared" si="97"/>
        <v>1.2883449181132762</v>
      </c>
      <c r="BU46" s="19">
        <f t="shared" si="98"/>
        <v>0.26287016566966148</v>
      </c>
      <c r="BV46" s="19">
        <f t="shared" si="99"/>
        <v>3.1544419880359378</v>
      </c>
      <c r="BW46" s="19">
        <f t="shared" si="100"/>
        <v>3.4173121537055993</v>
      </c>
      <c r="BX46" s="36">
        <f t="shared" si="101"/>
        <v>0.41426339990778599</v>
      </c>
      <c r="BY46" s="17">
        <f t="shared" si="102"/>
        <v>44.019317389277717</v>
      </c>
      <c r="BZ46" s="79">
        <f t="shared" si="103"/>
        <v>7.1660402185252894E-2</v>
      </c>
    </row>
    <row r="47" spans="2:78" ht="20.100000000000001" customHeight="1">
      <c r="B47" s="2"/>
      <c r="C47" s="2"/>
      <c r="D47" s="2"/>
      <c r="E47" s="38">
        <v>50</v>
      </c>
      <c r="F47" s="20">
        <f t="shared" si="52"/>
        <v>0.99460000000000004</v>
      </c>
      <c r="G47" s="20">
        <f t="shared" si="53"/>
        <v>10.952744413786403</v>
      </c>
      <c r="H47" s="29">
        <f t="shared" si="54"/>
        <v>88953.661971830996</v>
      </c>
      <c r="I47" s="22">
        <v>1.9530000000000001</v>
      </c>
      <c r="J47" s="19">
        <v>0.19700000000000001</v>
      </c>
      <c r="K47" s="19">
        <v>1.0980000000000001</v>
      </c>
      <c r="L47" s="19">
        <f t="shared" si="55"/>
        <v>1.0749260790945117</v>
      </c>
      <c r="M47" s="19">
        <f t="shared" si="56"/>
        <v>2.1250926547332609</v>
      </c>
      <c r="N47" s="19">
        <f t="shared" si="57"/>
        <v>0</v>
      </c>
      <c r="O47" s="19">
        <f t="shared" si="58"/>
        <v>2.1250926547332609</v>
      </c>
      <c r="P47" s="36">
        <f t="shared" si="59"/>
        <v>0</v>
      </c>
      <c r="Q47" s="17">
        <f t="shared" si="60"/>
        <v>113.81034283091724</v>
      </c>
      <c r="R47" s="79">
        <f t="shared" si="61"/>
        <v>0</v>
      </c>
      <c r="S47" s="22">
        <v>1.5528999999999999</v>
      </c>
      <c r="T47" s="19">
        <v>5.1999999999999998E-2</v>
      </c>
      <c r="U47" s="19">
        <v>1.0720000000000001</v>
      </c>
      <c r="V47" s="19">
        <f t="shared" si="62"/>
        <v>1.0494724560922737</v>
      </c>
      <c r="W47" s="19">
        <f t="shared" si="63"/>
        <v>1.2806936435467031</v>
      </c>
      <c r="X47" s="19">
        <f t="shared" si="64"/>
        <v>2.5613872870934062</v>
      </c>
      <c r="Y47" s="19">
        <f t="shared" si="65"/>
        <v>3.8420809306401091</v>
      </c>
      <c r="Z47" s="36">
        <f t="shared" si="66"/>
        <v>3.9054997609281279E-2</v>
      </c>
      <c r="AA47" s="17">
        <f t="shared" si="67"/>
        <v>95.24714749188341</v>
      </c>
      <c r="AB47" s="79">
        <f t="shared" si="68"/>
        <v>2.6892010464792952E-2</v>
      </c>
      <c r="AC47" s="22">
        <v>1.4095</v>
      </c>
      <c r="AD47" s="19">
        <v>5.3999999999999999E-2</v>
      </c>
      <c r="AE47" s="19">
        <v>1.0609999999999999</v>
      </c>
      <c r="AF47" s="19">
        <f t="shared" si="69"/>
        <v>1.0387036155913267</v>
      </c>
      <c r="AG47" s="19">
        <f t="shared" si="70"/>
        <v>1.0335455741769417</v>
      </c>
      <c r="AH47" s="19">
        <f t="shared" si="71"/>
        <v>4.1341822967077668</v>
      </c>
      <c r="AI47" s="19">
        <f t="shared" si="72"/>
        <v>5.1677278708847085</v>
      </c>
      <c r="AJ47" s="36">
        <f t="shared" si="73"/>
        <v>7.9458108872193636E-2</v>
      </c>
      <c r="AK47" s="17">
        <f t="shared" si="74"/>
        <v>88.593905273394398</v>
      </c>
      <c r="AL47" s="79">
        <f t="shared" si="75"/>
        <v>4.6664409746358722E-2</v>
      </c>
      <c r="AM47" s="22">
        <v>1.2462</v>
      </c>
      <c r="AN47" s="19">
        <v>4.1000000000000002E-2</v>
      </c>
      <c r="AO47" s="19">
        <v>1.0529999999999999</v>
      </c>
      <c r="AP47" s="19">
        <f t="shared" si="76"/>
        <v>1.0308717315906379</v>
      </c>
      <c r="AQ47" s="19">
        <f t="shared" si="77"/>
        <v>0.79579451157607706</v>
      </c>
      <c r="AR47" s="19">
        <f t="shared" si="78"/>
        <v>4.7747670694564626</v>
      </c>
      <c r="AS47" s="19">
        <f t="shared" si="79"/>
        <v>5.57056158103254</v>
      </c>
      <c r="AT47" s="36">
        <f t="shared" si="80"/>
        <v>8.9134443018671655E-2</v>
      </c>
      <c r="AU47" s="17">
        <f t="shared" si="81"/>
        <v>81.017374908824976</v>
      </c>
      <c r="AV47" s="79">
        <f t="shared" si="82"/>
        <v>5.8935099721879061E-2</v>
      </c>
      <c r="AW47" s="22">
        <v>1.0891</v>
      </c>
      <c r="AX47" s="19">
        <v>3.9E-2</v>
      </c>
      <c r="AY47" s="19">
        <v>1.046</v>
      </c>
      <c r="AZ47" s="19">
        <f t="shared" si="83"/>
        <v>1.0240188330900357</v>
      </c>
      <c r="BA47" s="19">
        <f t="shared" si="84"/>
        <v>0.59974631540898238</v>
      </c>
      <c r="BB47" s="19">
        <f t="shared" si="85"/>
        <v>4.797970523271859</v>
      </c>
      <c r="BC47" s="19">
        <f t="shared" si="86"/>
        <v>5.3977168386808412</v>
      </c>
      <c r="BD47" s="36">
        <f t="shared" si="87"/>
        <v>0.11155053785366766</v>
      </c>
      <c r="BE47" s="17">
        <f t="shared" si="88"/>
        <v>73.728502157607252</v>
      </c>
      <c r="BF47" s="79">
        <f t="shared" si="89"/>
        <v>6.5076196896220379E-2</v>
      </c>
      <c r="BG47" s="22">
        <v>0.87729999999999997</v>
      </c>
      <c r="BH47" s="19">
        <v>0.05</v>
      </c>
      <c r="BI47" s="19">
        <v>1.0429999999999999</v>
      </c>
      <c r="BJ47" s="19">
        <f t="shared" si="90"/>
        <v>1.0210818765897773</v>
      </c>
      <c r="BK47" s="19">
        <f t="shared" si="91"/>
        <v>0.38693104738106765</v>
      </c>
      <c r="BL47" s="19">
        <f t="shared" si="92"/>
        <v>3.8693104738106761</v>
      </c>
      <c r="BM47" s="19">
        <f t="shared" si="93"/>
        <v>4.2562415211917433</v>
      </c>
      <c r="BN47" s="36">
        <f t="shared" si="94"/>
        <v>0.17774292661248789</v>
      </c>
      <c r="BO47" s="17">
        <f t="shared" si="95"/>
        <v>63.901746914399631</v>
      </c>
      <c r="BP47" s="79">
        <f t="shared" si="96"/>
        <v>6.0550934217711738E-2</v>
      </c>
      <c r="BQ47" s="22">
        <v>0.72570000000000001</v>
      </c>
      <c r="BR47" s="19">
        <v>5.2999999999999999E-2</v>
      </c>
      <c r="BS47" s="19">
        <v>1.0489999999999999</v>
      </c>
      <c r="BT47" s="19">
        <f t="shared" si="97"/>
        <v>1.0269557895902937</v>
      </c>
      <c r="BU47" s="19">
        <f t="shared" si="98"/>
        <v>0.26781440075554885</v>
      </c>
      <c r="BV47" s="19">
        <f t="shared" si="99"/>
        <v>3.2137728090665867</v>
      </c>
      <c r="BW47" s="19">
        <f t="shared" si="100"/>
        <v>3.4815872098221354</v>
      </c>
      <c r="BX47" s="36">
        <f t="shared" si="101"/>
        <v>0.22869770032996875</v>
      </c>
      <c r="BY47" s="17">
        <f t="shared" si="102"/>
        <v>56.868054304058397</v>
      </c>
      <c r="BZ47" s="79">
        <f t="shared" si="103"/>
        <v>5.6512797006969789E-2</v>
      </c>
    </row>
    <row r="48" spans="2:78" ht="20.100000000000001" customHeight="1">
      <c r="B48" s="2"/>
      <c r="C48" s="2"/>
      <c r="D48" s="2"/>
      <c r="E48" s="38">
        <v>52</v>
      </c>
      <c r="F48" s="20">
        <f t="shared" si="52"/>
        <v>1.0346</v>
      </c>
      <c r="G48" s="20">
        <f t="shared" si="53"/>
        <v>11.393232827773389</v>
      </c>
      <c r="H48" s="29">
        <f t="shared" si="54"/>
        <v>92531.126760563377</v>
      </c>
      <c r="I48" s="26">
        <v>1.881</v>
      </c>
      <c r="J48" s="20">
        <v>7.8E-2</v>
      </c>
      <c r="K48" s="19">
        <v>1.0840000000000001</v>
      </c>
      <c r="L48" s="19">
        <f t="shared" si="55"/>
        <v>1.0612202820933065</v>
      </c>
      <c r="M48" s="19">
        <f t="shared" si="56"/>
        <v>1.9213428072458045</v>
      </c>
      <c r="N48" s="19">
        <f t="shared" si="57"/>
        <v>0</v>
      </c>
      <c r="O48" s="19">
        <f t="shared" si="58"/>
        <v>1.9213428072458045</v>
      </c>
      <c r="P48" s="36">
        <f t="shared" si="59"/>
        <v>0</v>
      </c>
      <c r="Q48" s="17">
        <f t="shared" si="60"/>
        <v>124.34136661005225</v>
      </c>
      <c r="R48" s="79">
        <f t="shared" si="61"/>
        <v>0</v>
      </c>
      <c r="S48" s="26">
        <v>1.6407</v>
      </c>
      <c r="T48" s="20">
        <v>5.1999999999999998E-2</v>
      </c>
      <c r="U48" s="19">
        <v>1.077</v>
      </c>
      <c r="V48" s="19">
        <f t="shared" si="62"/>
        <v>1.0543673835927039</v>
      </c>
      <c r="W48" s="19">
        <f t="shared" si="63"/>
        <v>1.4429738679736559</v>
      </c>
      <c r="X48" s="19">
        <f t="shared" si="64"/>
        <v>2.8859477359473118</v>
      </c>
      <c r="Y48" s="19">
        <f t="shared" si="65"/>
        <v>4.3289216039209677</v>
      </c>
      <c r="Z48" s="36">
        <f t="shared" si="66"/>
        <v>3.9420166241381727E-2</v>
      </c>
      <c r="AA48" s="17">
        <f t="shared" si="67"/>
        <v>111.79234082408185</v>
      </c>
      <c r="AB48" s="79">
        <f t="shared" si="68"/>
        <v>2.5815254557453839E-2</v>
      </c>
      <c r="AC48" s="26">
        <v>1.4608000000000001</v>
      </c>
      <c r="AD48" s="20">
        <v>4.9000000000000002E-2</v>
      </c>
      <c r="AE48" s="19">
        <v>1.073</v>
      </c>
      <c r="AF48" s="19">
        <f t="shared" si="69"/>
        <v>1.0504514415923596</v>
      </c>
      <c r="AG48" s="19">
        <f t="shared" si="70"/>
        <v>1.1354020334456039</v>
      </c>
      <c r="AH48" s="19">
        <f t="shared" si="71"/>
        <v>4.5416081337824155</v>
      </c>
      <c r="AI48" s="19">
        <f t="shared" si="72"/>
        <v>5.6770101672280191</v>
      </c>
      <c r="AJ48" s="36">
        <f t="shared" si="73"/>
        <v>7.3741033630495598E-2</v>
      </c>
      <c r="AK48" s="17">
        <f t="shared" si="74"/>
        <v>102.39754374170116</v>
      </c>
      <c r="AL48" s="79">
        <f t="shared" si="75"/>
        <v>4.4352705815274909E-2</v>
      </c>
      <c r="AM48" s="22">
        <v>1.2996000000000001</v>
      </c>
      <c r="AN48" s="19">
        <v>4.4999999999999998E-2</v>
      </c>
      <c r="AO48" s="19">
        <v>1.0640000000000001</v>
      </c>
      <c r="AP48" s="19">
        <f t="shared" si="76"/>
        <v>1.0416405720915849</v>
      </c>
      <c r="AQ48" s="19">
        <f t="shared" si="77"/>
        <v>0.8836318566429392</v>
      </c>
      <c r="AR48" s="19">
        <f t="shared" si="78"/>
        <v>5.3017911398576354</v>
      </c>
      <c r="AS48" s="19">
        <f t="shared" si="79"/>
        <v>6.1854229965005745</v>
      </c>
      <c r="AT48" s="36">
        <f t="shared" si="80"/>
        <v>9.9885103882061968E-2</v>
      </c>
      <c r="AU48" s="17">
        <f t="shared" si="81"/>
        <v>93.9793042215246</v>
      </c>
      <c r="AV48" s="79">
        <f t="shared" si="82"/>
        <v>5.6414454052143716E-2</v>
      </c>
      <c r="AW48" s="26">
        <v>1.1680999999999999</v>
      </c>
      <c r="AX48" s="20">
        <v>4.2000000000000003E-2</v>
      </c>
      <c r="AY48" s="19">
        <v>1.05</v>
      </c>
      <c r="AZ48" s="19">
        <f t="shared" si="83"/>
        <v>1.02793477509038</v>
      </c>
      <c r="BA48" s="19">
        <f t="shared" si="84"/>
        <v>0.69519613568476413</v>
      </c>
      <c r="BB48" s="19">
        <f t="shared" si="85"/>
        <v>5.561569085478113</v>
      </c>
      <c r="BC48" s="19">
        <f t="shared" si="86"/>
        <v>6.256765221162877</v>
      </c>
      <c r="BD48" s="36">
        <f t="shared" si="87"/>
        <v>0.12105189182382856</v>
      </c>
      <c r="BE48" s="17">
        <f t="shared" si="88"/>
        <v>87.112067888378064</v>
      </c>
      <c r="BF48" s="79">
        <f t="shared" si="89"/>
        <v>6.3843841849839753E-2</v>
      </c>
      <c r="BG48" s="26">
        <v>0.99819999999999998</v>
      </c>
      <c r="BH48" s="20">
        <v>4.9000000000000002E-2</v>
      </c>
      <c r="BI48" s="19">
        <v>1.0469999999999999</v>
      </c>
      <c r="BJ48" s="19">
        <f t="shared" si="90"/>
        <v>1.0249978185901216</v>
      </c>
      <c r="BK48" s="19">
        <f t="shared" si="91"/>
        <v>0.50477425652690355</v>
      </c>
      <c r="BL48" s="19">
        <f t="shared" si="92"/>
        <v>5.0477425652690346</v>
      </c>
      <c r="BM48" s="19">
        <f t="shared" si="93"/>
        <v>5.5525168217959386</v>
      </c>
      <c r="BN48" s="36">
        <f t="shared" si="94"/>
        <v>0.17552668423850165</v>
      </c>
      <c r="BO48" s="17">
        <f t="shared" si="95"/>
        <v>78.239494101293687</v>
      </c>
      <c r="BP48" s="79">
        <f t="shared" si="96"/>
        <v>6.4516554244764351E-2</v>
      </c>
      <c r="BQ48" s="26">
        <v>0.82809999999999995</v>
      </c>
      <c r="BR48" s="20">
        <v>5.1999999999999998E-2</v>
      </c>
      <c r="BS48" s="19">
        <v>1.038</v>
      </c>
      <c r="BT48" s="19">
        <f t="shared" si="97"/>
        <v>1.0161869490893469</v>
      </c>
      <c r="BU48" s="19">
        <f t="shared" si="98"/>
        <v>0.34145146443676155</v>
      </c>
      <c r="BV48" s="19">
        <f t="shared" si="99"/>
        <v>4.0974175732411382</v>
      </c>
      <c r="BW48" s="19">
        <f t="shared" si="100"/>
        <v>4.4388690376778994</v>
      </c>
      <c r="BX48" s="36">
        <f t="shared" si="101"/>
        <v>0.21970148998315914</v>
      </c>
      <c r="BY48" s="17">
        <f t="shared" si="102"/>
        <v>69.356475848303404</v>
      </c>
      <c r="BZ48" s="79">
        <f t="shared" si="103"/>
        <v>5.9077649536331926E-2</v>
      </c>
    </row>
    <row r="49" spans="2:78" ht="20.100000000000001" customHeight="1">
      <c r="B49" s="15"/>
      <c r="C49" s="2"/>
      <c r="D49" s="2"/>
      <c r="E49" s="38">
        <v>54</v>
      </c>
      <c r="F49" s="20">
        <f t="shared" si="52"/>
        <v>1.0746</v>
      </c>
      <c r="G49" s="20">
        <f t="shared" si="53"/>
        <v>11.833721241760376</v>
      </c>
      <c r="H49" s="29">
        <f t="shared" si="54"/>
        <v>96108.591549295772</v>
      </c>
      <c r="I49" s="22">
        <v>2.0238</v>
      </c>
      <c r="J49" s="19">
        <v>7.0999999999999994E-2</v>
      </c>
      <c r="K49" s="19">
        <v>1.0860000000000001</v>
      </c>
      <c r="L49" s="19">
        <f t="shared" si="55"/>
        <v>1.0631782530934788</v>
      </c>
      <c r="M49" s="19">
        <f t="shared" si="56"/>
        <v>2.2323564271201866</v>
      </c>
      <c r="N49" s="19">
        <f t="shared" si="57"/>
        <v>0</v>
      </c>
      <c r="O49" s="19">
        <f t="shared" si="58"/>
        <v>2.2323564271201866</v>
      </c>
      <c r="P49" s="36">
        <f t="shared" si="59"/>
        <v>0</v>
      </c>
      <c r="Q49" s="17">
        <f t="shared" si="60"/>
        <v>147.68427773817268</v>
      </c>
      <c r="R49" s="79">
        <f t="shared" si="61"/>
        <v>0</v>
      </c>
      <c r="S49" s="22">
        <v>1.7751999999999999</v>
      </c>
      <c r="T49" s="19">
        <v>6.2E-2</v>
      </c>
      <c r="U49" s="19">
        <v>1.077</v>
      </c>
      <c r="V49" s="19">
        <f t="shared" si="62"/>
        <v>1.0543673835927039</v>
      </c>
      <c r="W49" s="19">
        <f t="shared" si="63"/>
        <v>1.6892529593326648</v>
      </c>
      <c r="X49" s="19">
        <f t="shared" si="64"/>
        <v>3.3785059186653297</v>
      </c>
      <c r="Y49" s="19">
        <f t="shared" si="65"/>
        <v>5.0677588779979947</v>
      </c>
      <c r="Z49" s="36">
        <f t="shared" si="66"/>
        <v>4.7000967441647445E-2</v>
      </c>
      <c r="AA49" s="17">
        <f t="shared" si="67"/>
        <v>133.13704283615598</v>
      </c>
      <c r="AB49" s="79">
        <f t="shared" si="68"/>
        <v>2.5376152622099774E-2</v>
      </c>
      <c r="AC49" s="22">
        <v>1.5786</v>
      </c>
      <c r="AD49" s="19">
        <v>4.8000000000000001E-2</v>
      </c>
      <c r="AE49" s="19">
        <v>1.0720000000000001</v>
      </c>
      <c r="AF49" s="19">
        <f t="shared" si="69"/>
        <v>1.0494724560922737</v>
      </c>
      <c r="AG49" s="19">
        <f t="shared" si="70"/>
        <v>1.3234345583626073</v>
      </c>
      <c r="AH49" s="19">
        <f t="shared" si="71"/>
        <v>5.293738233450429</v>
      </c>
      <c r="AI49" s="19">
        <f t="shared" si="72"/>
        <v>6.6171727918130365</v>
      </c>
      <c r="AJ49" s="36">
        <f t="shared" si="73"/>
        <v>7.2101534047903898E-2</v>
      </c>
      <c r="AK49" s="17">
        <f t="shared" si="74"/>
        <v>121.63267283721599</v>
      </c>
      <c r="AL49" s="79">
        <f t="shared" si="75"/>
        <v>4.3522337460553624E-2</v>
      </c>
      <c r="AM49" s="26">
        <v>1.3758999999999999</v>
      </c>
      <c r="AN49" s="20">
        <v>4.1000000000000002E-2</v>
      </c>
      <c r="AO49" s="19">
        <v>1.07</v>
      </c>
      <c r="AP49" s="19">
        <f t="shared" si="76"/>
        <v>1.0475144850921014</v>
      </c>
      <c r="AQ49" s="19">
        <f t="shared" si="77"/>
        <v>1.0016361726125365</v>
      </c>
      <c r="AR49" s="19">
        <f t="shared" si="78"/>
        <v>6.0098170356752192</v>
      </c>
      <c r="AS49" s="19">
        <f t="shared" si="79"/>
        <v>7.0114532082877554</v>
      </c>
      <c r="AT49" s="36">
        <f t="shared" si="80"/>
        <v>9.2035710218871941E-2</v>
      </c>
      <c r="AU49" s="17">
        <f t="shared" si="81"/>
        <v>109.77135137849201</v>
      </c>
      <c r="AV49" s="79">
        <f t="shared" si="82"/>
        <v>5.4748501865057198E-2</v>
      </c>
      <c r="AW49" s="22">
        <v>1.2235</v>
      </c>
      <c r="AX49" s="19">
        <v>3.7999999999999999E-2</v>
      </c>
      <c r="AY49" s="19">
        <v>1.0629999999999999</v>
      </c>
      <c r="AZ49" s="19">
        <f t="shared" si="83"/>
        <v>1.0406615865914988</v>
      </c>
      <c r="BA49" s="19">
        <f t="shared" si="84"/>
        <v>0.78170552192183373</v>
      </c>
      <c r="BB49" s="19">
        <f t="shared" si="85"/>
        <v>6.2536441753746699</v>
      </c>
      <c r="BC49" s="19">
        <f t="shared" si="86"/>
        <v>7.0353496972965033</v>
      </c>
      <c r="BD49" s="36">
        <f t="shared" si="87"/>
        <v>0.11225193037008159</v>
      </c>
      <c r="BE49" s="17">
        <f t="shared" si="88"/>
        <v>100.85341654716723</v>
      </c>
      <c r="BF49" s="79">
        <f t="shared" si="89"/>
        <v>6.2007261523460235E-2</v>
      </c>
      <c r="BG49" s="22">
        <v>1.0811999999999999</v>
      </c>
      <c r="BH49" s="19">
        <v>4.2999999999999997E-2</v>
      </c>
      <c r="BI49" s="19">
        <v>1.056</v>
      </c>
      <c r="BJ49" s="19">
        <f t="shared" si="90"/>
        <v>1.0338086880908963</v>
      </c>
      <c r="BK49" s="19">
        <f t="shared" si="91"/>
        <v>0.602432806148124</v>
      </c>
      <c r="BL49" s="19">
        <f t="shared" si="92"/>
        <v>6.0243280614812393</v>
      </c>
      <c r="BM49" s="19">
        <f t="shared" si="93"/>
        <v>6.626760867629363</v>
      </c>
      <c r="BN49" s="36">
        <f t="shared" si="94"/>
        <v>0.15669314504256679</v>
      </c>
      <c r="BO49" s="17">
        <f t="shared" si="95"/>
        <v>92.526499706632322</v>
      </c>
      <c r="BP49" s="79">
        <f t="shared" si="96"/>
        <v>6.5109218230260293E-2</v>
      </c>
      <c r="BQ49" s="22">
        <v>0.94069999999999998</v>
      </c>
      <c r="BR49" s="19">
        <v>5.5E-2</v>
      </c>
      <c r="BS49" s="19">
        <v>1.046</v>
      </c>
      <c r="BT49" s="19">
        <f t="shared" si="97"/>
        <v>1.0240188330900357</v>
      </c>
      <c r="BU49" s="19">
        <f t="shared" si="98"/>
        <v>0.44743954067412206</v>
      </c>
      <c r="BV49" s="19">
        <f t="shared" si="99"/>
        <v>5.3692744880894647</v>
      </c>
      <c r="BW49" s="19">
        <f t="shared" si="100"/>
        <v>5.8167140287635863</v>
      </c>
      <c r="BX49" s="36">
        <f t="shared" si="101"/>
        <v>0.2359722916135277</v>
      </c>
      <c r="BY49" s="17">
        <f t="shared" si="102"/>
        <v>84.30491280505008</v>
      </c>
      <c r="BZ49" s="79">
        <f t="shared" si="103"/>
        <v>6.3688749675900644E-2</v>
      </c>
    </row>
    <row r="50" spans="2:78" ht="20.100000000000001" customHeight="1">
      <c r="B50" s="15"/>
      <c r="C50" s="2"/>
      <c r="D50" s="16"/>
      <c r="E50" s="38">
        <v>56</v>
      </c>
      <c r="F50" s="20">
        <f t="shared" si="52"/>
        <v>1.1146</v>
      </c>
      <c r="G50" s="21">
        <f t="shared" si="53"/>
        <v>12.274209655747361</v>
      </c>
      <c r="H50" s="30">
        <f t="shared" si="54"/>
        <v>99686.056338028182</v>
      </c>
      <c r="I50" s="27">
        <v>2.1263999999999998</v>
      </c>
      <c r="J50" s="21">
        <v>6.3E-2</v>
      </c>
      <c r="K50" s="21">
        <v>1.0840000000000001</v>
      </c>
      <c r="L50" s="19">
        <f t="shared" si="55"/>
        <v>1.0612202820933065</v>
      </c>
      <c r="M50" s="19">
        <f t="shared" si="56"/>
        <v>2.4553714117317869</v>
      </c>
      <c r="N50" s="19">
        <f t="shared" si="57"/>
        <v>0</v>
      </c>
      <c r="O50" s="19">
        <f t="shared" si="58"/>
        <v>2.4553714117317869</v>
      </c>
      <c r="P50" s="36">
        <f t="shared" si="59"/>
        <v>0</v>
      </c>
      <c r="Q50" s="17">
        <f t="shared" si="60"/>
        <v>171.4971094751769</v>
      </c>
      <c r="R50" s="79">
        <f t="shared" si="61"/>
        <v>0</v>
      </c>
      <c r="S50" s="27">
        <v>1.8445</v>
      </c>
      <c r="T50" s="21">
        <v>7.4999999999999997E-2</v>
      </c>
      <c r="U50" s="21">
        <v>1.079</v>
      </c>
      <c r="V50" s="19">
        <f t="shared" si="62"/>
        <v>1.0563253545928761</v>
      </c>
      <c r="W50" s="19">
        <f t="shared" si="63"/>
        <v>1.8304965381113598</v>
      </c>
      <c r="X50" s="19">
        <f t="shared" si="64"/>
        <v>3.6609930762227196</v>
      </c>
      <c r="Y50" s="19">
        <f t="shared" si="65"/>
        <v>5.4914896143340792</v>
      </c>
      <c r="Z50" s="36">
        <f t="shared" si="66"/>
        <v>5.7067369448034477E-2</v>
      </c>
      <c r="AA50" s="17">
        <f t="shared" si="67"/>
        <v>153.0897704708164</v>
      </c>
      <c r="AB50" s="79">
        <f t="shared" si="68"/>
        <v>2.391402812195487E-2</v>
      </c>
      <c r="AC50" s="27">
        <v>1.5901000000000001</v>
      </c>
      <c r="AD50" s="21">
        <v>5.1999999999999998E-2</v>
      </c>
      <c r="AE50" s="21">
        <v>1.077</v>
      </c>
      <c r="AF50" s="19">
        <f t="shared" si="69"/>
        <v>1.0543673835927039</v>
      </c>
      <c r="AG50" s="19">
        <f t="shared" si="70"/>
        <v>1.3553422760857909</v>
      </c>
      <c r="AH50" s="19">
        <f t="shared" si="71"/>
        <v>5.4213691043431638</v>
      </c>
      <c r="AI50" s="19">
        <f t="shared" si="72"/>
        <v>6.7767113804289547</v>
      </c>
      <c r="AJ50" s="36">
        <f t="shared" si="73"/>
        <v>7.8840332482763453E-2</v>
      </c>
      <c r="AK50" s="17">
        <f t="shared" si="74"/>
        <v>136.4781101561328</v>
      </c>
      <c r="AL50" s="79">
        <f t="shared" si="75"/>
        <v>3.9723360018255265E-2</v>
      </c>
      <c r="AM50" s="22">
        <v>1.4031</v>
      </c>
      <c r="AN50" s="19">
        <v>4.8000000000000001E-2</v>
      </c>
      <c r="AO50" s="19">
        <v>1.075</v>
      </c>
      <c r="AP50" s="19">
        <f t="shared" si="76"/>
        <v>1.0524094125925318</v>
      </c>
      <c r="AQ50" s="19">
        <f t="shared" si="77"/>
        <v>1.0513876737542602</v>
      </c>
      <c r="AR50" s="19">
        <f t="shared" si="78"/>
        <v>6.308326042525561</v>
      </c>
      <c r="AS50" s="19">
        <f t="shared" si="79"/>
        <v>7.3597137162798214</v>
      </c>
      <c r="AT50" s="36">
        <f t="shared" si="80"/>
        <v>0.10875847812549028</v>
      </c>
      <c r="AU50" s="17">
        <f t="shared" si="81"/>
        <v>124.26749506633001</v>
      </c>
      <c r="AV50" s="79">
        <f t="shared" si="82"/>
        <v>5.0764087898918203E-2</v>
      </c>
      <c r="AW50" s="27">
        <v>1.2379</v>
      </c>
      <c r="AX50" s="21">
        <v>3.4000000000000002E-2</v>
      </c>
      <c r="AY50" s="21">
        <v>1.0680000000000001</v>
      </c>
      <c r="AZ50" s="19">
        <f t="shared" si="83"/>
        <v>1.0455565140919294</v>
      </c>
      <c r="BA50" s="19">
        <f t="shared" si="84"/>
        <v>0.80775998397631865</v>
      </c>
      <c r="BB50" s="19">
        <f t="shared" si="85"/>
        <v>6.4620798718105492</v>
      </c>
      <c r="BC50" s="19">
        <f t="shared" si="86"/>
        <v>7.2698398557868682</v>
      </c>
      <c r="BD50" s="36">
        <f t="shared" si="87"/>
        <v>0.10138299458003519</v>
      </c>
      <c r="BE50" s="17">
        <f t="shared" si="88"/>
        <v>113.48036344688926</v>
      </c>
      <c r="BF50" s="79">
        <f t="shared" si="89"/>
        <v>5.6944476344005651E-2</v>
      </c>
      <c r="BG50" s="27">
        <v>1.0702</v>
      </c>
      <c r="BH50" s="21">
        <v>4.9000000000000002E-2</v>
      </c>
      <c r="BI50" s="21">
        <v>1.06</v>
      </c>
      <c r="BJ50" s="19">
        <f t="shared" si="90"/>
        <v>1.0377246300912406</v>
      </c>
      <c r="BK50" s="19">
        <f t="shared" si="91"/>
        <v>0.59471696465247736</v>
      </c>
      <c r="BL50" s="19">
        <f t="shared" si="92"/>
        <v>5.947169646524773</v>
      </c>
      <c r="BM50" s="19">
        <f t="shared" si="93"/>
        <v>6.54188661117725</v>
      </c>
      <c r="BN50" s="36">
        <f t="shared" si="94"/>
        <v>0.17991257361541504</v>
      </c>
      <c r="BO50" s="17">
        <f t="shared" si="95"/>
        <v>102.52998831020514</v>
      </c>
      <c r="BP50" s="79">
        <f t="shared" si="96"/>
        <v>5.8004197060196404E-2</v>
      </c>
      <c r="BQ50" s="27">
        <v>0.97460000000000002</v>
      </c>
      <c r="BR50" s="21">
        <v>0.04</v>
      </c>
      <c r="BS50" s="21">
        <v>1.048</v>
      </c>
      <c r="BT50" s="19">
        <f t="shared" si="97"/>
        <v>1.0259768040902078</v>
      </c>
      <c r="BU50" s="19">
        <f t="shared" si="98"/>
        <v>0.48210771651206735</v>
      </c>
      <c r="BV50" s="19">
        <f t="shared" si="99"/>
        <v>5.7852925981448085</v>
      </c>
      <c r="BW50" s="19">
        <f t="shared" si="100"/>
        <v>6.267400314656876</v>
      </c>
      <c r="BX50" s="36">
        <f t="shared" si="101"/>
        <v>0.17227311564325004</v>
      </c>
      <c r="BY50" s="17">
        <f t="shared" si="102"/>
        <v>96.287556210819318</v>
      </c>
      <c r="BZ50" s="79">
        <f t="shared" si="103"/>
        <v>6.0083491842684716E-2</v>
      </c>
    </row>
    <row r="51" spans="2:78" ht="20.100000000000001" customHeight="1">
      <c r="B51" s="15"/>
      <c r="C51" s="2"/>
      <c r="D51" s="16"/>
      <c r="E51" s="38">
        <v>58</v>
      </c>
      <c r="F51" s="20">
        <f t="shared" si="52"/>
        <v>1.1545999999999998</v>
      </c>
      <c r="G51" s="21">
        <f t="shared" si="53"/>
        <v>12.714698069734347</v>
      </c>
      <c r="H51" s="30">
        <f t="shared" si="54"/>
        <v>103263.52112676055</v>
      </c>
      <c r="I51" s="27">
        <v>2.1467999999999998</v>
      </c>
      <c r="J51" s="21">
        <v>7.0999999999999994E-2</v>
      </c>
      <c r="K51" s="21">
        <v>1.083</v>
      </c>
      <c r="L51" s="19">
        <f t="shared" si="55"/>
        <v>1.0602412965932204</v>
      </c>
      <c r="M51" s="19">
        <f t="shared" si="56"/>
        <v>2.4980940781123824</v>
      </c>
      <c r="N51" s="19">
        <f t="shared" si="57"/>
        <v>0</v>
      </c>
      <c r="O51" s="19">
        <f t="shared" si="58"/>
        <v>2.4980940781123824</v>
      </c>
      <c r="P51" s="36">
        <f t="shared" si="59"/>
        <v>0</v>
      </c>
      <c r="Q51" s="17">
        <f t="shared" si="60"/>
        <v>192.11204903239894</v>
      </c>
      <c r="R51" s="79">
        <f t="shared" si="61"/>
        <v>0</v>
      </c>
      <c r="S51" s="27">
        <v>1.8649</v>
      </c>
      <c r="T51" s="21">
        <v>6.9000000000000006E-2</v>
      </c>
      <c r="U51" s="21">
        <v>1.0780000000000001</v>
      </c>
      <c r="V51" s="19">
        <f t="shared" si="62"/>
        <v>1.05534636909279</v>
      </c>
      <c r="W51" s="19">
        <f t="shared" si="63"/>
        <v>1.867743884062359</v>
      </c>
      <c r="X51" s="19">
        <f t="shared" si="64"/>
        <v>3.7354877681247181</v>
      </c>
      <c r="Y51" s="19">
        <f t="shared" si="65"/>
        <v>5.6032316521870769</v>
      </c>
      <c r="Z51" s="36">
        <f t="shared" si="66"/>
        <v>5.2404708991555651E-2</v>
      </c>
      <c r="AA51" s="17">
        <f t="shared" si="67"/>
        <v>171.65096900284126</v>
      </c>
      <c r="AB51" s="79">
        <f t="shared" si="68"/>
        <v>2.1762112907518082E-2</v>
      </c>
      <c r="AC51" s="27">
        <v>1.5831999999999999</v>
      </c>
      <c r="AD51" s="21">
        <v>6.7000000000000004E-2</v>
      </c>
      <c r="AE51" s="21">
        <v>1.079</v>
      </c>
      <c r="AF51" s="19">
        <f t="shared" si="69"/>
        <v>1.0563253545928761</v>
      </c>
      <c r="AG51" s="19">
        <f t="shared" si="70"/>
        <v>1.3485999993736755</v>
      </c>
      <c r="AH51" s="19">
        <f t="shared" si="71"/>
        <v>5.3943999974947019</v>
      </c>
      <c r="AI51" s="19">
        <f t="shared" si="72"/>
        <v>6.7429999968683774</v>
      </c>
      <c r="AJ51" s="36">
        <f t="shared" si="73"/>
        <v>0.10196036674715495</v>
      </c>
      <c r="AK51" s="17">
        <f t="shared" si="74"/>
        <v>151.20440552527333</v>
      </c>
      <c r="AL51" s="79">
        <f t="shared" si="75"/>
        <v>3.5676209160407334E-2</v>
      </c>
      <c r="AM51" s="27">
        <v>1.3653</v>
      </c>
      <c r="AN51" s="21">
        <v>5.6000000000000001E-2</v>
      </c>
      <c r="AO51" s="21">
        <v>1.077</v>
      </c>
      <c r="AP51" s="19">
        <f t="shared" si="76"/>
        <v>1.0543673835927039</v>
      </c>
      <c r="AQ51" s="19">
        <f t="shared" si="77"/>
        <v>0.99920889254576506</v>
      </c>
      <c r="AR51" s="19">
        <f t="shared" si="78"/>
        <v>5.9952533552745901</v>
      </c>
      <c r="AS51" s="19">
        <f t="shared" si="79"/>
        <v>6.9944622478203549</v>
      </c>
      <c r="AT51" s="36">
        <f t="shared" si="80"/>
        <v>0.12735746016446406</v>
      </c>
      <c r="AU51" s="17">
        <f t="shared" si="81"/>
        <v>135.38862213243681</v>
      </c>
      <c r="AV51" s="79">
        <f t="shared" si="82"/>
        <v>4.4281810840869983E-2</v>
      </c>
      <c r="AW51" s="27">
        <v>1.2486999999999999</v>
      </c>
      <c r="AX51" s="21">
        <v>5.0999999999999997E-2</v>
      </c>
      <c r="AY51" s="21">
        <v>1.0680000000000001</v>
      </c>
      <c r="AZ51" s="19">
        <f t="shared" si="83"/>
        <v>1.0455565140919294</v>
      </c>
      <c r="BA51" s="19">
        <f t="shared" si="84"/>
        <v>0.82191599504559487</v>
      </c>
      <c r="BB51" s="19">
        <f t="shared" si="85"/>
        <v>6.575327960364759</v>
      </c>
      <c r="BC51" s="19">
        <f t="shared" si="86"/>
        <v>7.397243955410354</v>
      </c>
      <c r="BD51" s="36">
        <f t="shared" si="87"/>
        <v>0.15207449187005279</v>
      </c>
      <c r="BE51" s="17">
        <f t="shared" si="88"/>
        <v>126.92547232241049</v>
      </c>
      <c r="BF51" s="79">
        <f t="shared" si="89"/>
        <v>5.1804636532392812E-2</v>
      </c>
      <c r="BG51" s="27">
        <v>1.0916999999999999</v>
      </c>
      <c r="BH51" s="21">
        <v>0.05</v>
      </c>
      <c r="BI51" s="21">
        <v>1.0640000000000001</v>
      </c>
      <c r="BJ51" s="19">
        <f t="shared" si="90"/>
        <v>1.0416405720915849</v>
      </c>
      <c r="BK51" s="19">
        <f t="shared" si="91"/>
        <v>0.62353176065103888</v>
      </c>
      <c r="BL51" s="19">
        <f t="shared" si="92"/>
        <v>6.2353176065103888</v>
      </c>
      <c r="BM51" s="19">
        <f t="shared" si="93"/>
        <v>6.8588493671614277</v>
      </c>
      <c r="BN51" s="36">
        <f t="shared" si="94"/>
        <v>0.18497241459641106</v>
      </c>
      <c r="BO51" s="17">
        <f t="shared" si="95"/>
        <v>115.52997901045391</v>
      </c>
      <c r="BP51" s="79">
        <f t="shared" si="96"/>
        <v>5.397142507873369E-2</v>
      </c>
      <c r="BQ51" s="27">
        <v>0.96840000000000004</v>
      </c>
      <c r="BR51" s="21">
        <v>5.6000000000000001E-2</v>
      </c>
      <c r="BS51" s="21">
        <v>1.0529999999999999</v>
      </c>
      <c r="BT51" s="19">
        <f t="shared" si="97"/>
        <v>1.0308717315906379</v>
      </c>
      <c r="BU51" s="19">
        <f t="shared" si="98"/>
        <v>0.48054604502708209</v>
      </c>
      <c r="BV51" s="19">
        <f t="shared" si="99"/>
        <v>5.7665525403249855</v>
      </c>
      <c r="BW51" s="19">
        <f t="shared" si="100"/>
        <v>6.2470985853520675</v>
      </c>
      <c r="BX51" s="36">
        <f t="shared" si="101"/>
        <v>0.24348921019734698</v>
      </c>
      <c r="BY51" s="17">
        <f t="shared" si="102"/>
        <v>106.58052470877085</v>
      </c>
      <c r="BZ51" s="79">
        <f t="shared" si="103"/>
        <v>5.4105124328126315E-2</v>
      </c>
    </row>
    <row r="52" spans="2:78" ht="20.100000000000001" customHeight="1">
      <c r="B52" s="2"/>
      <c r="C52" s="2"/>
      <c r="D52" s="16"/>
      <c r="E52" s="38">
        <v>60</v>
      </c>
      <c r="F52" s="20">
        <f t="shared" si="52"/>
        <v>1.1945999999999999</v>
      </c>
      <c r="G52" s="21">
        <f t="shared" si="53"/>
        <v>13.155186483721332</v>
      </c>
      <c r="H52" s="30">
        <f t="shared" si="54"/>
        <v>106840.98591549294</v>
      </c>
      <c r="I52" s="27">
        <v>2.15</v>
      </c>
      <c r="J52" s="21">
        <v>5.8999999999999997E-2</v>
      </c>
      <c r="K52" s="21">
        <v>1.0820000000000001</v>
      </c>
      <c r="L52" s="19">
        <f t="shared" si="55"/>
        <v>1.0592623110931343</v>
      </c>
      <c r="M52" s="19">
        <f t="shared" si="56"/>
        <v>2.5009219873279713</v>
      </c>
      <c r="N52" s="19">
        <f t="shared" si="57"/>
        <v>0</v>
      </c>
      <c r="O52" s="19">
        <f t="shared" si="58"/>
        <v>2.5009219873279713</v>
      </c>
      <c r="P52" s="36">
        <f t="shared" si="59"/>
        <v>0</v>
      </c>
      <c r="Q52" s="17">
        <f t="shared" si="60"/>
        <v>213.0356197013277</v>
      </c>
      <c r="R52" s="79">
        <f t="shared" si="61"/>
        <v>0</v>
      </c>
      <c r="S52" s="27">
        <v>1.9025000000000001</v>
      </c>
      <c r="T52" s="21">
        <v>6.8000000000000005E-2</v>
      </c>
      <c r="U52" s="21">
        <v>1.079</v>
      </c>
      <c r="V52" s="19">
        <f t="shared" si="62"/>
        <v>1.0563253545928761</v>
      </c>
      <c r="W52" s="19">
        <f t="shared" si="63"/>
        <v>1.9474258191632945</v>
      </c>
      <c r="X52" s="19">
        <f t="shared" si="64"/>
        <v>3.894851638326589</v>
      </c>
      <c r="Y52" s="19">
        <f t="shared" si="65"/>
        <v>5.8422774574898835</v>
      </c>
      <c r="Z52" s="36">
        <f t="shared" si="66"/>
        <v>5.1741081632884593E-2</v>
      </c>
      <c r="AA52" s="17">
        <f t="shared" si="67"/>
        <v>193.13889672922258</v>
      </c>
      <c r="AB52" s="79">
        <f t="shared" si="68"/>
        <v>2.0166065480777311E-2</v>
      </c>
      <c r="AC52" s="27">
        <v>1.6851</v>
      </c>
      <c r="AD52" s="21">
        <v>7.1999999999999995E-2</v>
      </c>
      <c r="AE52" s="21">
        <v>1.0780000000000001</v>
      </c>
      <c r="AF52" s="19">
        <f t="shared" si="69"/>
        <v>1.05534636909279</v>
      </c>
      <c r="AG52" s="19">
        <f t="shared" si="70"/>
        <v>1.5249569453627556</v>
      </c>
      <c r="AH52" s="19">
        <f t="shared" si="71"/>
        <v>6.0998277814510224</v>
      </c>
      <c r="AI52" s="19">
        <f t="shared" si="72"/>
        <v>7.6247847268137781</v>
      </c>
      <c r="AJ52" s="36">
        <f t="shared" si="73"/>
        <v>0.10936634919976831</v>
      </c>
      <c r="AK52" s="17">
        <f t="shared" si="74"/>
        <v>175.66193683372498</v>
      </c>
      <c r="AL52" s="79">
        <f t="shared" si="75"/>
        <v>3.4724812280903468E-2</v>
      </c>
      <c r="AM52" s="27">
        <v>1.4777</v>
      </c>
      <c r="AN52" s="21">
        <v>5.2999999999999999E-2</v>
      </c>
      <c r="AO52" s="21">
        <v>1.077</v>
      </c>
      <c r="AP52" s="19">
        <f t="shared" si="76"/>
        <v>1.0543673835927039</v>
      </c>
      <c r="AQ52" s="19">
        <f t="shared" si="77"/>
        <v>1.1705033382052856</v>
      </c>
      <c r="AR52" s="19">
        <f t="shared" si="78"/>
        <v>7.0230200292317146</v>
      </c>
      <c r="AS52" s="19">
        <f t="shared" si="79"/>
        <v>8.1935233674370007</v>
      </c>
      <c r="AT52" s="36">
        <f t="shared" si="80"/>
        <v>0.12053473908422489</v>
      </c>
      <c r="AU52" s="17">
        <f t="shared" si="81"/>
        <v>158.98888493710029</v>
      </c>
      <c r="AV52" s="79">
        <f t="shared" si="82"/>
        <v>4.4173025252741319E-2</v>
      </c>
      <c r="AW52" s="27">
        <v>1.2828999999999999</v>
      </c>
      <c r="AX52" s="21">
        <v>5.8000000000000003E-2</v>
      </c>
      <c r="AY52" s="21">
        <v>1.077</v>
      </c>
      <c r="AZ52" s="19">
        <f t="shared" si="83"/>
        <v>1.0543673835927039</v>
      </c>
      <c r="BA52" s="19">
        <f t="shared" si="84"/>
        <v>0.8822379194432185</v>
      </c>
      <c r="BB52" s="19">
        <f t="shared" si="85"/>
        <v>7.057903355545748</v>
      </c>
      <c r="BC52" s="19">
        <f t="shared" si="86"/>
        <v>7.9401412749889664</v>
      </c>
      <c r="BD52" s="36">
        <f t="shared" si="87"/>
        <v>0.17587458784616467</v>
      </c>
      <c r="BE52" s="17">
        <f t="shared" si="88"/>
        <v>143.32875711905555</v>
      </c>
      <c r="BF52" s="79">
        <f t="shared" si="89"/>
        <v>4.9242758378788734E-2</v>
      </c>
      <c r="BG52" s="27">
        <v>1.1427</v>
      </c>
      <c r="BH52" s="21">
        <v>4.4999999999999998E-2</v>
      </c>
      <c r="BI52" s="21">
        <v>1.0720000000000001</v>
      </c>
      <c r="BJ52" s="19">
        <f t="shared" si="90"/>
        <v>1.0494724560922737</v>
      </c>
      <c r="BK52" s="19">
        <f t="shared" si="91"/>
        <v>0.69346209748470478</v>
      </c>
      <c r="BL52" s="19">
        <f t="shared" si="92"/>
        <v>6.9346209748470473</v>
      </c>
      <c r="BM52" s="19">
        <f t="shared" si="93"/>
        <v>7.6280830723317523</v>
      </c>
      <c r="BN52" s="36">
        <f t="shared" si="94"/>
        <v>0.16898797042477479</v>
      </c>
      <c r="BO52" s="17">
        <f t="shared" si="95"/>
        <v>132.05796697485701</v>
      </c>
      <c r="BP52" s="79">
        <f t="shared" si="96"/>
        <v>5.251194709189605E-2</v>
      </c>
      <c r="BQ52" s="27">
        <v>1.0369999999999999</v>
      </c>
      <c r="BR52" s="21">
        <v>4.8000000000000001E-2</v>
      </c>
      <c r="BS52" s="21">
        <v>1.0620000000000001</v>
      </c>
      <c r="BT52" s="19">
        <f t="shared" si="97"/>
        <v>1.0396826010914129</v>
      </c>
      <c r="BU52" s="19">
        <f t="shared" si="98"/>
        <v>0.56049952598180974</v>
      </c>
      <c r="BV52" s="19">
        <f t="shared" si="99"/>
        <v>6.7259943117817178</v>
      </c>
      <c r="BW52" s="19">
        <f t="shared" si="100"/>
        <v>7.286493837763528</v>
      </c>
      <c r="BX52" s="36">
        <f t="shared" si="101"/>
        <v>0.21228789097322309</v>
      </c>
      <c r="BY52" s="17">
        <f t="shared" si="102"/>
        <v>123.5606594267701</v>
      </c>
      <c r="BZ52" s="79">
        <f t="shared" si="103"/>
        <v>5.4434755714200193E-2</v>
      </c>
    </row>
    <row r="53" spans="2:78" ht="20.100000000000001" customHeight="1">
      <c r="B53" s="16"/>
      <c r="C53" s="16"/>
      <c r="D53" s="16"/>
      <c r="E53" s="38">
        <v>62</v>
      </c>
      <c r="F53" s="20">
        <f t="shared" si="52"/>
        <v>1.2345999999999999</v>
      </c>
      <c r="G53" s="21">
        <f t="shared" si="53"/>
        <v>13.595674897708319</v>
      </c>
      <c r="H53" s="30">
        <f t="shared" si="54"/>
        <v>110418.45070422534</v>
      </c>
      <c r="I53" s="27">
        <v>2.1141999999999999</v>
      </c>
      <c r="J53" s="21">
        <v>6.2E-2</v>
      </c>
      <c r="K53" s="21">
        <v>1.087</v>
      </c>
      <c r="L53" s="19">
        <f t="shared" si="55"/>
        <v>1.0641572385935647</v>
      </c>
      <c r="M53" s="19">
        <f t="shared" si="56"/>
        <v>2.4407310636337849</v>
      </c>
      <c r="N53" s="19">
        <f t="shared" si="57"/>
        <v>0</v>
      </c>
      <c r="O53" s="19">
        <f t="shared" si="58"/>
        <v>2.4407310636337849</v>
      </c>
      <c r="P53" s="36">
        <f t="shared" si="59"/>
        <v>0</v>
      </c>
      <c r="Q53" s="17">
        <f t="shared" si="60"/>
        <v>231.98315301824684</v>
      </c>
      <c r="R53" s="79">
        <f t="shared" si="61"/>
        <v>0</v>
      </c>
      <c r="S53" s="27">
        <v>1.9819</v>
      </c>
      <c r="T53" s="21">
        <v>5.3999999999999999E-2</v>
      </c>
      <c r="U53" s="21">
        <v>1.0840000000000001</v>
      </c>
      <c r="V53" s="19">
        <f t="shared" si="62"/>
        <v>1.0612202820933065</v>
      </c>
      <c r="W53" s="19">
        <f t="shared" si="63"/>
        <v>2.1329994482601853</v>
      </c>
      <c r="X53" s="19">
        <f t="shared" si="64"/>
        <v>4.2659988965203706</v>
      </c>
      <c r="Y53" s="19">
        <f t="shared" si="65"/>
        <v>6.3989983447805558</v>
      </c>
      <c r="Z53" s="36">
        <f t="shared" si="66"/>
        <v>4.147019002884568E-2</v>
      </c>
      <c r="AA53" s="17">
        <f t="shared" si="67"/>
        <v>220.24289934817028</v>
      </c>
      <c r="AB53" s="79">
        <f t="shared" si="68"/>
        <v>1.93695184232772E-2</v>
      </c>
      <c r="AC53" s="27">
        <v>1.7865</v>
      </c>
      <c r="AD53" s="21">
        <v>5.7000000000000002E-2</v>
      </c>
      <c r="AE53" s="21">
        <v>1.083</v>
      </c>
      <c r="AF53" s="19">
        <f t="shared" si="69"/>
        <v>1.0602412965932204</v>
      </c>
      <c r="AG53" s="19">
        <f t="shared" si="70"/>
        <v>1.7299424580086582</v>
      </c>
      <c r="AH53" s="19">
        <f t="shared" si="71"/>
        <v>6.9197698320346328</v>
      </c>
      <c r="AI53" s="19">
        <f t="shared" si="72"/>
        <v>8.6497122900432917</v>
      </c>
      <c r="AJ53" s="36">
        <f t="shared" si="73"/>
        <v>8.7386725449880465E-2</v>
      </c>
      <c r="AK53" s="17">
        <f t="shared" si="74"/>
        <v>202.90317472887361</v>
      </c>
      <c r="AL53" s="79">
        <f t="shared" si="75"/>
        <v>3.4103802669825517E-2</v>
      </c>
      <c r="AM53" s="27">
        <v>1.6206</v>
      </c>
      <c r="AN53" s="21">
        <v>0.05</v>
      </c>
      <c r="AO53" s="21">
        <v>1.0820000000000001</v>
      </c>
      <c r="AP53" s="19">
        <f t="shared" si="76"/>
        <v>1.0592623110931343</v>
      </c>
      <c r="AQ53" s="19">
        <f t="shared" si="77"/>
        <v>1.4209372322809757</v>
      </c>
      <c r="AR53" s="19">
        <f t="shared" si="78"/>
        <v>8.525623393685855</v>
      </c>
      <c r="AS53" s="19">
        <f t="shared" si="79"/>
        <v>9.9465606259668302</v>
      </c>
      <c r="AT53" s="36">
        <f t="shared" si="80"/>
        <v>0.1147702907382247</v>
      </c>
      <c r="AU53" s="17">
        <f t="shared" si="81"/>
        <v>188.18126933306337</v>
      </c>
      <c r="AV53" s="79">
        <f t="shared" si="82"/>
        <v>4.5305377224320306E-2</v>
      </c>
      <c r="AW53" s="27">
        <v>1.4033</v>
      </c>
      <c r="AX53" s="21">
        <v>5.7000000000000002E-2</v>
      </c>
      <c r="AY53" s="21">
        <v>1.083</v>
      </c>
      <c r="AZ53" s="19">
        <f t="shared" si="83"/>
        <v>1.0602412965932204</v>
      </c>
      <c r="BA53" s="19">
        <f t="shared" si="84"/>
        <v>1.0673986938868134</v>
      </c>
      <c r="BB53" s="19">
        <f t="shared" si="85"/>
        <v>8.5391895510945073</v>
      </c>
      <c r="BC53" s="19">
        <f t="shared" si="86"/>
        <v>9.6065882449813209</v>
      </c>
      <c r="BD53" s="36">
        <f t="shared" si="87"/>
        <v>0.17477345089976093</v>
      </c>
      <c r="BE53" s="17">
        <f t="shared" si="88"/>
        <v>168.89814671395808</v>
      </c>
      <c r="BF53" s="79">
        <f t="shared" si="89"/>
        <v>5.0558219360193911E-2</v>
      </c>
      <c r="BG53" s="27">
        <v>1.2602</v>
      </c>
      <c r="BH53" s="21">
        <v>5.8999999999999997E-2</v>
      </c>
      <c r="BI53" s="21">
        <v>1.075</v>
      </c>
      <c r="BJ53" s="19">
        <f t="shared" si="90"/>
        <v>1.0524094125925318</v>
      </c>
      <c r="BK53" s="19">
        <f t="shared" si="91"/>
        <v>0.84813421263260591</v>
      </c>
      <c r="BL53" s="19">
        <f t="shared" si="92"/>
        <v>8.4813421263260587</v>
      </c>
      <c r="BM53" s="19">
        <f t="shared" si="93"/>
        <v>9.3294763389586652</v>
      </c>
      <c r="BN53" s="36">
        <f t="shared" si="94"/>
        <v>0.22280382671541404</v>
      </c>
      <c r="BO53" s="17">
        <f t="shared" si="95"/>
        <v>156.19950498918143</v>
      </c>
      <c r="BP53" s="79">
        <f t="shared" si="96"/>
        <v>5.4298137032594861E-2</v>
      </c>
      <c r="BQ53" s="27">
        <v>1.1314</v>
      </c>
      <c r="BR53" s="21">
        <v>0.05</v>
      </c>
      <c r="BS53" s="21">
        <v>1.069</v>
      </c>
      <c r="BT53" s="19">
        <f t="shared" si="97"/>
        <v>1.0465354995920153</v>
      </c>
      <c r="BU53" s="19">
        <f t="shared" si="98"/>
        <v>0.67601520244311852</v>
      </c>
      <c r="BV53" s="19">
        <f t="shared" si="99"/>
        <v>8.1121824293174232</v>
      </c>
      <c r="BW53" s="19">
        <f t="shared" si="100"/>
        <v>8.788197631760541</v>
      </c>
      <c r="BX53" s="36">
        <f t="shared" si="101"/>
        <v>0.22405795424763547</v>
      </c>
      <c r="BY53" s="17">
        <f t="shared" si="102"/>
        <v>144.76984004053546</v>
      </c>
      <c r="BZ53" s="79">
        <f t="shared" si="103"/>
        <v>5.6035030687648875E-2</v>
      </c>
    </row>
    <row r="54" spans="2:78" ht="20.100000000000001" customHeight="1" thickBot="1">
      <c r="B54" s="16"/>
      <c r="C54" s="16"/>
      <c r="D54" s="18"/>
      <c r="E54" s="38">
        <v>64</v>
      </c>
      <c r="F54" s="24">
        <f t="shared" si="52"/>
        <v>1.2746</v>
      </c>
      <c r="G54" s="25">
        <f t="shared" si="53"/>
        <v>14.036163311695304</v>
      </c>
      <c r="H54" s="31">
        <f t="shared" si="54"/>
        <v>113995.91549295773</v>
      </c>
      <c r="I54" s="28">
        <v>2.1916000000000002</v>
      </c>
      <c r="J54" s="25">
        <v>7.4999999999999997E-2</v>
      </c>
      <c r="K54" s="25">
        <v>1.087</v>
      </c>
      <c r="L54" s="35">
        <f t="shared" si="55"/>
        <v>1.0641572385935647</v>
      </c>
      <c r="M54" s="35">
        <f t="shared" si="56"/>
        <v>2.6227106215466427</v>
      </c>
      <c r="N54" s="35">
        <f t="shared" si="57"/>
        <v>0</v>
      </c>
      <c r="O54" s="35">
        <f t="shared" si="58"/>
        <v>2.6227106215466427</v>
      </c>
      <c r="P54" s="37">
        <f t="shared" si="59"/>
        <v>0</v>
      </c>
      <c r="Q54" s="17">
        <f t="shared" si="60"/>
        <v>262.82766742208764</v>
      </c>
      <c r="R54" s="79">
        <f t="shared" si="61"/>
        <v>0</v>
      </c>
      <c r="S54" s="28">
        <v>2.0488</v>
      </c>
      <c r="T54" s="25">
        <v>5.8000000000000003E-2</v>
      </c>
      <c r="U54" s="25">
        <v>1.087</v>
      </c>
      <c r="V54" s="35">
        <f t="shared" si="62"/>
        <v>1.0641572385935647</v>
      </c>
      <c r="W54" s="35">
        <f t="shared" si="63"/>
        <v>2.29206496289668</v>
      </c>
      <c r="X54" s="35">
        <f t="shared" si="64"/>
        <v>4.5841299257933601</v>
      </c>
      <c r="Y54" s="35">
        <f t="shared" si="65"/>
        <v>6.8761948886900406</v>
      </c>
      <c r="Z54" s="37">
        <f t="shared" si="66"/>
        <v>4.4788939858992433E-2</v>
      </c>
      <c r="AA54" s="17">
        <f t="shared" si="67"/>
        <v>248.88362265025151</v>
      </c>
      <c r="AB54" s="79">
        <f t="shared" si="68"/>
        <v>1.8418768888764113E-2</v>
      </c>
      <c r="AC54" s="28">
        <v>1.9056</v>
      </c>
      <c r="AD54" s="25">
        <v>0.05</v>
      </c>
      <c r="AE54" s="25">
        <v>1.0840000000000001</v>
      </c>
      <c r="AF54" s="35">
        <f t="shared" si="69"/>
        <v>1.0612202820933065</v>
      </c>
      <c r="AG54" s="35">
        <f t="shared" si="70"/>
        <v>1.9719266484498532</v>
      </c>
      <c r="AH54" s="35">
        <f t="shared" si="71"/>
        <v>7.8877065937994129</v>
      </c>
      <c r="AI54" s="35">
        <f t="shared" si="72"/>
        <v>9.8596332422492665</v>
      </c>
      <c r="AJ54" s="37">
        <f t="shared" si="73"/>
        <v>7.6796648201566092E-2</v>
      </c>
      <c r="AK54" s="17">
        <f t="shared" si="74"/>
        <v>234.90051892947463</v>
      </c>
      <c r="AL54" s="79">
        <f t="shared" si="75"/>
        <v>3.3578923664138768E-2</v>
      </c>
      <c r="AM54" s="28">
        <v>1.754</v>
      </c>
      <c r="AN54" s="25">
        <v>4.7E-2</v>
      </c>
      <c r="AO54" s="25">
        <v>1.079</v>
      </c>
      <c r="AP54" s="35">
        <f t="shared" si="76"/>
        <v>1.0563253545928761</v>
      </c>
      <c r="AQ54" s="35">
        <f t="shared" si="77"/>
        <v>1.6552773438280368</v>
      </c>
      <c r="AR54" s="35">
        <f t="shared" si="78"/>
        <v>9.9316640629682222</v>
      </c>
      <c r="AS54" s="35">
        <f t="shared" si="79"/>
        <v>11.586941406796258</v>
      </c>
      <c r="AT54" s="37">
        <f t="shared" si="80"/>
        <v>0.10728665456230482</v>
      </c>
      <c r="AU54" s="17">
        <f t="shared" si="81"/>
        <v>220.09717728094273</v>
      </c>
      <c r="AV54" s="79">
        <f t="shared" si="82"/>
        <v>4.5123995617131263E-2</v>
      </c>
      <c r="AW54" s="28">
        <v>1.5632999999999999</v>
      </c>
      <c r="AX54" s="25">
        <v>0.05</v>
      </c>
      <c r="AY54" s="25">
        <v>1.079</v>
      </c>
      <c r="AZ54" s="35">
        <f t="shared" si="83"/>
        <v>1.0563253545928761</v>
      </c>
      <c r="BA54" s="35">
        <f t="shared" si="84"/>
        <v>1.3149106669499657</v>
      </c>
      <c r="BB54" s="35">
        <f t="shared" si="85"/>
        <v>10.519285335599726</v>
      </c>
      <c r="BC54" s="35">
        <f t="shared" si="86"/>
        <v>11.834196002549692</v>
      </c>
      <c r="BD54" s="37">
        <f t="shared" si="87"/>
        <v>0.15217965186142529</v>
      </c>
      <c r="BE54" s="17">
        <f t="shared" si="88"/>
        <v>201.47582337345568</v>
      </c>
      <c r="BF54" s="79">
        <f t="shared" si="89"/>
        <v>5.2211154467408101E-2</v>
      </c>
      <c r="BG54" s="28">
        <v>1.4073</v>
      </c>
      <c r="BH54" s="25">
        <v>3.7999999999999999E-2</v>
      </c>
      <c r="BI54" s="25">
        <v>1.0780000000000001</v>
      </c>
      <c r="BJ54" s="35">
        <f t="shared" si="90"/>
        <v>1.05534636909279</v>
      </c>
      <c r="BK54" s="35">
        <f t="shared" si="91"/>
        <v>1.0636031145626692</v>
      </c>
      <c r="BL54" s="35">
        <f t="shared" si="92"/>
        <v>10.636031145626692</v>
      </c>
      <c r="BM54" s="35">
        <f t="shared" si="93"/>
        <v>11.699634260189361</v>
      </c>
      <c r="BN54" s="37">
        <f t="shared" si="94"/>
        <v>0.1443028218608054</v>
      </c>
      <c r="BO54" s="17">
        <f t="shared" si="95"/>
        <v>186.24283328657589</v>
      </c>
      <c r="BP54" s="79">
        <f t="shared" si="96"/>
        <v>5.7108404967512495E-2</v>
      </c>
      <c r="BQ54" s="28">
        <v>1.2522</v>
      </c>
      <c r="BR54" s="25">
        <v>4.9000000000000002E-2</v>
      </c>
      <c r="BS54" s="25">
        <v>1.0720000000000001</v>
      </c>
      <c r="BT54" s="35">
        <f t="shared" si="97"/>
        <v>1.0494724560922737</v>
      </c>
      <c r="BU54" s="35">
        <f t="shared" si="98"/>
        <v>0.83273280351798573</v>
      </c>
      <c r="BV54" s="35">
        <f t="shared" si="99"/>
        <v>9.9927936422158297</v>
      </c>
      <c r="BW54" s="35">
        <f t="shared" si="100"/>
        <v>10.825526445733816</v>
      </c>
      <c r="BX54" s="37">
        <f t="shared" si="101"/>
        <v>0.22081094802170576</v>
      </c>
      <c r="BY54" s="17">
        <f t="shared" si="102"/>
        <v>171.09772583481274</v>
      </c>
      <c r="BZ54" s="79">
        <f t="shared" si="103"/>
        <v>5.8404012054861724E-2</v>
      </c>
    </row>
    <row r="55" spans="2:78" ht="20.100000000000001" customHeight="1">
      <c r="B55" s="16"/>
      <c r="C55" s="16"/>
      <c r="D55" s="18"/>
      <c r="E55" s="38">
        <v>66</v>
      </c>
      <c r="F55" s="20">
        <f t="shared" si="52"/>
        <v>1.3146</v>
      </c>
      <c r="G55" s="21">
        <f t="shared" si="53"/>
        <v>14.476651725682292</v>
      </c>
      <c r="H55" s="30">
        <f t="shared" si="54"/>
        <v>117573.38028169014</v>
      </c>
      <c r="I55" s="27">
        <v>2.2707000000000002</v>
      </c>
      <c r="J55" s="21">
        <v>7.1999999999999995E-2</v>
      </c>
      <c r="K55" s="21">
        <v>1.091</v>
      </c>
      <c r="L55" s="19">
        <f t="shared" si="55"/>
        <v>1.068073180593909</v>
      </c>
      <c r="M55" s="19">
        <f t="shared" si="56"/>
        <v>2.8362056932473418</v>
      </c>
      <c r="N55" s="19">
        <f t="shared" si="57"/>
        <v>0</v>
      </c>
      <c r="O55" s="19">
        <f t="shared" si="58"/>
        <v>2.8362056932473418</v>
      </c>
      <c r="P55" s="36">
        <f t="shared" si="59"/>
        <v>0</v>
      </c>
      <c r="Q55" s="17">
        <f t="shared" si="60"/>
        <v>296.83096721372755</v>
      </c>
      <c r="R55" s="79">
        <f t="shared" si="61"/>
        <v>0</v>
      </c>
      <c r="S55" s="27">
        <v>2.1425999999999998</v>
      </c>
      <c r="T55" s="21">
        <v>6.7000000000000004E-2</v>
      </c>
      <c r="U55" s="21">
        <v>1.0860000000000001</v>
      </c>
      <c r="V55" s="19">
        <f t="shared" si="62"/>
        <v>1.0631782530934788</v>
      </c>
      <c r="W55" s="19">
        <f t="shared" si="63"/>
        <v>2.5021339465562997</v>
      </c>
      <c r="X55" s="19">
        <f t="shared" si="64"/>
        <v>5.0042678931125995</v>
      </c>
      <c r="Y55" s="19">
        <f t="shared" si="65"/>
        <v>7.5064018396688992</v>
      </c>
      <c r="Z55" s="36">
        <f t="shared" si="66"/>
        <v>5.1643795700429533E-2</v>
      </c>
      <c r="AA55" s="17">
        <f t="shared" si="67"/>
        <v>283.10734253401534</v>
      </c>
      <c r="AB55" s="79">
        <f t="shared" si="68"/>
        <v>1.7676220787213728E-2</v>
      </c>
      <c r="AC55" s="27">
        <v>1.9755</v>
      </c>
      <c r="AD55" s="21">
        <v>3.7999999999999999E-2</v>
      </c>
      <c r="AE55" s="21">
        <v>1.085</v>
      </c>
      <c r="AF55" s="19">
        <f t="shared" si="69"/>
        <v>1.0621992675933924</v>
      </c>
      <c r="AG55" s="19">
        <f t="shared" si="70"/>
        <v>2.123157674041646</v>
      </c>
      <c r="AH55" s="19">
        <f t="shared" si="71"/>
        <v>8.4926306961665841</v>
      </c>
      <c r="AI55" s="19">
        <f t="shared" si="72"/>
        <v>10.615788370208231</v>
      </c>
      <c r="AJ55" s="36">
        <f t="shared" si="73"/>
        <v>5.8473187640510182E-2</v>
      </c>
      <c r="AK55" s="17">
        <f t="shared" si="74"/>
        <v>265.20556514151031</v>
      </c>
      <c r="AL55" s="79">
        <f t="shared" si="75"/>
        <v>3.2022822340228886E-2</v>
      </c>
      <c r="AM55" s="27">
        <v>1.7611000000000001</v>
      </c>
      <c r="AN55" s="21">
        <v>4.9000000000000002E-2</v>
      </c>
      <c r="AO55" s="21">
        <v>1.081</v>
      </c>
      <c r="AP55" s="19">
        <f t="shared" si="76"/>
        <v>1.0582833255930482</v>
      </c>
      <c r="AQ55" s="19">
        <f t="shared" si="77"/>
        <v>1.6748970800474507</v>
      </c>
      <c r="AR55" s="19">
        <f t="shared" si="78"/>
        <v>10.049382480284704</v>
      </c>
      <c r="AS55" s="19">
        <f t="shared" si="79"/>
        <v>11.724279560332155</v>
      </c>
      <c r="AT55" s="36">
        <f t="shared" si="80"/>
        <v>0.11226707917582929</v>
      </c>
      <c r="AU55" s="17">
        <f t="shared" si="81"/>
        <v>242.23643843323325</v>
      </c>
      <c r="AV55" s="79">
        <f t="shared" si="82"/>
        <v>4.1485841458383972E-2</v>
      </c>
      <c r="AW55" s="27">
        <v>1.5936999999999999</v>
      </c>
      <c r="AX55" s="21">
        <v>4.2999999999999997E-2</v>
      </c>
      <c r="AY55" s="21">
        <v>1.08</v>
      </c>
      <c r="AZ55" s="19">
        <f t="shared" si="83"/>
        <v>1.0573043400929623</v>
      </c>
      <c r="BA55" s="19">
        <f t="shared" si="84"/>
        <v>1.3690816816618527</v>
      </c>
      <c r="BB55" s="19">
        <f t="shared" si="85"/>
        <v>10.952653453294822</v>
      </c>
      <c r="BC55" s="19">
        <f t="shared" si="86"/>
        <v>12.321735134956675</v>
      </c>
      <c r="BD55" s="36">
        <f t="shared" si="87"/>
        <v>0.13111719781454456</v>
      </c>
      <c r="BE55" s="17">
        <f t="shared" si="88"/>
        <v>224.30252140447587</v>
      </c>
      <c r="BF55" s="79">
        <f t="shared" si="89"/>
        <v>4.8829827612790561E-2</v>
      </c>
      <c r="BG55" s="27">
        <v>1.4278999999999999</v>
      </c>
      <c r="BH55" s="21">
        <v>4.8000000000000001E-2</v>
      </c>
      <c r="BI55" s="21">
        <v>1.079</v>
      </c>
      <c r="BJ55" s="19">
        <f t="shared" si="90"/>
        <v>1.0563253545928761</v>
      </c>
      <c r="BK55" s="19">
        <f t="shared" si="91"/>
        <v>1.0970013952275912</v>
      </c>
      <c r="BL55" s="19">
        <f t="shared" si="92"/>
        <v>10.970013952275911</v>
      </c>
      <c r="BM55" s="19">
        <f t="shared" si="93"/>
        <v>12.067015347503503</v>
      </c>
      <c r="BN55" s="36">
        <f t="shared" si="94"/>
        <v>0.1826155822337103</v>
      </c>
      <c r="BO55" s="17">
        <f t="shared" si="95"/>
        <v>206.54001576906387</v>
      </c>
      <c r="BP55" s="79">
        <f t="shared" si="96"/>
        <v>5.3113261909216093E-2</v>
      </c>
      <c r="BQ55" s="27">
        <v>1.2763</v>
      </c>
      <c r="BR55" s="21">
        <v>3.6999999999999998E-2</v>
      </c>
      <c r="BS55" s="21">
        <v>1.0720000000000001</v>
      </c>
      <c r="BT55" s="19">
        <f t="shared" si="97"/>
        <v>1.0494724560922737</v>
      </c>
      <c r="BU55" s="19">
        <f t="shared" si="98"/>
        <v>0.8650950211869407</v>
      </c>
      <c r="BV55" s="19">
        <f t="shared" si="99"/>
        <v>10.38114025424329</v>
      </c>
      <c r="BW55" s="19">
        <f t="shared" si="100"/>
        <v>11.24623527543023</v>
      </c>
      <c r="BX55" s="36">
        <f t="shared" si="101"/>
        <v>0.1667347974857778</v>
      </c>
      <c r="BY55" s="17">
        <f t="shared" si="102"/>
        <v>190.2987862495919</v>
      </c>
      <c r="BZ55" s="79">
        <f t="shared" si="103"/>
        <v>5.4551794358938283E-2</v>
      </c>
    </row>
    <row r="56" spans="2:78" ht="20.100000000000001" customHeight="1">
      <c r="B56" s="16"/>
      <c r="C56" s="16"/>
      <c r="D56" s="18"/>
    </row>
    <row r="57" spans="2:78" s="25" customFormat="1" ht="20.100000000000001" customHeight="1" thickBot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2:78">
      <c r="E58" s="87" t="s">
        <v>19</v>
      </c>
      <c r="F58" s="88"/>
      <c r="G58" s="88"/>
      <c r="H58" s="89"/>
      <c r="I58" s="84" t="s">
        <v>21</v>
      </c>
      <c r="J58" s="85"/>
      <c r="K58" s="85"/>
      <c r="L58" s="85"/>
      <c r="M58" s="86"/>
      <c r="N58" s="82">
        <v>0</v>
      </c>
      <c r="O58" s="83"/>
      <c r="P58" s="32"/>
      <c r="Q58" s="81"/>
      <c r="R58" s="81"/>
      <c r="S58" s="84" t="s">
        <v>21</v>
      </c>
      <c r="T58" s="85"/>
      <c r="U58" s="85"/>
      <c r="V58" s="85"/>
      <c r="W58" s="86"/>
      <c r="X58" s="82">
        <v>0.04</v>
      </c>
      <c r="Y58" s="83"/>
      <c r="Z58" s="32"/>
      <c r="AA58" s="81"/>
      <c r="AB58" s="81"/>
      <c r="AC58" s="84" t="s">
        <v>21</v>
      </c>
      <c r="AD58" s="85"/>
      <c r="AE58" s="85"/>
      <c r="AF58" s="85"/>
      <c r="AG58" s="86"/>
      <c r="AH58" s="82">
        <v>0.08</v>
      </c>
      <c r="AI58" s="83"/>
      <c r="AJ58" s="32"/>
      <c r="AK58" s="81"/>
      <c r="AL58" s="81"/>
      <c r="AM58" s="84" t="s">
        <v>21</v>
      </c>
      <c r="AN58" s="85"/>
      <c r="AO58" s="85"/>
      <c r="AP58" s="85"/>
      <c r="AQ58" s="86"/>
      <c r="AR58" s="82">
        <v>0.12</v>
      </c>
      <c r="AS58" s="83"/>
      <c r="AT58" s="32"/>
      <c r="AU58" s="81"/>
      <c r="AV58" s="81"/>
      <c r="AW58" s="84" t="s">
        <v>21</v>
      </c>
      <c r="AX58" s="85"/>
      <c r="AY58" s="85"/>
      <c r="AZ58" s="85"/>
      <c r="BA58" s="86"/>
      <c r="BB58" s="82">
        <v>0.16</v>
      </c>
      <c r="BC58" s="83"/>
      <c r="BD58" s="32"/>
      <c r="BE58" s="81"/>
      <c r="BF58" s="81"/>
      <c r="BG58" s="84" t="s">
        <v>21</v>
      </c>
      <c r="BH58" s="85"/>
      <c r="BI58" s="85"/>
      <c r="BJ58" s="85"/>
      <c r="BK58" s="86"/>
      <c r="BL58" s="82">
        <v>0.2</v>
      </c>
      <c r="BM58" s="83"/>
      <c r="BN58" s="32"/>
      <c r="BO58" s="81"/>
      <c r="BP58" s="81"/>
      <c r="BQ58" s="84" t="s">
        <v>21</v>
      </c>
      <c r="BR58" s="85"/>
      <c r="BS58" s="85"/>
      <c r="BT58" s="85"/>
      <c r="BU58" s="86"/>
      <c r="BV58" s="82">
        <v>0.24</v>
      </c>
      <c r="BW58" s="83"/>
      <c r="BX58" s="32"/>
      <c r="BY58" s="81"/>
      <c r="BZ58" s="81"/>
    </row>
    <row r="59" spans="2:78" ht="20.100000000000001" customHeight="1">
      <c r="E59" s="22" t="s">
        <v>25</v>
      </c>
      <c r="F59" s="19" t="s">
        <v>27</v>
      </c>
      <c r="G59" s="39" t="s">
        <v>0</v>
      </c>
      <c r="H59" s="23" t="s">
        <v>28</v>
      </c>
      <c r="I59" s="22" t="s">
        <v>29</v>
      </c>
      <c r="J59" s="19" t="s">
        <v>23</v>
      </c>
      <c r="K59" s="19" t="s">
        <v>26</v>
      </c>
      <c r="L59" s="39" t="s">
        <v>18</v>
      </c>
      <c r="M59" s="19" t="s">
        <v>30</v>
      </c>
      <c r="N59" s="19" t="s">
        <v>31</v>
      </c>
      <c r="O59" s="19" t="s">
        <v>32</v>
      </c>
      <c r="P59" s="23" t="s">
        <v>20</v>
      </c>
      <c r="Q59" s="78" t="s">
        <v>67</v>
      </c>
      <c r="R59" s="78" t="s">
        <v>68</v>
      </c>
      <c r="S59" s="22" t="s">
        <v>9</v>
      </c>
      <c r="T59" s="19" t="s">
        <v>23</v>
      </c>
      <c r="U59" s="19" t="s">
        <v>26</v>
      </c>
      <c r="V59" s="39" t="s">
        <v>18</v>
      </c>
      <c r="W59" s="19" t="s">
        <v>30</v>
      </c>
      <c r="X59" s="19" t="s">
        <v>31</v>
      </c>
      <c r="Y59" s="19" t="s">
        <v>32</v>
      </c>
      <c r="Z59" s="23" t="s">
        <v>20</v>
      </c>
      <c r="AA59" s="78" t="s">
        <v>67</v>
      </c>
      <c r="AB59" s="78" t="s">
        <v>68</v>
      </c>
      <c r="AC59" s="22" t="s">
        <v>10</v>
      </c>
      <c r="AD59" s="19" t="s">
        <v>23</v>
      </c>
      <c r="AE59" s="19" t="s">
        <v>26</v>
      </c>
      <c r="AF59" s="39" t="s">
        <v>18</v>
      </c>
      <c r="AG59" s="19" t="s">
        <v>30</v>
      </c>
      <c r="AH59" s="19" t="s">
        <v>31</v>
      </c>
      <c r="AI59" s="19" t="s">
        <v>32</v>
      </c>
      <c r="AJ59" s="23" t="s">
        <v>20</v>
      </c>
      <c r="AK59" s="78" t="s">
        <v>67</v>
      </c>
      <c r="AL59" s="78" t="s">
        <v>68</v>
      </c>
      <c r="AM59" s="22" t="s">
        <v>11</v>
      </c>
      <c r="AN59" s="19" t="s">
        <v>23</v>
      </c>
      <c r="AO59" s="19" t="s">
        <v>26</v>
      </c>
      <c r="AP59" s="39" t="s">
        <v>18</v>
      </c>
      <c r="AQ59" s="19" t="s">
        <v>30</v>
      </c>
      <c r="AR59" s="19" t="s">
        <v>31</v>
      </c>
      <c r="AS59" s="19" t="s">
        <v>32</v>
      </c>
      <c r="AT59" s="23" t="s">
        <v>20</v>
      </c>
      <c r="AU59" s="78" t="s">
        <v>67</v>
      </c>
      <c r="AV59" s="78" t="s">
        <v>68</v>
      </c>
      <c r="AW59" s="22" t="s">
        <v>12</v>
      </c>
      <c r="AX59" s="19" t="s">
        <v>23</v>
      </c>
      <c r="AY59" s="19" t="s">
        <v>26</v>
      </c>
      <c r="AZ59" s="39" t="s">
        <v>18</v>
      </c>
      <c r="BA59" s="19" t="s">
        <v>30</v>
      </c>
      <c r="BB59" s="19" t="s">
        <v>31</v>
      </c>
      <c r="BC59" s="19" t="s">
        <v>32</v>
      </c>
      <c r="BD59" s="23" t="s">
        <v>20</v>
      </c>
      <c r="BE59" s="78" t="s">
        <v>67</v>
      </c>
      <c r="BF59" s="78" t="s">
        <v>68</v>
      </c>
      <c r="BG59" s="22" t="s">
        <v>13</v>
      </c>
      <c r="BH59" s="19" t="s">
        <v>23</v>
      </c>
      <c r="BI59" s="19" t="s">
        <v>26</v>
      </c>
      <c r="BJ59" s="39" t="s">
        <v>18</v>
      </c>
      <c r="BK59" s="19" t="s">
        <v>30</v>
      </c>
      <c r="BL59" s="19" t="s">
        <v>31</v>
      </c>
      <c r="BM59" s="19" t="s">
        <v>32</v>
      </c>
      <c r="BN59" s="23" t="s">
        <v>20</v>
      </c>
      <c r="BO59" s="78" t="s">
        <v>67</v>
      </c>
      <c r="BP59" s="78" t="s">
        <v>68</v>
      </c>
      <c r="BQ59" s="22" t="s">
        <v>14</v>
      </c>
      <c r="BR59" s="19" t="s">
        <v>23</v>
      </c>
      <c r="BS59" s="19" t="s">
        <v>26</v>
      </c>
      <c r="BT59" s="39" t="s">
        <v>18</v>
      </c>
      <c r="BU59" s="19" t="s">
        <v>30</v>
      </c>
      <c r="BV59" s="19" t="s">
        <v>31</v>
      </c>
      <c r="BW59" s="19" t="s">
        <v>32</v>
      </c>
      <c r="BX59" s="23" t="s">
        <v>20</v>
      </c>
      <c r="BY59" s="78" t="s">
        <v>67</v>
      </c>
      <c r="BZ59" s="78" t="s">
        <v>68</v>
      </c>
    </row>
    <row r="60" spans="2:78" ht="20.100000000000001" customHeight="1">
      <c r="B60" s="40" t="s">
        <v>35</v>
      </c>
      <c r="C60" s="40"/>
      <c r="D60" s="2"/>
      <c r="E60" s="38">
        <v>20</v>
      </c>
      <c r="F60" s="20">
        <f t="shared" ref="F60:F83" si="104">0.02*E60-0.0054</f>
        <v>0.39460000000000001</v>
      </c>
      <c r="G60" s="20">
        <f t="shared" ref="G60:G83" si="105">F60/$C$14/$C$7</f>
        <v>4.345418203981616</v>
      </c>
      <c r="H60" s="29">
        <f t="shared" ref="H60:H83" si="106">F60*$C$7/$C$5</f>
        <v>35291.690140845072</v>
      </c>
      <c r="M60" s="43">
        <f t="shared" ref="M60:P79" si="107">M3+M32</f>
        <v>0.57313840988899489</v>
      </c>
      <c r="N60" s="43">
        <f t="shared" si="107"/>
        <v>0</v>
      </c>
      <c r="O60" s="43">
        <f t="shared" si="107"/>
        <v>0.57313840988899489</v>
      </c>
      <c r="P60" s="43">
        <f t="shared" si="107"/>
        <v>0</v>
      </c>
      <c r="Q60" s="17">
        <f>Q3</f>
        <v>4.38291318412774</v>
      </c>
      <c r="R60" s="79">
        <f t="shared" ref="R60:R83" si="108">N60/Q60</f>
        <v>0</v>
      </c>
      <c r="W60" s="43">
        <f t="shared" ref="W60:Z83" si="109">W3+W32</f>
        <v>0.15048642322841502</v>
      </c>
      <c r="X60" s="43">
        <f t="shared" si="109"/>
        <v>0.30097284645683003</v>
      </c>
      <c r="Y60" s="43">
        <f t="shared" si="109"/>
        <v>0.45145926968524502</v>
      </c>
      <c r="Z60" s="43">
        <f t="shared" si="109"/>
        <v>6.2793170333873216E-2</v>
      </c>
      <c r="AA60" s="17">
        <f>AA3</f>
        <v>2.6488128729619755</v>
      </c>
      <c r="AB60" s="79">
        <f t="shared" ref="AB60:AB83" si="110">X60/AA60</f>
        <v>0.11362556016283397</v>
      </c>
      <c r="AG60" s="43">
        <f t="shared" ref="AG60:AJ83" si="111">AG3+AG32</f>
        <v>0.3310062939082159</v>
      </c>
      <c r="AH60" s="43">
        <f t="shared" si="111"/>
        <v>1.3240251756328636</v>
      </c>
      <c r="AI60" s="43">
        <f t="shared" si="111"/>
        <v>1.6550314695410795</v>
      </c>
      <c r="AJ60" s="43">
        <f t="shared" si="111"/>
        <v>6.6010925947177612E-2</v>
      </c>
      <c r="AK60" s="17">
        <f>AK3</f>
        <v>3.7814107203048288</v>
      </c>
      <c r="AL60" s="79">
        <f t="shared" ref="AL60:AL83" si="112">AH60/AK60</f>
        <v>0.35014053578557863</v>
      </c>
      <c r="AQ60" s="43">
        <f t="shared" ref="AQ60:AT83" si="113">AQ3+AQ32</f>
        <v>0.24863873813439183</v>
      </c>
      <c r="AR60" s="43">
        <f t="shared" si="113"/>
        <v>1.4918324288063509</v>
      </c>
      <c r="AS60" s="43">
        <f t="shared" si="113"/>
        <v>1.7404711669407429</v>
      </c>
      <c r="AT60" s="43">
        <f t="shared" si="113"/>
        <v>7.3138706029635403E-2</v>
      </c>
      <c r="AU60" s="17">
        <f>AU3</f>
        <v>3.5084746312291144</v>
      </c>
      <c r="AV60" s="79">
        <f t="shared" ref="AV60:AV83" si="114">AR60/AU60</f>
        <v>0.42520827014893403</v>
      </c>
      <c r="BA60" s="43">
        <f t="shared" ref="BA60:BD83" si="115">BA3+BA32</f>
        <v>0.15636516145724891</v>
      </c>
      <c r="BB60" s="43">
        <f t="shared" si="115"/>
        <v>1.2509212916579913</v>
      </c>
      <c r="BC60" s="43">
        <f t="shared" si="115"/>
        <v>1.4072864531152403</v>
      </c>
      <c r="BD60" s="43">
        <f t="shared" si="115"/>
        <v>8.8586856727644464E-2</v>
      </c>
      <c r="BE60" s="17">
        <f>BE3</f>
        <v>3.0663297565693046</v>
      </c>
      <c r="BF60" s="79">
        <f t="shared" ref="BF60:BF83" si="116">BB60/BE60</f>
        <v>0.40795393547547115</v>
      </c>
      <c r="BK60" s="43">
        <f t="shared" ref="BK60:BN83" si="117">BK3+BK32</f>
        <v>8.1247366994332465E-2</v>
      </c>
      <c r="BL60" s="43">
        <f t="shared" si="117"/>
        <v>0.81247366994332459</v>
      </c>
      <c r="BM60" s="43">
        <f t="shared" si="117"/>
        <v>0.89372103693765714</v>
      </c>
      <c r="BN60" s="43">
        <f t="shared" si="117"/>
        <v>0.23072486333498959</v>
      </c>
      <c r="BO60" s="17">
        <f>BO3</f>
        <v>2.4207866499231354</v>
      </c>
      <c r="BP60" s="79">
        <f t="shared" ref="BP60:BP83" si="118">BL60/BO60</f>
        <v>0.33562382292926235</v>
      </c>
      <c r="BU60" s="43">
        <f t="shared" ref="BU60:BX83" si="119">BU3+BU32</f>
        <v>4.8407335363481602E-2</v>
      </c>
      <c r="BV60" s="43">
        <f t="shared" si="119"/>
        <v>0.58088802436177922</v>
      </c>
      <c r="BW60" s="43">
        <f t="shared" si="119"/>
        <v>0.62929535972526085</v>
      </c>
      <c r="BX60" s="43">
        <f t="shared" si="119"/>
        <v>0.36361830780363957</v>
      </c>
      <c r="BY60" s="17">
        <f>BY3</f>
        <v>2.0829485608973579</v>
      </c>
      <c r="BZ60" s="79">
        <f t="shared" ref="BZ60:BZ83" si="120">BV60/BY60</f>
        <v>0.27887775784128155</v>
      </c>
    </row>
    <row r="61" spans="2:78" ht="20.100000000000001" customHeight="1">
      <c r="E61" s="38">
        <v>22</v>
      </c>
      <c r="F61" s="20">
        <f t="shared" si="104"/>
        <v>0.43459999999999999</v>
      </c>
      <c r="G61" s="20">
        <f t="shared" si="105"/>
        <v>4.7859066179686014</v>
      </c>
      <c r="H61" s="29">
        <f t="shared" si="106"/>
        <v>38869.15492957746</v>
      </c>
      <c r="M61" s="43">
        <f t="shared" si="107"/>
        <v>0.71828529833182564</v>
      </c>
      <c r="N61" s="43">
        <f t="shared" si="107"/>
        <v>0</v>
      </c>
      <c r="O61" s="43">
        <f t="shared" si="107"/>
        <v>0.71828529833182564</v>
      </c>
      <c r="P61" s="43">
        <f t="shared" si="107"/>
        <v>0</v>
      </c>
      <c r="Q61" s="17">
        <f t="shared" ref="Q61:Q83" si="121">Q4</f>
        <v>5.9522285549740115</v>
      </c>
      <c r="R61" s="79">
        <f t="shared" si="108"/>
        <v>0</v>
      </c>
      <c r="W61" s="43">
        <f t="shared" si="109"/>
        <v>0.4316052186783399</v>
      </c>
      <c r="X61" s="43">
        <f t="shared" si="109"/>
        <v>0.86321043735667979</v>
      </c>
      <c r="Y61" s="43">
        <f t="shared" si="109"/>
        <v>1.2948156560350197</v>
      </c>
      <c r="Z61" s="43">
        <f t="shared" si="109"/>
        <v>2.0532173954403911E-2</v>
      </c>
      <c r="AA61" s="17">
        <f t="shared" ref="AA61:AA83" si="122">AA4</f>
        <v>5.0356078085229186</v>
      </c>
      <c r="AB61" s="79">
        <f t="shared" si="110"/>
        <v>0.17142130010515713</v>
      </c>
      <c r="AG61" s="43">
        <f t="shared" si="111"/>
        <v>0.46640042175832624</v>
      </c>
      <c r="AH61" s="43">
        <f t="shared" si="111"/>
        <v>1.865601687033305</v>
      </c>
      <c r="AI61" s="43">
        <f t="shared" si="111"/>
        <v>2.3320021087916309</v>
      </c>
      <c r="AJ61" s="43">
        <f t="shared" si="111"/>
        <v>7.1304600597151518E-2</v>
      </c>
      <c r="AK61" s="17">
        <f t="shared" ref="AK61:AK83" si="123">AK4</f>
        <v>5.4555966218250447</v>
      </c>
      <c r="AL61" s="79">
        <f t="shared" si="112"/>
        <v>0.34196107526901626</v>
      </c>
      <c r="AQ61" s="43">
        <f t="shared" si="113"/>
        <v>0.38070722830587539</v>
      </c>
      <c r="AR61" s="43">
        <f t="shared" si="113"/>
        <v>2.2842433698352527</v>
      </c>
      <c r="AS61" s="43">
        <f t="shared" si="113"/>
        <v>2.6649505981411279</v>
      </c>
      <c r="AT61" s="43">
        <f t="shared" si="113"/>
        <v>6.84222604177223E-2</v>
      </c>
      <c r="AU61" s="17">
        <f t="shared" ref="AU61:AU83" si="124">AU4</f>
        <v>5.1451532777989577</v>
      </c>
      <c r="AV61" s="79">
        <f t="shared" si="114"/>
        <v>0.44396021780179656</v>
      </c>
      <c r="BA61" s="43">
        <f t="shared" si="115"/>
        <v>0.30374516661099427</v>
      </c>
      <c r="BB61" s="43">
        <f t="shared" si="115"/>
        <v>2.4299613328879541</v>
      </c>
      <c r="BC61" s="43">
        <f t="shared" si="115"/>
        <v>2.7337064994989486</v>
      </c>
      <c r="BD61" s="43">
        <f t="shared" si="115"/>
        <v>7.3908405745735498E-2</v>
      </c>
      <c r="BE61" s="17">
        <f t="shared" ref="BE61:BE83" si="125">BE4</f>
        <v>4.8215489940011906</v>
      </c>
      <c r="BF61" s="79">
        <f t="shared" si="116"/>
        <v>0.50397939249631818</v>
      </c>
      <c r="BK61" s="43">
        <f t="shared" si="117"/>
        <v>0.25539000456942679</v>
      </c>
      <c r="BL61" s="43">
        <f t="shared" si="117"/>
        <v>2.553900045694268</v>
      </c>
      <c r="BM61" s="43">
        <f t="shared" si="117"/>
        <v>2.8092900502636953</v>
      </c>
      <c r="BN61" s="43">
        <f t="shared" si="117"/>
        <v>8.8835481706501157E-2</v>
      </c>
      <c r="BO61" s="17">
        <f t="shared" ref="BO61:BO83" si="126">BO4</f>
        <v>4.619489859859522</v>
      </c>
      <c r="BP61" s="79">
        <f t="shared" si="118"/>
        <v>0.55285326370906496</v>
      </c>
      <c r="BU61" s="43">
        <f t="shared" si="119"/>
        <v>0.206945042399618</v>
      </c>
      <c r="BV61" s="43">
        <f t="shared" si="119"/>
        <v>2.4833405087954166</v>
      </c>
      <c r="BW61" s="43">
        <f t="shared" si="119"/>
        <v>2.6902855511950348</v>
      </c>
      <c r="BX61" s="43">
        <f t="shared" si="119"/>
        <v>0.10289038669472005</v>
      </c>
      <c r="BY61" s="17">
        <f t="shared" ref="BY61:BY83" si="127">BY4</f>
        <v>4.3616902749201509</v>
      </c>
      <c r="BZ61" s="79">
        <f t="shared" si="120"/>
        <v>0.56935278579377779</v>
      </c>
    </row>
    <row r="62" spans="2:78" ht="20.100000000000001" customHeight="1">
      <c r="E62" s="38">
        <v>24</v>
      </c>
      <c r="F62" s="20">
        <f t="shared" si="104"/>
        <v>0.47459999999999997</v>
      </c>
      <c r="G62" s="20">
        <f t="shared" si="105"/>
        <v>5.2263950319555876</v>
      </c>
      <c r="H62" s="29">
        <f t="shared" si="106"/>
        <v>42446.619718309856</v>
      </c>
      <c r="M62" s="43">
        <f t="shared" si="107"/>
        <v>0.79909903675970428</v>
      </c>
      <c r="N62" s="43">
        <f t="shared" si="107"/>
        <v>0</v>
      </c>
      <c r="O62" s="43">
        <f t="shared" si="107"/>
        <v>0.79909903675970428</v>
      </c>
      <c r="P62" s="43">
        <f t="shared" si="107"/>
        <v>0</v>
      </c>
      <c r="Q62" s="17">
        <f t="shared" si="121"/>
        <v>7.812133447926521</v>
      </c>
      <c r="R62" s="79">
        <f t="shared" si="108"/>
        <v>0</v>
      </c>
      <c r="W62" s="43">
        <f t="shared" si="109"/>
        <v>0.6439463548967298</v>
      </c>
      <c r="X62" s="43">
        <f t="shared" si="109"/>
        <v>1.2878927097934596</v>
      </c>
      <c r="Y62" s="43">
        <f t="shared" si="109"/>
        <v>1.9318390646901893</v>
      </c>
      <c r="Z62" s="43">
        <f t="shared" si="109"/>
        <v>2.8300540884819203E-2</v>
      </c>
      <c r="AA62" s="17">
        <f t="shared" si="122"/>
        <v>7.1996444410715972</v>
      </c>
      <c r="AB62" s="79">
        <f t="shared" si="110"/>
        <v>0.1788828212746808</v>
      </c>
      <c r="AG62" s="43">
        <f t="shared" si="111"/>
        <v>0.59190340719361145</v>
      </c>
      <c r="AH62" s="43">
        <f t="shared" si="111"/>
        <v>2.3676136287744458</v>
      </c>
      <c r="AI62" s="43">
        <f t="shared" si="111"/>
        <v>2.9595170359680574</v>
      </c>
      <c r="AJ62" s="43">
        <f t="shared" si="111"/>
        <v>5.7145006178849975E-2</v>
      </c>
      <c r="AK62" s="17">
        <f t="shared" si="123"/>
        <v>7.308531375623585</v>
      </c>
      <c r="AL62" s="79">
        <f t="shared" si="112"/>
        <v>0.32395203729592448</v>
      </c>
      <c r="AQ62" s="43">
        <f t="shared" si="113"/>
        <v>0.49556674924251165</v>
      </c>
      <c r="AR62" s="43">
        <f t="shared" si="113"/>
        <v>2.9734004954550701</v>
      </c>
      <c r="AS62" s="43">
        <f t="shared" si="113"/>
        <v>3.4689672446975819</v>
      </c>
      <c r="AT62" s="43">
        <f t="shared" si="113"/>
        <v>7.4519295601399624E-2</v>
      </c>
      <c r="AU62" s="17">
        <f t="shared" si="124"/>
        <v>6.994473226429661</v>
      </c>
      <c r="AV62" s="79">
        <f t="shared" si="114"/>
        <v>0.42510713805002964</v>
      </c>
      <c r="BA62" s="43">
        <f t="shared" si="115"/>
        <v>0.42007220719106675</v>
      </c>
      <c r="BB62" s="43">
        <f t="shared" si="115"/>
        <v>3.360577657528534</v>
      </c>
      <c r="BC62" s="43">
        <f t="shared" si="115"/>
        <v>3.7806498647196007</v>
      </c>
      <c r="BD62" s="43">
        <f t="shared" si="115"/>
        <v>9.6513741378361578E-2</v>
      </c>
      <c r="BE62" s="17">
        <f t="shared" si="125"/>
        <v>6.6789027587002945</v>
      </c>
      <c r="BF62" s="79">
        <f t="shared" si="116"/>
        <v>0.50316313606316043</v>
      </c>
      <c r="BK62" s="43">
        <f t="shared" si="117"/>
        <v>0.36236241735359576</v>
      </c>
      <c r="BL62" s="43">
        <f t="shared" si="117"/>
        <v>3.6236241735359576</v>
      </c>
      <c r="BM62" s="43">
        <f t="shared" si="117"/>
        <v>3.9859865908895529</v>
      </c>
      <c r="BN62" s="43">
        <f t="shared" si="117"/>
        <v>0.11348351801651732</v>
      </c>
      <c r="BO62" s="17">
        <f t="shared" si="126"/>
        <v>6.4056772099633665</v>
      </c>
      <c r="BP62" s="79">
        <f t="shared" si="118"/>
        <v>0.56568947431503203</v>
      </c>
      <c r="BU62" s="43">
        <f t="shared" si="119"/>
        <v>0.30092195391350968</v>
      </c>
      <c r="BV62" s="43">
        <f t="shared" si="119"/>
        <v>3.6110634469621159</v>
      </c>
      <c r="BW62" s="43">
        <f t="shared" si="119"/>
        <v>3.9119854008756256</v>
      </c>
      <c r="BX62" s="43">
        <f t="shared" si="119"/>
        <v>0.11973479077343051</v>
      </c>
      <c r="BY62" s="17">
        <f t="shared" si="127"/>
        <v>6.0664137518453733</v>
      </c>
      <c r="BZ62" s="79">
        <f t="shared" si="120"/>
        <v>0.59525505425073388</v>
      </c>
    </row>
    <row r="63" spans="2:78" ht="20.100000000000001" customHeight="1">
      <c r="E63" s="38">
        <v>26</v>
      </c>
      <c r="F63" s="20">
        <f t="shared" si="104"/>
        <v>0.51460000000000006</v>
      </c>
      <c r="G63" s="20">
        <f t="shared" si="105"/>
        <v>5.6668834459425739</v>
      </c>
      <c r="H63" s="29">
        <f t="shared" si="106"/>
        <v>46024.084507042258</v>
      </c>
      <c r="M63" s="43">
        <f t="shared" si="107"/>
        <v>0.88202175962715867</v>
      </c>
      <c r="N63" s="43">
        <f t="shared" si="107"/>
        <v>0</v>
      </c>
      <c r="O63" s="43">
        <f t="shared" si="107"/>
        <v>0.88202175962715867</v>
      </c>
      <c r="P63" s="43">
        <f t="shared" si="107"/>
        <v>0</v>
      </c>
      <c r="Q63" s="17">
        <f t="shared" si="121"/>
        <v>10.148113120216335</v>
      </c>
      <c r="R63" s="79">
        <f t="shared" si="108"/>
        <v>0</v>
      </c>
      <c r="W63" s="43">
        <f t="shared" si="109"/>
        <v>0.76587587881634633</v>
      </c>
      <c r="X63" s="43">
        <f t="shared" si="109"/>
        <v>1.5317517576326927</v>
      </c>
      <c r="Y63" s="43">
        <f t="shared" si="109"/>
        <v>2.2976276364490387</v>
      </c>
      <c r="Z63" s="43">
        <f t="shared" si="109"/>
        <v>3.824403162873001E-2</v>
      </c>
      <c r="AA63" s="17">
        <f t="shared" si="122"/>
        <v>9.4251757303832946</v>
      </c>
      <c r="AB63" s="79">
        <f t="shared" si="110"/>
        <v>0.16251705023333296</v>
      </c>
      <c r="AG63" s="43">
        <f t="shared" si="111"/>
        <v>0.6704431354457876</v>
      </c>
      <c r="AH63" s="43">
        <f t="shared" si="111"/>
        <v>2.6817725417831504</v>
      </c>
      <c r="AI63" s="43">
        <f t="shared" si="111"/>
        <v>3.3522156772289375</v>
      </c>
      <c r="AJ63" s="43">
        <f t="shared" si="111"/>
        <v>7.4788710893023871E-2</v>
      </c>
      <c r="AK63" s="17">
        <f t="shared" si="123"/>
        <v>9.2471724797310699</v>
      </c>
      <c r="AL63" s="79">
        <f t="shared" si="112"/>
        <v>0.2900100055083154</v>
      </c>
      <c r="AQ63" s="43">
        <f t="shared" si="113"/>
        <v>0.58361623918647954</v>
      </c>
      <c r="AR63" s="43">
        <f t="shared" si="113"/>
        <v>3.5016974351188774</v>
      </c>
      <c r="AS63" s="43">
        <f t="shared" si="113"/>
        <v>4.0853136743053566</v>
      </c>
      <c r="AT63" s="43">
        <f t="shared" si="113"/>
        <v>9.0396964841458746E-2</v>
      </c>
      <c r="AU63" s="17">
        <f t="shared" si="124"/>
        <v>8.8718876480310733</v>
      </c>
      <c r="AV63" s="79">
        <f t="shared" si="114"/>
        <v>0.3946958724050123</v>
      </c>
      <c r="BA63" s="43">
        <f t="shared" si="115"/>
        <v>0.51245054263913525</v>
      </c>
      <c r="BB63" s="43">
        <f t="shared" si="115"/>
        <v>4.099604341113082</v>
      </c>
      <c r="BC63" s="43">
        <f t="shared" si="115"/>
        <v>4.6120548837522177</v>
      </c>
      <c r="BD63" s="43">
        <f t="shared" si="115"/>
        <v>0.10423313202830234</v>
      </c>
      <c r="BE63" s="17">
        <f t="shared" si="125"/>
        <v>8.535159477122173</v>
      </c>
      <c r="BF63" s="79">
        <f t="shared" si="116"/>
        <v>0.4803195947424006</v>
      </c>
      <c r="BK63" s="43">
        <f t="shared" si="117"/>
        <v>0.4493478821844385</v>
      </c>
      <c r="BL63" s="43">
        <f t="shared" si="117"/>
        <v>4.4934788218443851</v>
      </c>
      <c r="BM63" s="43">
        <f t="shared" si="117"/>
        <v>4.9428267040288238</v>
      </c>
      <c r="BN63" s="43">
        <f t="shared" si="117"/>
        <v>0.1275168811010195</v>
      </c>
      <c r="BO63" s="17">
        <f t="shared" si="126"/>
        <v>8.2813281269141292</v>
      </c>
      <c r="BP63" s="79">
        <f t="shared" si="118"/>
        <v>0.54260364436480668</v>
      </c>
      <c r="BU63" s="43">
        <f t="shared" si="119"/>
        <v>0.39992234831971979</v>
      </c>
      <c r="BV63" s="43">
        <f t="shared" si="119"/>
        <v>4.7990681798366372</v>
      </c>
      <c r="BW63" s="43">
        <f t="shared" si="119"/>
        <v>5.1989905281563562</v>
      </c>
      <c r="BX63" s="43">
        <f t="shared" si="119"/>
        <v>0.1301007854283853</v>
      </c>
      <c r="BY63" s="17">
        <f t="shared" si="127"/>
        <v>8.0011497251655008</v>
      </c>
      <c r="BZ63" s="79">
        <f t="shared" si="120"/>
        <v>0.59979732222013504</v>
      </c>
    </row>
    <row r="64" spans="2:78" ht="20.100000000000001" customHeight="1">
      <c r="E64" s="38">
        <v>28</v>
      </c>
      <c r="F64" s="20">
        <f t="shared" si="104"/>
        <v>0.55460000000000009</v>
      </c>
      <c r="G64" s="20">
        <f t="shared" si="105"/>
        <v>6.1073718599295601</v>
      </c>
      <c r="H64" s="29">
        <f t="shared" si="106"/>
        <v>49601.549295774654</v>
      </c>
      <c r="M64" s="43">
        <f t="shared" si="107"/>
        <v>1.0532287325177723</v>
      </c>
      <c r="N64" s="43">
        <f t="shared" si="107"/>
        <v>0</v>
      </c>
      <c r="O64" s="43">
        <f t="shared" si="107"/>
        <v>1.0532287325177723</v>
      </c>
      <c r="P64" s="43">
        <f t="shared" si="107"/>
        <v>0</v>
      </c>
      <c r="Q64" s="17">
        <f t="shared" si="121"/>
        <v>12.826345611058709</v>
      </c>
      <c r="R64" s="79">
        <f t="shared" si="108"/>
        <v>0</v>
      </c>
      <c r="W64" s="43">
        <f t="shared" si="109"/>
        <v>0.86845982445100711</v>
      </c>
      <c r="X64" s="43">
        <f t="shared" si="109"/>
        <v>1.7369196489020142</v>
      </c>
      <c r="Y64" s="43">
        <f t="shared" si="109"/>
        <v>2.6053794733530209</v>
      </c>
      <c r="Z64" s="43">
        <f t="shared" si="109"/>
        <v>0.12541772287220304</v>
      </c>
      <c r="AA64" s="17">
        <f t="shared" si="122"/>
        <v>12.015498550792346</v>
      </c>
      <c r="AB64" s="79">
        <f t="shared" si="110"/>
        <v>0.14455660258786976</v>
      </c>
      <c r="AG64" s="43">
        <f t="shared" si="111"/>
        <v>0.71267500791850469</v>
      </c>
      <c r="AH64" s="43">
        <f t="shared" si="111"/>
        <v>2.8507000316740188</v>
      </c>
      <c r="AI64" s="43">
        <f t="shared" si="111"/>
        <v>3.5633750395925237</v>
      </c>
      <c r="AJ64" s="43">
        <f t="shared" si="111"/>
        <v>0.10032896081874934</v>
      </c>
      <c r="AK64" s="17">
        <f t="shared" si="123"/>
        <v>11.568245608820027</v>
      </c>
      <c r="AL64" s="79">
        <f t="shared" si="112"/>
        <v>0.24642457707679957</v>
      </c>
      <c r="AQ64" s="43">
        <f t="shared" si="113"/>
        <v>0.6451701056334751</v>
      </c>
      <c r="AR64" s="43">
        <f t="shared" si="113"/>
        <v>3.8710206338008506</v>
      </c>
      <c r="AS64" s="43">
        <f t="shared" si="113"/>
        <v>4.5161907394343261</v>
      </c>
      <c r="AT64" s="43">
        <f t="shared" si="113"/>
        <v>0.11002824267079758</v>
      </c>
      <c r="AU64" s="17">
        <f t="shared" si="124"/>
        <v>11.162017666920706</v>
      </c>
      <c r="AV64" s="79">
        <f t="shared" si="114"/>
        <v>0.34680294811509277</v>
      </c>
      <c r="BA64" s="43">
        <f t="shared" si="115"/>
        <v>0.5876653081719847</v>
      </c>
      <c r="BB64" s="43">
        <f t="shared" si="115"/>
        <v>4.7013224653758776</v>
      </c>
      <c r="BC64" s="43">
        <f t="shared" si="115"/>
        <v>5.2889877735478619</v>
      </c>
      <c r="BD64" s="43">
        <f t="shared" si="115"/>
        <v>0.1762459077600157</v>
      </c>
      <c r="BE64" s="17">
        <f t="shared" si="125"/>
        <v>10.854732372256271</v>
      </c>
      <c r="BF64" s="79">
        <f t="shared" si="116"/>
        <v>0.433112701828747</v>
      </c>
      <c r="BK64" s="43">
        <f t="shared" si="117"/>
        <v>0.52442729459111548</v>
      </c>
      <c r="BL64" s="43">
        <f t="shared" si="117"/>
        <v>5.2442729459111552</v>
      </c>
      <c r="BM64" s="43">
        <f t="shared" si="117"/>
        <v>5.7687002405022705</v>
      </c>
      <c r="BN64" s="43">
        <f t="shared" si="117"/>
        <v>0.19050136596998507</v>
      </c>
      <c r="BO64" s="17">
        <f t="shared" si="126"/>
        <v>10.446895606824677</v>
      </c>
      <c r="BP64" s="79">
        <f t="shared" si="118"/>
        <v>0.50199342879287623</v>
      </c>
      <c r="BU64" s="43">
        <f t="shared" si="119"/>
        <v>0.47266836189180139</v>
      </c>
      <c r="BV64" s="43">
        <f t="shared" si="119"/>
        <v>5.6720203427016171</v>
      </c>
      <c r="BW64" s="43">
        <f t="shared" si="119"/>
        <v>6.1446887045934186</v>
      </c>
      <c r="BX64" s="43">
        <f t="shared" si="119"/>
        <v>0.16744630184146558</v>
      </c>
      <c r="BY64" s="17">
        <f t="shared" si="127"/>
        <v>10.157307371015261</v>
      </c>
      <c r="BZ64" s="79">
        <f t="shared" si="120"/>
        <v>0.55841771204908197</v>
      </c>
    </row>
    <row r="65" spans="5:78" ht="20.100000000000001" customHeight="1">
      <c r="E65" s="38">
        <v>30</v>
      </c>
      <c r="F65" s="20">
        <f t="shared" si="104"/>
        <v>0.59460000000000002</v>
      </c>
      <c r="G65" s="20">
        <f t="shared" si="105"/>
        <v>6.5478602739165446</v>
      </c>
      <c r="H65" s="29">
        <f t="shared" si="106"/>
        <v>53179.014084507042</v>
      </c>
      <c r="M65" s="43">
        <f t="shared" si="107"/>
        <v>1.1941041699439898</v>
      </c>
      <c r="N65" s="43">
        <f t="shared" si="107"/>
        <v>0</v>
      </c>
      <c r="O65" s="43">
        <f t="shared" si="107"/>
        <v>1.1941041699439898</v>
      </c>
      <c r="P65" s="43">
        <f t="shared" si="107"/>
        <v>0</v>
      </c>
      <c r="Q65" s="17">
        <f t="shared" si="121"/>
        <v>15.666809197719614</v>
      </c>
      <c r="R65" s="79">
        <f t="shared" si="108"/>
        <v>0</v>
      </c>
      <c r="W65" s="43">
        <f t="shared" si="109"/>
        <v>0.97407007380044597</v>
      </c>
      <c r="X65" s="43">
        <f t="shared" si="109"/>
        <v>1.9481401476008919</v>
      </c>
      <c r="Y65" s="43">
        <f t="shared" si="109"/>
        <v>2.9222102214013379</v>
      </c>
      <c r="Z65" s="43">
        <f t="shared" si="109"/>
        <v>9.4833281396157112E-2</v>
      </c>
      <c r="AA65" s="17">
        <f t="shared" si="122"/>
        <v>14.872762490090313</v>
      </c>
      <c r="AB65" s="79">
        <f t="shared" si="110"/>
        <v>0.13098710807080616</v>
      </c>
      <c r="AG65" s="43">
        <f t="shared" si="111"/>
        <v>0.77982945501310774</v>
      </c>
      <c r="AH65" s="43">
        <f t="shared" si="111"/>
        <v>3.119317820052431</v>
      </c>
      <c r="AI65" s="43">
        <f t="shared" si="111"/>
        <v>3.8991472750655385</v>
      </c>
      <c r="AJ65" s="43">
        <f t="shared" si="111"/>
        <v>0.13141708783170519</v>
      </c>
      <c r="AK65" s="17">
        <f t="shared" si="123"/>
        <v>14.394946618583049</v>
      </c>
      <c r="AL65" s="79">
        <f t="shared" si="112"/>
        <v>0.21669533779483219</v>
      </c>
      <c r="AQ65" s="43">
        <f t="shared" si="113"/>
        <v>0.69604057228440852</v>
      </c>
      <c r="AR65" s="43">
        <f t="shared" si="113"/>
        <v>4.1762434337064516</v>
      </c>
      <c r="AS65" s="43">
        <f t="shared" si="113"/>
        <v>4.8722840059908599</v>
      </c>
      <c r="AT65" s="43">
        <f t="shared" si="113"/>
        <v>0.15540051317924294</v>
      </c>
      <c r="AU65" s="17">
        <f t="shared" si="124"/>
        <v>13.787267927226296</v>
      </c>
      <c r="AV65" s="79">
        <f t="shared" si="114"/>
        <v>0.30290580089906344</v>
      </c>
      <c r="BA65" s="43">
        <f t="shared" si="115"/>
        <v>0.6302445270881265</v>
      </c>
      <c r="BB65" s="43">
        <f t="shared" si="115"/>
        <v>5.041956216705012</v>
      </c>
      <c r="BC65" s="43">
        <f t="shared" si="115"/>
        <v>5.6722007437931392</v>
      </c>
      <c r="BD65" s="43">
        <f t="shared" si="115"/>
        <v>0.16987031989944476</v>
      </c>
      <c r="BE65" s="17">
        <f t="shared" si="125"/>
        <v>13.37983572143898</v>
      </c>
      <c r="BF65" s="79">
        <f t="shared" si="116"/>
        <v>0.37683244560515111</v>
      </c>
      <c r="BK65" s="43">
        <f t="shared" si="117"/>
        <v>0.58191420110413183</v>
      </c>
      <c r="BL65" s="43">
        <f t="shared" si="117"/>
        <v>5.8191420110413183</v>
      </c>
      <c r="BM65" s="43">
        <f t="shared" si="117"/>
        <v>6.4010562121454502</v>
      </c>
      <c r="BN65" s="43">
        <f t="shared" si="117"/>
        <v>0.23643116729805067</v>
      </c>
      <c r="BO65" s="17">
        <f t="shared" si="126"/>
        <v>13.045761139078087</v>
      </c>
      <c r="BP65" s="79">
        <f t="shared" si="118"/>
        <v>0.44605615180323188</v>
      </c>
      <c r="BU65" s="43">
        <f t="shared" si="119"/>
        <v>0.53347146910424403</v>
      </c>
      <c r="BV65" s="43">
        <f t="shared" si="119"/>
        <v>6.4016576292509288</v>
      </c>
      <c r="BW65" s="43">
        <f t="shared" si="119"/>
        <v>6.9351290983551728</v>
      </c>
      <c r="BX65" s="43">
        <f t="shared" si="119"/>
        <v>0.2269739206061287</v>
      </c>
      <c r="BY65" s="17">
        <f t="shared" si="127"/>
        <v>12.691860172007351</v>
      </c>
      <c r="BZ65" s="79">
        <f t="shared" si="120"/>
        <v>0.50439080973884065</v>
      </c>
    </row>
    <row r="66" spans="5:78" ht="20.100000000000001" customHeight="1">
      <c r="E66" s="38">
        <v>32</v>
      </c>
      <c r="F66" s="20">
        <f t="shared" si="104"/>
        <v>0.63460000000000005</v>
      </c>
      <c r="G66" s="20">
        <f t="shared" si="105"/>
        <v>6.9883486879035308</v>
      </c>
      <c r="H66" s="29">
        <f t="shared" si="106"/>
        <v>56756.478873239437</v>
      </c>
      <c r="M66" s="43">
        <f t="shared" si="107"/>
        <v>1.5367339922736662</v>
      </c>
      <c r="N66" s="43">
        <f t="shared" si="107"/>
        <v>0</v>
      </c>
      <c r="O66" s="43">
        <f t="shared" si="107"/>
        <v>1.5367339922736662</v>
      </c>
      <c r="P66" s="43">
        <f t="shared" si="107"/>
        <v>0</v>
      </c>
      <c r="Q66" s="17">
        <f t="shared" si="121"/>
        <v>19.154562223202568</v>
      </c>
      <c r="R66" s="79">
        <f t="shared" si="108"/>
        <v>0</v>
      </c>
      <c r="W66" s="43">
        <f t="shared" si="109"/>
        <v>1.2103994514652316</v>
      </c>
      <c r="X66" s="43">
        <f t="shared" si="109"/>
        <v>2.4207989029304633</v>
      </c>
      <c r="Y66" s="43">
        <f t="shared" si="109"/>
        <v>3.6311983543956949</v>
      </c>
      <c r="Z66" s="43">
        <f t="shared" si="109"/>
        <v>0.11226777456084658</v>
      </c>
      <c r="AA66" s="17">
        <f t="shared" si="122"/>
        <v>18.208524010970653</v>
      </c>
      <c r="AB66" s="79">
        <f t="shared" si="110"/>
        <v>0.132948661927344</v>
      </c>
      <c r="AG66" s="43">
        <f t="shared" si="111"/>
        <v>0.88392544802782513</v>
      </c>
      <c r="AH66" s="43">
        <f t="shared" si="111"/>
        <v>3.5357017921113005</v>
      </c>
      <c r="AI66" s="43">
        <f t="shared" si="111"/>
        <v>4.4196272401391257</v>
      </c>
      <c r="AJ66" s="43">
        <f t="shared" si="111"/>
        <v>0.20845959254320581</v>
      </c>
      <c r="AK66" s="17">
        <f t="shared" si="123"/>
        <v>17.781902957301739</v>
      </c>
      <c r="AL66" s="79">
        <f t="shared" si="112"/>
        <v>0.19883708738042821</v>
      </c>
      <c r="AQ66" s="43">
        <f t="shared" si="113"/>
        <v>0.76606229513781932</v>
      </c>
      <c r="AR66" s="43">
        <f t="shared" si="113"/>
        <v>4.5963737708269168</v>
      </c>
      <c r="AS66" s="43">
        <f t="shared" si="113"/>
        <v>5.3624360659647357</v>
      </c>
      <c r="AT66" s="43">
        <f t="shared" si="113"/>
        <v>0.17423002319413319</v>
      </c>
      <c r="AU66" s="17">
        <f t="shared" si="124"/>
        <v>17.017841522199792</v>
      </c>
      <c r="AV66" s="79">
        <f t="shared" si="114"/>
        <v>0.27009146634906328</v>
      </c>
      <c r="BA66" s="43">
        <f t="shared" si="115"/>
        <v>0.6976015558225156</v>
      </c>
      <c r="BB66" s="43">
        <f t="shared" si="115"/>
        <v>5.5808124465801248</v>
      </c>
      <c r="BC66" s="43">
        <f t="shared" si="115"/>
        <v>6.2784140024026405</v>
      </c>
      <c r="BD66" s="43">
        <f t="shared" si="115"/>
        <v>0.21831044806874325</v>
      </c>
      <c r="BE66" s="17">
        <f t="shared" si="125"/>
        <v>16.492398642539772</v>
      </c>
      <c r="BF66" s="79">
        <f t="shared" si="116"/>
        <v>0.3383869482869048</v>
      </c>
      <c r="BK66" s="43">
        <f t="shared" si="117"/>
        <v>0.63340676272062368</v>
      </c>
      <c r="BL66" s="43">
        <f t="shared" si="117"/>
        <v>6.3340676272062373</v>
      </c>
      <c r="BM66" s="43">
        <f t="shared" si="117"/>
        <v>6.9674743899268607</v>
      </c>
      <c r="BN66" s="43">
        <f t="shared" si="117"/>
        <v>0.27646522779822108</v>
      </c>
      <c r="BO66" s="17">
        <f t="shared" si="126"/>
        <v>15.989853503048423</v>
      </c>
      <c r="BP66" s="79">
        <f t="shared" si="118"/>
        <v>0.3961304352162241</v>
      </c>
      <c r="BU66" s="43">
        <f t="shared" si="119"/>
        <v>0.59165663982832672</v>
      </c>
      <c r="BV66" s="43">
        <f t="shared" si="119"/>
        <v>7.0998796779399216</v>
      </c>
      <c r="BW66" s="43">
        <f t="shared" si="119"/>
        <v>7.6915363177682483</v>
      </c>
      <c r="BX66" s="43">
        <f t="shared" si="119"/>
        <v>0.2967729276784144</v>
      </c>
      <c r="BY66" s="17">
        <f t="shared" si="127"/>
        <v>15.689772592416897</v>
      </c>
      <c r="BZ66" s="79">
        <f t="shared" si="120"/>
        <v>0.45251641705574497</v>
      </c>
    </row>
    <row r="67" spans="5:78" ht="20.100000000000001" customHeight="1">
      <c r="E67" s="38">
        <v>34</v>
      </c>
      <c r="F67" s="20">
        <f t="shared" si="104"/>
        <v>0.67460000000000009</v>
      </c>
      <c r="G67" s="20">
        <f t="shared" si="105"/>
        <v>7.4288371018905179</v>
      </c>
      <c r="H67" s="29">
        <f t="shared" si="106"/>
        <v>60333.94366197184</v>
      </c>
      <c r="M67" s="43">
        <f t="shared" si="107"/>
        <v>1.7261168972750631</v>
      </c>
      <c r="N67" s="43">
        <f t="shared" si="107"/>
        <v>0</v>
      </c>
      <c r="O67" s="43">
        <f t="shared" si="107"/>
        <v>1.7261168972750631</v>
      </c>
      <c r="P67" s="43">
        <f t="shared" si="107"/>
        <v>0</v>
      </c>
      <c r="Q67" s="17">
        <f t="shared" si="121"/>
        <v>23.18342802163145</v>
      </c>
      <c r="R67" s="79">
        <f t="shared" si="108"/>
        <v>0</v>
      </c>
      <c r="W67" s="43">
        <f t="shared" si="109"/>
        <v>1.5166262981086196</v>
      </c>
      <c r="X67" s="43">
        <f t="shared" si="109"/>
        <v>3.0332525962172392</v>
      </c>
      <c r="Y67" s="43">
        <f t="shared" si="109"/>
        <v>4.5498788943258592</v>
      </c>
      <c r="Z67" s="43">
        <f t="shared" si="109"/>
        <v>8.12981126597348E-2</v>
      </c>
      <c r="AA67" s="17">
        <f t="shared" si="122"/>
        <v>22.115027254804676</v>
      </c>
      <c r="AB67" s="79">
        <f t="shared" si="110"/>
        <v>0.13715798589206982</v>
      </c>
      <c r="AG67" s="43">
        <f t="shared" si="111"/>
        <v>1.0627164884684501</v>
      </c>
      <c r="AH67" s="43">
        <f t="shared" si="111"/>
        <v>4.2508659538738005</v>
      </c>
      <c r="AI67" s="43">
        <f t="shared" si="111"/>
        <v>5.3135824423422511</v>
      </c>
      <c r="AJ67" s="43">
        <f t="shared" si="111"/>
        <v>0.27511523843500379</v>
      </c>
      <c r="AK67" s="17">
        <f t="shared" si="123"/>
        <v>21.541739038458598</v>
      </c>
      <c r="AL67" s="79">
        <f t="shared" si="112"/>
        <v>0.19733160569277641</v>
      </c>
      <c r="AQ67" s="43">
        <f t="shared" si="113"/>
        <v>0.83627373340384004</v>
      </c>
      <c r="AR67" s="43">
        <f t="shared" si="113"/>
        <v>5.01764240042304</v>
      </c>
      <c r="AS67" s="43">
        <f t="shared" si="113"/>
        <v>5.8539161338268801</v>
      </c>
      <c r="AT67" s="43">
        <f t="shared" si="113"/>
        <v>0.3713063930566558</v>
      </c>
      <c r="AU67" s="17">
        <f t="shared" si="124"/>
        <v>20.626794208330516</v>
      </c>
      <c r="AV67" s="79">
        <f t="shared" si="114"/>
        <v>0.24325847001452952</v>
      </c>
      <c r="BA67" s="43">
        <f t="shared" si="115"/>
        <v>0.75640978341881604</v>
      </c>
      <c r="BB67" s="43">
        <f t="shared" si="115"/>
        <v>6.0512782673505283</v>
      </c>
      <c r="BC67" s="43">
        <f t="shared" si="115"/>
        <v>6.8076880507693449</v>
      </c>
      <c r="BD67" s="43">
        <f t="shared" si="115"/>
        <v>0.27850317123168167</v>
      </c>
      <c r="BE67" s="17">
        <f t="shared" si="125"/>
        <v>20.078116849756878</v>
      </c>
      <c r="BF67" s="79">
        <f t="shared" si="116"/>
        <v>0.30138674421669193</v>
      </c>
      <c r="BK67" s="43">
        <f t="shared" si="117"/>
        <v>0.70985692047641946</v>
      </c>
      <c r="BL67" s="43">
        <f t="shared" si="117"/>
        <v>7.0985692047641944</v>
      </c>
      <c r="BM67" s="43">
        <f t="shared" si="117"/>
        <v>7.8084261252406133</v>
      </c>
      <c r="BN67" s="43">
        <f t="shared" si="117"/>
        <v>0.33374862409175521</v>
      </c>
      <c r="BO67" s="17">
        <f t="shared" si="126"/>
        <v>19.559841139019767</v>
      </c>
      <c r="BP67" s="79">
        <f t="shared" si="118"/>
        <v>0.36291548353137271</v>
      </c>
      <c r="BU67" s="43">
        <f t="shared" si="119"/>
        <v>0.64472227651390135</v>
      </c>
      <c r="BV67" s="43">
        <f t="shared" si="119"/>
        <v>7.7366673181668162</v>
      </c>
      <c r="BW67" s="43">
        <f t="shared" si="119"/>
        <v>8.3813895946807175</v>
      </c>
      <c r="BX67" s="43">
        <f t="shared" si="119"/>
        <v>0.32183224566626806</v>
      </c>
      <c r="BY67" s="17">
        <f t="shared" si="127"/>
        <v>18.992343712737789</v>
      </c>
      <c r="BZ67" s="79">
        <f t="shared" si="120"/>
        <v>0.40735716640269032</v>
      </c>
    </row>
    <row r="68" spans="5:78" ht="20.100000000000001" customHeight="1">
      <c r="E68" s="38">
        <v>36</v>
      </c>
      <c r="F68" s="20">
        <f t="shared" si="104"/>
        <v>0.71460000000000001</v>
      </c>
      <c r="G68" s="20">
        <f t="shared" si="105"/>
        <v>7.8693255158775024</v>
      </c>
      <c r="H68" s="29">
        <f t="shared" si="106"/>
        <v>63911.408450704221</v>
      </c>
      <c r="M68" s="43">
        <f t="shared" si="107"/>
        <v>1.846400815621362</v>
      </c>
      <c r="N68" s="43">
        <f t="shared" si="107"/>
        <v>0</v>
      </c>
      <c r="O68" s="43">
        <f t="shared" si="107"/>
        <v>1.846400815621362</v>
      </c>
      <c r="P68" s="43">
        <f t="shared" si="107"/>
        <v>0</v>
      </c>
      <c r="Q68" s="17">
        <f t="shared" si="121"/>
        <v>27.455203229622338</v>
      </c>
      <c r="R68" s="79">
        <f t="shared" si="108"/>
        <v>0</v>
      </c>
      <c r="W68" s="43">
        <f t="shared" si="109"/>
        <v>1.642982726067677</v>
      </c>
      <c r="X68" s="43">
        <f t="shared" si="109"/>
        <v>3.2859654521353541</v>
      </c>
      <c r="Y68" s="43">
        <f t="shared" si="109"/>
        <v>4.9289481782030311</v>
      </c>
      <c r="Z68" s="43">
        <f t="shared" si="109"/>
        <v>0.10012607766505652</v>
      </c>
      <c r="AA68" s="17">
        <f t="shared" si="122"/>
        <v>26.438216384827175</v>
      </c>
      <c r="AB68" s="79">
        <f t="shared" si="110"/>
        <v>0.12428846955126524</v>
      </c>
      <c r="AG68" s="43">
        <f t="shared" si="111"/>
        <v>1.2016945622415085</v>
      </c>
      <c r="AH68" s="43">
        <f t="shared" si="111"/>
        <v>4.806778248966034</v>
      </c>
      <c r="AI68" s="43">
        <f t="shared" si="111"/>
        <v>6.0084728112075423</v>
      </c>
      <c r="AJ68" s="43">
        <f t="shared" si="111"/>
        <v>0.23080034724790388</v>
      </c>
      <c r="AK68" s="17">
        <f t="shared" si="123"/>
        <v>25.866914130221435</v>
      </c>
      <c r="AL68" s="79">
        <f t="shared" si="112"/>
        <v>0.18582727822759759</v>
      </c>
      <c r="AQ68" s="43">
        <f t="shared" si="113"/>
        <v>0.92167861959546382</v>
      </c>
      <c r="AR68" s="43">
        <f t="shared" si="113"/>
        <v>5.5300717175727829</v>
      </c>
      <c r="AS68" s="43">
        <f t="shared" si="113"/>
        <v>6.4517503371682468</v>
      </c>
      <c r="AT68" s="43">
        <f t="shared" si="113"/>
        <v>0.44144505126798306</v>
      </c>
      <c r="AU68" s="17">
        <f t="shared" si="124"/>
        <v>24.836160966038186</v>
      </c>
      <c r="AV68" s="79">
        <f t="shared" si="114"/>
        <v>0.22266209842715998</v>
      </c>
      <c r="BA68" s="43">
        <f t="shared" si="115"/>
        <v>0.8214053862927988</v>
      </c>
      <c r="BB68" s="43">
        <f t="shared" si="115"/>
        <v>6.5712430903423904</v>
      </c>
      <c r="BC68" s="43">
        <f t="shared" si="115"/>
        <v>7.3926484766351885</v>
      </c>
      <c r="BD68" s="43">
        <f t="shared" si="115"/>
        <v>0.34099825144532814</v>
      </c>
      <c r="BE68" s="17">
        <f t="shared" si="125"/>
        <v>24.029110491911396</v>
      </c>
      <c r="BF68" s="79">
        <f t="shared" si="116"/>
        <v>0.27347009339169592</v>
      </c>
      <c r="BK68" s="43">
        <f t="shared" si="117"/>
        <v>0.74871364081226455</v>
      </c>
      <c r="BL68" s="43">
        <f t="shared" si="117"/>
        <v>7.4871364081226446</v>
      </c>
      <c r="BM68" s="43">
        <f t="shared" si="117"/>
        <v>8.2358500489349087</v>
      </c>
      <c r="BN68" s="43">
        <f t="shared" si="117"/>
        <v>0.31025739735719526</v>
      </c>
      <c r="BO68" s="17">
        <f t="shared" si="126"/>
        <v>23.364885581436042</v>
      </c>
      <c r="BP68" s="79">
        <f t="shared" si="118"/>
        <v>0.3204439577513426</v>
      </c>
      <c r="BU68" s="43">
        <f t="shared" si="119"/>
        <v>0.70560437261246078</v>
      </c>
      <c r="BV68" s="43">
        <f t="shared" si="119"/>
        <v>8.4672524713495321</v>
      </c>
      <c r="BW68" s="43">
        <f t="shared" si="119"/>
        <v>9.1728568439619931</v>
      </c>
      <c r="BX68" s="43">
        <f t="shared" si="119"/>
        <v>0.44954180331589122</v>
      </c>
      <c r="BY68" s="17">
        <f t="shared" si="127"/>
        <v>22.920921781170136</v>
      </c>
      <c r="BZ68" s="79">
        <f t="shared" si="120"/>
        <v>0.36941151635120978</v>
      </c>
    </row>
    <row r="69" spans="5:78" ht="20.100000000000001" customHeight="1">
      <c r="E69" s="38">
        <v>38</v>
      </c>
      <c r="F69" s="20">
        <f t="shared" si="104"/>
        <v>0.75460000000000005</v>
      </c>
      <c r="G69" s="20">
        <f t="shared" si="105"/>
        <v>8.3098139298644895</v>
      </c>
      <c r="H69" s="29">
        <f t="shared" si="106"/>
        <v>67488.873239436623</v>
      </c>
      <c r="M69" s="43">
        <f t="shared" si="107"/>
        <v>2.0204998261170077</v>
      </c>
      <c r="N69" s="43">
        <f t="shared" si="107"/>
        <v>0</v>
      </c>
      <c r="O69" s="43">
        <f t="shared" si="107"/>
        <v>2.0204998261170077</v>
      </c>
      <c r="P69" s="43">
        <f t="shared" si="107"/>
        <v>0</v>
      </c>
      <c r="Q69" s="17">
        <f t="shared" si="121"/>
        <v>32.847250842883319</v>
      </c>
      <c r="R69" s="79">
        <f t="shared" si="108"/>
        <v>0</v>
      </c>
      <c r="W69" s="43">
        <f t="shared" si="109"/>
        <v>1.7349491905549774</v>
      </c>
      <c r="X69" s="43">
        <f t="shared" si="109"/>
        <v>3.4698983811099549</v>
      </c>
      <c r="Y69" s="43">
        <f t="shared" si="109"/>
        <v>5.2048475716649332</v>
      </c>
      <c r="Z69" s="43">
        <f t="shared" si="109"/>
        <v>0.11085779059384064</v>
      </c>
      <c r="AA69" s="17">
        <f t="shared" si="122"/>
        <v>31.518042493433477</v>
      </c>
      <c r="AB69" s="79">
        <f t="shared" si="110"/>
        <v>0.11009244567878476</v>
      </c>
      <c r="AG69" s="43">
        <f t="shared" si="111"/>
        <v>1.2444475146675136</v>
      </c>
      <c r="AH69" s="43">
        <f t="shared" si="111"/>
        <v>4.9777900586700543</v>
      </c>
      <c r="AI69" s="43">
        <f t="shared" si="111"/>
        <v>6.2222375733375674</v>
      </c>
      <c r="AJ69" s="43">
        <f t="shared" si="111"/>
        <v>0.30037463777620343</v>
      </c>
      <c r="AK69" s="17">
        <f t="shared" si="123"/>
        <v>30.549503482706299</v>
      </c>
      <c r="AL69" s="79">
        <f t="shared" si="112"/>
        <v>0.16294176635269769</v>
      </c>
      <c r="AQ69" s="43">
        <f t="shared" si="113"/>
        <v>0.999118408586113</v>
      </c>
      <c r="AR69" s="43">
        <f t="shared" si="113"/>
        <v>5.9947104515166787</v>
      </c>
      <c r="AS69" s="43">
        <f t="shared" si="113"/>
        <v>6.9938288601027923</v>
      </c>
      <c r="AT69" s="43">
        <f t="shared" si="113"/>
        <v>0.451174533351482</v>
      </c>
      <c r="AU69" s="17">
        <f t="shared" si="124"/>
        <v>29.503967646858555</v>
      </c>
      <c r="AV69" s="79">
        <f t="shared" si="114"/>
        <v>0.20318319635071072</v>
      </c>
      <c r="BA69" s="43">
        <f t="shared" si="115"/>
        <v>0.87754206955616187</v>
      </c>
      <c r="BB69" s="43">
        <f t="shared" si="115"/>
        <v>7.020336556449295</v>
      </c>
      <c r="BC69" s="43">
        <f t="shared" si="115"/>
        <v>7.8978786260054576</v>
      </c>
      <c r="BD69" s="43">
        <f t="shared" si="115"/>
        <v>0.54785139480098333</v>
      </c>
      <c r="BE69" s="17">
        <f t="shared" si="125"/>
        <v>28.517192545971248</v>
      </c>
      <c r="BF69" s="79">
        <f t="shared" si="116"/>
        <v>0.24617909161752632</v>
      </c>
      <c r="BK69" s="43">
        <f t="shared" si="117"/>
        <v>0.81174134635809436</v>
      </c>
      <c r="BL69" s="43">
        <f t="shared" si="117"/>
        <v>8.1174134635809434</v>
      </c>
      <c r="BM69" s="43">
        <f t="shared" si="117"/>
        <v>8.9291548099390372</v>
      </c>
      <c r="BN69" s="43">
        <f t="shared" si="117"/>
        <v>0.51033039824021542</v>
      </c>
      <c r="BO69" s="17">
        <f t="shared" si="126"/>
        <v>27.745198062525528</v>
      </c>
      <c r="BP69" s="79">
        <f t="shared" si="118"/>
        <v>0.29257003122802899</v>
      </c>
      <c r="BU69" s="43">
        <f t="shared" si="119"/>
        <v>0.73904366334548477</v>
      </c>
      <c r="BV69" s="43">
        <f t="shared" si="119"/>
        <v>8.8685239601458186</v>
      </c>
      <c r="BW69" s="43">
        <f t="shared" si="119"/>
        <v>9.6075676234913026</v>
      </c>
      <c r="BX69" s="43">
        <f t="shared" si="119"/>
        <v>0.48638424265395153</v>
      </c>
      <c r="BY69" s="17">
        <f t="shared" si="127"/>
        <v>26.906337915159313</v>
      </c>
      <c r="BZ69" s="79">
        <f t="shared" si="120"/>
        <v>0.32960724674275349</v>
      </c>
    </row>
    <row r="70" spans="5:78" ht="20.100000000000001" customHeight="1">
      <c r="E70" s="38">
        <v>40</v>
      </c>
      <c r="F70" s="20">
        <f t="shared" si="104"/>
        <v>0.79460000000000008</v>
      </c>
      <c r="G70" s="20">
        <f t="shared" si="105"/>
        <v>8.7503023438514749</v>
      </c>
      <c r="H70" s="29">
        <f t="shared" si="106"/>
        <v>71066.338028169019</v>
      </c>
      <c r="M70" s="43">
        <f t="shared" si="107"/>
        <v>2.0358493732733156</v>
      </c>
      <c r="N70" s="43">
        <f t="shared" si="107"/>
        <v>0</v>
      </c>
      <c r="O70" s="43">
        <f t="shared" si="107"/>
        <v>2.0358493732733156</v>
      </c>
      <c r="P70" s="43">
        <f t="shared" si="107"/>
        <v>0</v>
      </c>
      <c r="Q70" s="17">
        <f t="shared" si="121"/>
        <v>38.901429240862448</v>
      </c>
      <c r="R70" s="79">
        <f t="shared" si="108"/>
        <v>0</v>
      </c>
      <c r="W70" s="43">
        <f t="shared" si="109"/>
        <v>1.7607357171927334</v>
      </c>
      <c r="X70" s="43">
        <f t="shared" si="109"/>
        <v>3.5214714343854667</v>
      </c>
      <c r="Y70" s="43">
        <f t="shared" si="109"/>
        <v>5.2822071515782003</v>
      </c>
      <c r="Z70" s="43">
        <f t="shared" si="109"/>
        <v>0.14646292692646529</v>
      </c>
      <c r="AA70" s="17">
        <f t="shared" si="122"/>
        <v>37.616780692678525</v>
      </c>
      <c r="AB70" s="79">
        <f t="shared" si="110"/>
        <v>9.3614375540405081E-2</v>
      </c>
      <c r="AG70" s="43">
        <f t="shared" si="111"/>
        <v>1.248239745527878</v>
      </c>
      <c r="AH70" s="43">
        <f t="shared" si="111"/>
        <v>4.9929589821115119</v>
      </c>
      <c r="AI70" s="43">
        <f t="shared" si="111"/>
        <v>6.2411987276393903</v>
      </c>
      <c r="AJ70" s="43">
        <f t="shared" si="111"/>
        <v>0.35215147030308724</v>
      </c>
      <c r="AK70" s="17">
        <f t="shared" si="123"/>
        <v>36.547423153490428</v>
      </c>
      <c r="AL70" s="79">
        <f t="shared" si="112"/>
        <v>0.13661589658844836</v>
      </c>
      <c r="AQ70" s="43">
        <f t="shared" si="113"/>
        <v>1.0294236203417886</v>
      </c>
      <c r="AR70" s="43">
        <f t="shared" si="113"/>
        <v>6.1765417220507315</v>
      </c>
      <c r="AS70" s="43">
        <f t="shared" si="113"/>
        <v>7.2059653423925196</v>
      </c>
      <c r="AT70" s="43">
        <f t="shared" si="113"/>
        <v>0.33260951284925744</v>
      </c>
      <c r="AU70" s="17">
        <f t="shared" si="124"/>
        <v>34.680779130438644</v>
      </c>
      <c r="AV70" s="79">
        <f t="shared" si="114"/>
        <v>0.17809697120182924</v>
      </c>
      <c r="BA70" s="43">
        <f t="shared" si="115"/>
        <v>0.93314232198782499</v>
      </c>
      <c r="BB70" s="43">
        <f t="shared" si="115"/>
        <v>7.4651385759025999</v>
      </c>
      <c r="BC70" s="43">
        <f t="shared" si="115"/>
        <v>8.3982808978904249</v>
      </c>
      <c r="BD70" s="43">
        <f t="shared" si="115"/>
        <v>0.34632903116012437</v>
      </c>
      <c r="BE70" s="17">
        <f t="shared" si="125"/>
        <v>33.344082206453528</v>
      </c>
      <c r="BF70" s="79">
        <f t="shared" si="116"/>
        <v>0.22388196291268053</v>
      </c>
      <c r="BK70" s="43">
        <f t="shared" si="117"/>
        <v>0.86409621311502127</v>
      </c>
      <c r="BL70" s="43">
        <f t="shared" si="117"/>
        <v>8.6409621311502125</v>
      </c>
      <c r="BM70" s="43">
        <f t="shared" si="117"/>
        <v>9.5050583442652332</v>
      </c>
      <c r="BN70" s="43">
        <f t="shared" si="117"/>
        <v>0.55357047123527814</v>
      </c>
      <c r="BO70" s="17">
        <f t="shared" si="126"/>
        <v>32.52550320521663</v>
      </c>
      <c r="BP70" s="79">
        <f t="shared" si="118"/>
        <v>0.26566728504185982</v>
      </c>
      <c r="BU70" s="43">
        <f t="shared" si="119"/>
        <v>0.79000649091930197</v>
      </c>
      <c r="BV70" s="43">
        <f t="shared" si="119"/>
        <v>9.480077891031625</v>
      </c>
      <c r="BW70" s="43">
        <f t="shared" si="119"/>
        <v>10.270084381950927</v>
      </c>
      <c r="BX70" s="43">
        <f t="shared" si="119"/>
        <v>0.57052440498978363</v>
      </c>
      <c r="BY70" s="17">
        <f t="shared" si="127"/>
        <v>31.553144911839837</v>
      </c>
      <c r="BZ70" s="79">
        <f t="shared" si="120"/>
        <v>0.30044795590167528</v>
      </c>
    </row>
    <row r="71" spans="5:78" ht="20.100000000000001" customHeight="1">
      <c r="E71" s="38">
        <v>42</v>
      </c>
      <c r="F71" s="20">
        <f t="shared" si="104"/>
        <v>0.83460000000000001</v>
      </c>
      <c r="G71" s="20">
        <f t="shared" si="105"/>
        <v>9.1907907578384602</v>
      </c>
      <c r="H71" s="29">
        <f t="shared" si="106"/>
        <v>74643.8028169014</v>
      </c>
      <c r="M71" s="43">
        <f t="shared" si="107"/>
        <v>2.1093650839804301</v>
      </c>
      <c r="N71" s="43">
        <f t="shared" si="107"/>
        <v>0</v>
      </c>
      <c r="O71" s="43">
        <f t="shared" si="107"/>
        <v>2.1093650839804301</v>
      </c>
      <c r="P71" s="43">
        <f t="shared" si="107"/>
        <v>0</v>
      </c>
      <c r="Q71" s="17">
        <f t="shared" si="121"/>
        <v>46.916487192121927</v>
      </c>
      <c r="R71" s="79">
        <f t="shared" si="108"/>
        <v>0</v>
      </c>
      <c r="W71" s="43">
        <f t="shared" si="109"/>
        <v>1.6707264633320098</v>
      </c>
      <c r="X71" s="43">
        <f t="shared" si="109"/>
        <v>3.3414529266640196</v>
      </c>
      <c r="Y71" s="43">
        <f t="shared" si="109"/>
        <v>5.0121793899960299</v>
      </c>
      <c r="Z71" s="43">
        <f t="shared" si="109"/>
        <v>0.17475966345396718</v>
      </c>
      <c r="AA71" s="17">
        <f t="shared" si="122"/>
        <v>44.347786216370011</v>
      </c>
      <c r="AB71" s="79">
        <f t="shared" si="110"/>
        <v>7.5346555301797583E-2</v>
      </c>
      <c r="AG71" s="43">
        <f t="shared" si="111"/>
        <v>1.351335143874173</v>
      </c>
      <c r="AH71" s="43">
        <f t="shared" si="111"/>
        <v>5.4053405754966919</v>
      </c>
      <c r="AI71" s="43">
        <f t="shared" si="111"/>
        <v>6.7566757193708646</v>
      </c>
      <c r="AJ71" s="43">
        <f t="shared" si="111"/>
        <v>0.24775700241520257</v>
      </c>
      <c r="AK71" s="17">
        <f t="shared" si="123"/>
        <v>44.473891066833822</v>
      </c>
      <c r="AL71" s="79">
        <f t="shared" si="112"/>
        <v>0.12153963698327483</v>
      </c>
      <c r="AQ71" s="43">
        <f t="shared" si="113"/>
        <v>1.1411019679314707</v>
      </c>
      <c r="AR71" s="43">
        <f t="shared" si="113"/>
        <v>6.8466118075888236</v>
      </c>
      <c r="AS71" s="43">
        <f t="shared" si="113"/>
        <v>7.9877137755202945</v>
      </c>
      <c r="AT71" s="43">
        <f t="shared" si="113"/>
        <v>0.45787489281097371</v>
      </c>
      <c r="AU71" s="17">
        <f t="shared" si="124"/>
        <v>41.82843061688655</v>
      </c>
      <c r="AV71" s="79">
        <f t="shared" si="114"/>
        <v>0.16368321035752126</v>
      </c>
      <c r="BA71" s="43">
        <f t="shared" si="115"/>
        <v>0.96141575406055635</v>
      </c>
      <c r="BB71" s="43">
        <f t="shared" si="115"/>
        <v>7.6913260324844508</v>
      </c>
      <c r="BC71" s="43">
        <f t="shared" si="115"/>
        <v>8.6527417865450076</v>
      </c>
      <c r="BD71" s="43">
        <f t="shared" si="115"/>
        <v>0.51549893365071697</v>
      </c>
      <c r="BE71" s="17">
        <f t="shared" si="125"/>
        <v>39.056865316475466</v>
      </c>
      <c r="BF71" s="79">
        <f t="shared" si="116"/>
        <v>0.19692635264407657</v>
      </c>
      <c r="BK71" s="43">
        <f t="shared" si="117"/>
        <v>0.83376697856755633</v>
      </c>
      <c r="BL71" s="43">
        <f t="shared" si="117"/>
        <v>8.3376697856755619</v>
      </c>
      <c r="BM71" s="43">
        <f t="shared" si="117"/>
        <v>9.1714367642431185</v>
      </c>
      <c r="BN71" s="43">
        <f t="shared" si="117"/>
        <v>0.62790272133817648</v>
      </c>
      <c r="BO71" s="17">
        <f t="shared" si="126"/>
        <v>36.6663559772485</v>
      </c>
      <c r="BP71" s="79">
        <f t="shared" si="118"/>
        <v>0.22739292093408714</v>
      </c>
      <c r="BU71" s="43">
        <f t="shared" si="119"/>
        <v>0.70749368358214337</v>
      </c>
      <c r="BV71" s="43">
        <f t="shared" si="119"/>
        <v>8.4899242029857209</v>
      </c>
      <c r="BW71" s="43">
        <f t="shared" si="119"/>
        <v>9.1974178865678642</v>
      </c>
      <c r="BX71" s="43">
        <f t="shared" si="119"/>
        <v>0.66535942942338533</v>
      </c>
      <c r="BY71" s="17">
        <f t="shared" si="127"/>
        <v>34.434848405997641</v>
      </c>
      <c r="BZ71" s="79">
        <f t="shared" si="120"/>
        <v>0.24655035802355965</v>
      </c>
    </row>
    <row r="72" spans="5:78" ht="20.100000000000001" customHeight="1">
      <c r="E72" s="38">
        <v>44</v>
      </c>
      <c r="F72" s="20">
        <f t="shared" si="104"/>
        <v>0.87460000000000004</v>
      </c>
      <c r="G72" s="20">
        <f t="shared" si="105"/>
        <v>9.6312791718254473</v>
      </c>
      <c r="H72" s="29">
        <f t="shared" si="106"/>
        <v>78221.267605633795</v>
      </c>
      <c r="M72" s="43">
        <f t="shared" si="107"/>
        <v>2.3049144867661799</v>
      </c>
      <c r="N72" s="43">
        <f t="shared" si="107"/>
        <v>0</v>
      </c>
      <c r="O72" s="43">
        <f t="shared" si="107"/>
        <v>2.3049144867661799</v>
      </c>
      <c r="P72" s="43">
        <f t="shared" si="107"/>
        <v>0</v>
      </c>
      <c r="Q72" s="17">
        <f t="shared" si="121"/>
        <v>58.584016229440998</v>
      </c>
      <c r="R72" s="79">
        <f t="shared" si="108"/>
        <v>0</v>
      </c>
      <c r="W72" s="43">
        <f t="shared" si="109"/>
        <v>2.3836366156445403</v>
      </c>
      <c r="X72" s="43">
        <f t="shared" si="109"/>
        <v>4.7672732312890806</v>
      </c>
      <c r="Y72" s="43">
        <f t="shared" si="109"/>
        <v>7.1509098469336205</v>
      </c>
      <c r="Z72" s="43">
        <f t="shared" si="109"/>
        <v>0.18246935335220543</v>
      </c>
      <c r="AA72" s="17">
        <f t="shared" si="122"/>
        <v>65.423550272813543</v>
      </c>
      <c r="AB72" s="79">
        <f t="shared" si="110"/>
        <v>7.286784669143978E-2</v>
      </c>
      <c r="AG72" s="43">
        <f t="shared" si="111"/>
        <v>1.4693718748072446</v>
      </c>
      <c r="AH72" s="43">
        <f t="shared" si="111"/>
        <v>5.8774874992289785</v>
      </c>
      <c r="AI72" s="43">
        <f t="shared" si="111"/>
        <v>7.3468593740362227</v>
      </c>
      <c r="AJ72" s="43">
        <f t="shared" si="111"/>
        <v>0.43144550752464361</v>
      </c>
      <c r="AK72" s="17">
        <f t="shared" si="123"/>
        <v>51.615136754436421</v>
      </c>
      <c r="AL72" s="79">
        <f t="shared" si="112"/>
        <v>0.11387139255663789</v>
      </c>
      <c r="AQ72" s="43">
        <f t="shared" si="113"/>
        <v>1.2118081259756222</v>
      </c>
      <c r="AR72" s="43">
        <f t="shared" si="113"/>
        <v>7.2708487558537334</v>
      </c>
      <c r="AS72" s="43">
        <f t="shared" si="113"/>
        <v>8.4826568818293548</v>
      </c>
      <c r="AT72" s="43">
        <f t="shared" si="113"/>
        <v>0.48118537172562875</v>
      </c>
      <c r="AU72" s="17">
        <f t="shared" si="124"/>
        <v>48.239536465502546</v>
      </c>
      <c r="AV72" s="79">
        <f t="shared" si="114"/>
        <v>0.15072385202236183</v>
      </c>
      <c r="BA72" s="43">
        <f t="shared" si="115"/>
        <v>0.96387125219912839</v>
      </c>
      <c r="BB72" s="43">
        <f t="shared" si="115"/>
        <v>7.7109700175930271</v>
      </c>
      <c r="BC72" s="43">
        <f t="shared" si="115"/>
        <v>8.6748412697921555</v>
      </c>
      <c r="BD72" s="43">
        <f t="shared" si="115"/>
        <v>0.60708984842455116</v>
      </c>
      <c r="BE72" s="17">
        <f t="shared" si="125"/>
        <v>44.51375708117461</v>
      </c>
      <c r="BF72" s="79">
        <f t="shared" si="116"/>
        <v>0.17322667245389822</v>
      </c>
      <c r="BK72" s="43">
        <f t="shared" si="117"/>
        <v>0.84359014377570318</v>
      </c>
      <c r="BL72" s="43">
        <f t="shared" si="117"/>
        <v>8.4359014377570318</v>
      </c>
      <c r="BM72" s="43">
        <f t="shared" si="117"/>
        <v>9.279491581532735</v>
      </c>
      <c r="BN72" s="43">
        <f t="shared" si="117"/>
        <v>0.69302848555341989</v>
      </c>
      <c r="BO72" s="17">
        <f t="shared" si="126"/>
        <v>41.54512168688791</v>
      </c>
      <c r="BP72" s="79">
        <f t="shared" si="118"/>
        <v>0.2030539590504917</v>
      </c>
      <c r="BU72" s="43">
        <f t="shared" si="119"/>
        <v>0.66184728329314324</v>
      </c>
      <c r="BV72" s="43">
        <f t="shared" si="119"/>
        <v>7.9421673995177189</v>
      </c>
      <c r="BW72" s="43">
        <f t="shared" si="119"/>
        <v>8.6040146828108632</v>
      </c>
      <c r="BX72" s="43">
        <f t="shared" si="119"/>
        <v>0.75996459643090897</v>
      </c>
      <c r="BY72" s="17">
        <f t="shared" si="127"/>
        <v>38.245235796958163</v>
      </c>
      <c r="BZ72" s="79">
        <f t="shared" si="120"/>
        <v>0.20766422886453742</v>
      </c>
    </row>
    <row r="73" spans="5:78" ht="20.100000000000001" customHeight="1">
      <c r="E73" s="38">
        <v>46</v>
      </c>
      <c r="F73" s="20">
        <f t="shared" si="104"/>
        <v>0.91460000000000008</v>
      </c>
      <c r="G73" s="20">
        <f t="shared" si="105"/>
        <v>10.071767585812433</v>
      </c>
      <c r="H73" s="29">
        <f t="shared" si="106"/>
        <v>81798.732394366205</v>
      </c>
      <c r="M73" s="43">
        <f t="shared" si="107"/>
        <v>3.8127782157615941</v>
      </c>
      <c r="N73" s="43">
        <f t="shared" si="107"/>
        <v>0</v>
      </c>
      <c r="O73" s="43">
        <f t="shared" si="107"/>
        <v>3.8127782157615941</v>
      </c>
      <c r="P73" s="43">
        <f t="shared" si="107"/>
        <v>0</v>
      </c>
      <c r="Q73" s="17">
        <f t="shared" si="121"/>
        <v>93.732083926793123</v>
      </c>
      <c r="R73" s="79">
        <f t="shared" si="108"/>
        <v>0</v>
      </c>
      <c r="W73" s="43">
        <f t="shared" si="109"/>
        <v>2.8912851974087546</v>
      </c>
      <c r="X73" s="43">
        <f t="shared" si="109"/>
        <v>5.7825703948175091</v>
      </c>
      <c r="Y73" s="43">
        <f t="shared" si="109"/>
        <v>8.6738555922262641</v>
      </c>
      <c r="Z73" s="43">
        <f t="shared" si="109"/>
        <v>7.4564733522397134E-2</v>
      </c>
      <c r="AA73" s="17">
        <f t="shared" si="122"/>
        <v>80.351063208403701</v>
      </c>
      <c r="AB73" s="79">
        <f t="shared" si="110"/>
        <v>7.19663208415732E-2</v>
      </c>
      <c r="AG73" s="43">
        <f t="shared" si="111"/>
        <v>2.2829590004435563</v>
      </c>
      <c r="AH73" s="43">
        <f t="shared" si="111"/>
        <v>9.1318360017742251</v>
      </c>
      <c r="AI73" s="43">
        <f t="shared" si="111"/>
        <v>11.41479500221778</v>
      </c>
      <c r="AJ73" s="43">
        <f t="shared" si="111"/>
        <v>0.16572900017804956</v>
      </c>
      <c r="AK73" s="17">
        <f t="shared" si="123"/>
        <v>81.26742321446217</v>
      </c>
      <c r="AL73" s="79">
        <f t="shared" si="112"/>
        <v>0.11236773162692261</v>
      </c>
      <c r="AQ73" s="43">
        <f t="shared" si="113"/>
        <v>1.007640397758953</v>
      </c>
      <c r="AR73" s="43">
        <f t="shared" si="113"/>
        <v>6.0458423865537174</v>
      </c>
      <c r="AS73" s="43">
        <f t="shared" si="113"/>
        <v>7.0534827843126706</v>
      </c>
      <c r="AT73" s="43">
        <f t="shared" si="113"/>
        <v>0.32936583780512574</v>
      </c>
      <c r="AU73" s="17">
        <f t="shared" si="124"/>
        <v>56.078346197531751</v>
      </c>
      <c r="AV73" s="79">
        <f t="shared" si="114"/>
        <v>0.10781063987261132</v>
      </c>
      <c r="BA73" s="43">
        <f t="shared" si="115"/>
        <v>0.68783462267024365</v>
      </c>
      <c r="BB73" s="43">
        <f t="shared" si="115"/>
        <v>5.5026769813619492</v>
      </c>
      <c r="BC73" s="43">
        <f t="shared" si="115"/>
        <v>6.190511604032193</v>
      </c>
      <c r="BD73" s="43">
        <f t="shared" si="115"/>
        <v>0.32787430752725411</v>
      </c>
      <c r="BE73" s="17">
        <f t="shared" si="125"/>
        <v>45.680907073671314</v>
      </c>
      <c r="BF73" s="79">
        <f t="shared" si="116"/>
        <v>0.12045901305084804</v>
      </c>
      <c r="BK73" s="43">
        <f t="shared" si="117"/>
        <v>0.50691261159858625</v>
      </c>
      <c r="BL73" s="43">
        <f t="shared" si="117"/>
        <v>5.0691261159858625</v>
      </c>
      <c r="BM73" s="43">
        <f t="shared" si="117"/>
        <v>5.5760387275844483</v>
      </c>
      <c r="BN73" s="43">
        <f t="shared" si="117"/>
        <v>0.68160023473219578</v>
      </c>
      <c r="BO73" s="17">
        <f t="shared" si="126"/>
        <v>38.256226394662036</v>
      </c>
      <c r="BP73" s="79">
        <f t="shared" si="118"/>
        <v>0.13250460366088715</v>
      </c>
      <c r="BU73" s="43">
        <f t="shared" si="119"/>
        <v>0.38713893800212862</v>
      </c>
      <c r="BV73" s="43">
        <f t="shared" si="119"/>
        <v>4.6456672560255434</v>
      </c>
      <c r="BW73" s="43">
        <f t="shared" si="119"/>
        <v>5.032806194027672</v>
      </c>
      <c r="BX73" s="43">
        <f t="shared" si="119"/>
        <v>0.82619198449277942</v>
      </c>
      <c r="BY73" s="17">
        <f t="shared" si="127"/>
        <v>34.832503379900217</v>
      </c>
      <c r="BZ73" s="79">
        <f t="shared" si="120"/>
        <v>0.13337161573940401</v>
      </c>
    </row>
    <row r="74" spans="5:78" ht="20.100000000000001" customHeight="1">
      <c r="E74" s="38">
        <v>48</v>
      </c>
      <c r="F74" s="20">
        <f t="shared" si="104"/>
        <v>0.9546</v>
      </c>
      <c r="G74" s="20">
        <f t="shared" si="105"/>
        <v>10.512255999799418</v>
      </c>
      <c r="H74" s="29">
        <f t="shared" si="106"/>
        <v>85376.1971830986</v>
      </c>
      <c r="M74" s="43">
        <f t="shared" si="107"/>
        <v>5.1988871355845863</v>
      </c>
      <c r="N74" s="43">
        <f t="shared" si="107"/>
        <v>0</v>
      </c>
      <c r="O74" s="43">
        <f t="shared" si="107"/>
        <v>5.1988871355845863</v>
      </c>
      <c r="P74" s="43">
        <f t="shared" si="107"/>
        <v>0</v>
      </c>
      <c r="Q74" s="17">
        <f t="shared" si="121"/>
        <v>123.34105258231314</v>
      </c>
      <c r="R74" s="79">
        <f t="shared" si="108"/>
        <v>0</v>
      </c>
      <c r="W74" s="43">
        <f t="shared" si="109"/>
        <v>3.9004381085956297</v>
      </c>
      <c r="X74" s="43">
        <f t="shared" si="109"/>
        <v>7.8008762171912593</v>
      </c>
      <c r="Y74" s="43">
        <f t="shared" si="109"/>
        <v>11.701314325786889</v>
      </c>
      <c r="Z74" s="43">
        <f t="shared" si="109"/>
        <v>9.0996946171442952E-2</v>
      </c>
      <c r="AA74" s="17">
        <f t="shared" si="122"/>
        <v>105.11145175499504</v>
      </c>
      <c r="AB74" s="79">
        <f t="shared" si="110"/>
        <v>7.4215283748286259E-2</v>
      </c>
      <c r="AG74" s="43">
        <f t="shared" si="111"/>
        <v>3.3031635817249887</v>
      </c>
      <c r="AH74" s="43">
        <f t="shared" si="111"/>
        <v>13.212654326899955</v>
      </c>
      <c r="AI74" s="43">
        <f t="shared" si="111"/>
        <v>16.515817908624946</v>
      </c>
      <c r="AJ74" s="43">
        <f t="shared" si="111"/>
        <v>0.16094508457341195</v>
      </c>
      <c r="AK74" s="17">
        <f t="shared" si="123"/>
        <v>107.23222214827217</v>
      </c>
      <c r="AL74" s="79">
        <f t="shared" si="112"/>
        <v>0.12321533641847457</v>
      </c>
      <c r="AQ74" s="43">
        <f t="shared" si="113"/>
        <v>2.4831948481570154</v>
      </c>
      <c r="AR74" s="43">
        <f t="shared" si="113"/>
        <v>14.899169088942095</v>
      </c>
      <c r="AS74" s="43">
        <f t="shared" si="113"/>
        <v>17.382363937099111</v>
      </c>
      <c r="AT74" s="43">
        <f t="shared" si="113"/>
        <v>0.23732780222921288</v>
      </c>
      <c r="AU74" s="17">
        <f t="shared" si="124"/>
        <v>97.096006206709859</v>
      </c>
      <c r="AV74" s="79">
        <f t="shared" si="114"/>
        <v>0.15344780564118077</v>
      </c>
      <c r="BA74" s="43">
        <f t="shared" si="115"/>
        <v>1.3532847382886863</v>
      </c>
      <c r="BB74" s="43">
        <f t="shared" si="115"/>
        <v>10.826277906309491</v>
      </c>
      <c r="BC74" s="43">
        <f t="shared" si="115"/>
        <v>12.179562644598176</v>
      </c>
      <c r="BD74" s="43">
        <f t="shared" si="115"/>
        <v>0.60533840884666867</v>
      </c>
      <c r="BE74" s="17">
        <f t="shared" si="125"/>
        <v>74.02186024503925</v>
      </c>
      <c r="BF74" s="79">
        <f t="shared" si="116"/>
        <v>0.14625784694508592</v>
      </c>
      <c r="BK74" s="43">
        <f t="shared" si="117"/>
        <v>0.57873913581421887</v>
      </c>
      <c r="BL74" s="43">
        <f t="shared" si="117"/>
        <v>5.7873913581421892</v>
      </c>
      <c r="BM74" s="43">
        <f t="shared" si="117"/>
        <v>6.3661304939564083</v>
      </c>
      <c r="BN74" s="43">
        <f t="shared" si="117"/>
        <v>0.61141963905302166</v>
      </c>
      <c r="BO74" s="17">
        <f t="shared" si="126"/>
        <v>45.434531674926845</v>
      </c>
      <c r="BP74" s="79">
        <f t="shared" si="118"/>
        <v>0.12737869512003741</v>
      </c>
      <c r="BU74" s="43">
        <f t="shared" si="119"/>
        <v>0.50460853489434865</v>
      </c>
      <c r="BV74" s="43">
        <f t="shared" si="119"/>
        <v>6.0553024187321842</v>
      </c>
      <c r="BW74" s="43">
        <f t="shared" si="119"/>
        <v>6.5599109536265328</v>
      </c>
      <c r="BX74" s="43">
        <f t="shared" si="119"/>
        <v>0.69906062118541856</v>
      </c>
      <c r="BY74" s="17">
        <f t="shared" si="127"/>
        <v>43.071739128451775</v>
      </c>
      <c r="BZ74" s="79">
        <f t="shared" si="120"/>
        <v>0.14058643884041011</v>
      </c>
    </row>
    <row r="75" spans="5:78" ht="20.100000000000001" customHeight="1">
      <c r="E75" s="38">
        <v>50</v>
      </c>
      <c r="F75" s="20">
        <f t="shared" si="104"/>
        <v>0.99460000000000004</v>
      </c>
      <c r="G75" s="20">
        <f t="shared" si="105"/>
        <v>10.952744413786403</v>
      </c>
      <c r="H75" s="29">
        <f t="shared" si="106"/>
        <v>88953.661971830996</v>
      </c>
      <c r="M75" s="43">
        <f t="shared" si="107"/>
        <v>5.5672181350771197</v>
      </c>
      <c r="N75" s="43">
        <f t="shared" si="107"/>
        <v>0</v>
      </c>
      <c r="O75" s="43">
        <f t="shared" si="107"/>
        <v>5.5672181350771197</v>
      </c>
      <c r="P75" s="43">
        <f t="shared" si="107"/>
        <v>0</v>
      </c>
      <c r="Q75" s="17">
        <f t="shared" si="121"/>
        <v>140.11709553582148</v>
      </c>
      <c r="R75" s="79">
        <f t="shared" si="108"/>
        <v>0</v>
      </c>
      <c r="W75" s="43">
        <f t="shared" si="109"/>
        <v>3.9447033537132343</v>
      </c>
      <c r="X75" s="43">
        <f t="shared" si="109"/>
        <v>7.8894067074264687</v>
      </c>
      <c r="Y75" s="43">
        <f t="shared" si="109"/>
        <v>11.834110061139704</v>
      </c>
      <c r="Z75" s="43">
        <f t="shared" si="109"/>
        <v>7.1217647406353585E-2</v>
      </c>
      <c r="AA75" s="17">
        <f t="shared" si="122"/>
        <v>121.08529666535988</v>
      </c>
      <c r="AB75" s="79">
        <f t="shared" si="110"/>
        <v>6.5155777990371588E-2</v>
      </c>
      <c r="AG75" s="43">
        <f t="shared" si="111"/>
        <v>3.4905099744817445</v>
      </c>
      <c r="AH75" s="43">
        <f t="shared" si="111"/>
        <v>13.962039897926978</v>
      </c>
      <c r="AI75" s="43">
        <f t="shared" si="111"/>
        <v>17.452549872408721</v>
      </c>
      <c r="AJ75" s="43">
        <f t="shared" si="111"/>
        <v>0.14420175313842548</v>
      </c>
      <c r="AK75" s="17">
        <f t="shared" si="123"/>
        <v>124.02682774382713</v>
      </c>
      <c r="AL75" s="79">
        <f t="shared" si="112"/>
        <v>0.11257274052646948</v>
      </c>
      <c r="AQ75" s="43">
        <f t="shared" si="113"/>
        <v>2.8941293306060003</v>
      </c>
      <c r="AR75" s="43">
        <f t="shared" si="113"/>
        <v>17.364775983636001</v>
      </c>
      <c r="AS75" s="43">
        <f t="shared" si="113"/>
        <v>20.258905314242003</v>
      </c>
      <c r="AT75" s="43">
        <f t="shared" si="113"/>
        <v>0.20218300489601129</v>
      </c>
      <c r="AU75" s="17">
        <f t="shared" si="124"/>
        <v>117.08592791198645</v>
      </c>
      <c r="AV75" s="79">
        <f t="shared" si="114"/>
        <v>0.1483079674330216</v>
      </c>
      <c r="BA75" s="43">
        <f t="shared" si="115"/>
        <v>2.2034020449866243</v>
      </c>
      <c r="BB75" s="43">
        <f t="shared" si="115"/>
        <v>17.627216359892994</v>
      </c>
      <c r="BC75" s="43">
        <f t="shared" si="115"/>
        <v>19.830618404879619</v>
      </c>
      <c r="BD75" s="43">
        <f t="shared" si="115"/>
        <v>0.22596134590871136</v>
      </c>
      <c r="BE75" s="17">
        <f t="shared" si="125"/>
        <v>105.82552424094543</v>
      </c>
      <c r="BF75" s="79">
        <f t="shared" si="116"/>
        <v>0.16656866560622025</v>
      </c>
      <c r="BK75" s="43">
        <f t="shared" si="117"/>
        <v>1.5873043074384667</v>
      </c>
      <c r="BL75" s="43">
        <f t="shared" si="117"/>
        <v>15.873043074384666</v>
      </c>
      <c r="BM75" s="43">
        <f t="shared" si="117"/>
        <v>17.460347381823134</v>
      </c>
      <c r="BN75" s="43">
        <f t="shared" si="117"/>
        <v>0.28773232771659191</v>
      </c>
      <c r="BO75" s="17">
        <f t="shared" si="126"/>
        <v>94.959489878531713</v>
      </c>
      <c r="BP75" s="79">
        <f t="shared" si="118"/>
        <v>0.16715594296777303</v>
      </c>
      <c r="BU75" s="43">
        <f t="shared" si="119"/>
        <v>1.1529438789180206</v>
      </c>
      <c r="BV75" s="43">
        <f t="shared" si="119"/>
        <v>13.835326547016246</v>
      </c>
      <c r="BW75" s="43">
        <f t="shared" si="119"/>
        <v>14.988270425934267</v>
      </c>
      <c r="BX75" s="43">
        <f t="shared" si="119"/>
        <v>0.39698468736522879</v>
      </c>
      <c r="BY75" s="17">
        <f t="shared" si="127"/>
        <v>84.408950963019862</v>
      </c>
      <c r="BZ75" s="79">
        <f t="shared" si="120"/>
        <v>0.16390828684836514</v>
      </c>
    </row>
    <row r="76" spans="5:78" ht="20.100000000000001" customHeight="1">
      <c r="E76" s="38">
        <v>52</v>
      </c>
      <c r="F76" s="20">
        <f t="shared" si="104"/>
        <v>1.0346</v>
      </c>
      <c r="G76" s="20">
        <f t="shared" si="105"/>
        <v>11.393232827773389</v>
      </c>
      <c r="H76" s="29">
        <f t="shared" si="106"/>
        <v>92531.126760563377</v>
      </c>
      <c r="M76" s="43">
        <f t="shared" si="107"/>
        <v>5.4380368033576811</v>
      </c>
      <c r="N76" s="43">
        <f t="shared" si="107"/>
        <v>0</v>
      </c>
      <c r="O76" s="43">
        <f t="shared" si="107"/>
        <v>5.4380368033576811</v>
      </c>
      <c r="P76" s="43">
        <f t="shared" si="107"/>
        <v>0</v>
      </c>
      <c r="Q76" s="17">
        <f t="shared" si="121"/>
        <v>159.00654895182154</v>
      </c>
      <c r="R76" s="79">
        <f t="shared" si="108"/>
        <v>0</v>
      </c>
      <c r="W76" s="43">
        <f t="shared" si="109"/>
        <v>4.2292126677415336</v>
      </c>
      <c r="X76" s="43">
        <f t="shared" si="109"/>
        <v>8.4584253354830672</v>
      </c>
      <c r="Y76" s="43">
        <f t="shared" si="109"/>
        <v>12.687638003224599</v>
      </c>
      <c r="Z76" s="43">
        <f t="shared" si="109"/>
        <v>6.5576021439030394E-2</v>
      </c>
      <c r="AA76" s="17">
        <f t="shared" si="122"/>
        <v>137.13061511185899</v>
      </c>
      <c r="AB76" s="79">
        <f t="shared" si="110"/>
        <v>6.1681524060717106E-2</v>
      </c>
      <c r="AG76" s="43">
        <f t="shared" si="111"/>
        <v>3.758124545045149</v>
      </c>
      <c r="AH76" s="43">
        <f t="shared" si="111"/>
        <v>15.032498180180596</v>
      </c>
      <c r="AI76" s="43">
        <f t="shared" si="111"/>
        <v>18.790622725225745</v>
      </c>
      <c r="AJ76" s="43">
        <f t="shared" si="111"/>
        <v>0.15049190536835838</v>
      </c>
      <c r="AK76" s="17">
        <f t="shared" si="123"/>
        <v>142.0551807865032</v>
      </c>
      <c r="AL76" s="79">
        <f t="shared" si="112"/>
        <v>0.10582154129790702</v>
      </c>
      <c r="AQ76" s="43">
        <f t="shared" si="113"/>
        <v>3.0775834268050315</v>
      </c>
      <c r="AR76" s="43">
        <f t="shared" si="113"/>
        <v>18.46550056083019</v>
      </c>
      <c r="AS76" s="43">
        <f t="shared" si="113"/>
        <v>21.543083987635221</v>
      </c>
      <c r="AT76" s="43">
        <f t="shared" si="113"/>
        <v>0.20642921468959474</v>
      </c>
      <c r="AU76" s="17">
        <f t="shared" si="124"/>
        <v>133.05205117559476</v>
      </c>
      <c r="AV76" s="79">
        <f t="shared" si="114"/>
        <v>0.13878403525294353</v>
      </c>
      <c r="BA76" s="43">
        <f t="shared" si="115"/>
        <v>2.3893114133730502</v>
      </c>
      <c r="BB76" s="43">
        <f t="shared" si="115"/>
        <v>19.114491306984402</v>
      </c>
      <c r="BC76" s="43">
        <f t="shared" si="115"/>
        <v>21.503802720357452</v>
      </c>
      <c r="BD76" s="43">
        <f t="shared" si="115"/>
        <v>0.26571079786961022</v>
      </c>
      <c r="BE76" s="17">
        <f t="shared" si="125"/>
        <v>121.15580450874474</v>
      </c>
      <c r="BF76" s="79">
        <f t="shared" si="116"/>
        <v>0.15776785424758386</v>
      </c>
      <c r="BK76" s="43">
        <f t="shared" si="117"/>
        <v>1.9247363207975154</v>
      </c>
      <c r="BL76" s="43">
        <f t="shared" si="117"/>
        <v>19.247363207975155</v>
      </c>
      <c r="BM76" s="43">
        <f t="shared" si="117"/>
        <v>21.172099528772669</v>
      </c>
      <c r="BN76" s="43">
        <f t="shared" si="117"/>
        <v>0.31164941895407439</v>
      </c>
      <c r="BO76" s="17">
        <f t="shared" si="126"/>
        <v>113.54178886332448</v>
      </c>
      <c r="BP76" s="79">
        <f t="shared" si="118"/>
        <v>0.16951787884145544</v>
      </c>
      <c r="BU76" s="43">
        <f t="shared" si="119"/>
        <v>1.488074889241374</v>
      </c>
      <c r="BV76" s="43">
        <f t="shared" si="119"/>
        <v>17.856898670896488</v>
      </c>
      <c r="BW76" s="43">
        <f t="shared" si="119"/>
        <v>19.344973560137863</v>
      </c>
      <c r="BX76" s="43">
        <f t="shared" si="119"/>
        <v>0.36335246420291711</v>
      </c>
      <c r="BY76" s="17">
        <f t="shared" si="127"/>
        <v>105.35854982603125</v>
      </c>
      <c r="BZ76" s="79">
        <f t="shared" si="120"/>
        <v>0.16948694434748693</v>
      </c>
    </row>
    <row r="77" spans="5:78" ht="20.100000000000001" customHeight="1">
      <c r="E77" s="38">
        <v>54</v>
      </c>
      <c r="F77" s="20">
        <f t="shared" si="104"/>
        <v>1.0746</v>
      </c>
      <c r="G77" s="20">
        <f t="shared" si="105"/>
        <v>11.833721241760376</v>
      </c>
      <c r="H77" s="29">
        <f t="shared" si="106"/>
        <v>96108.591549295772</v>
      </c>
      <c r="M77" s="43">
        <f t="shared" si="107"/>
        <v>5.8002625591712551</v>
      </c>
      <c r="N77" s="43">
        <f t="shared" si="107"/>
        <v>0</v>
      </c>
      <c r="O77" s="43">
        <f t="shared" si="107"/>
        <v>5.8002625591712551</v>
      </c>
      <c r="P77" s="43">
        <f t="shared" si="107"/>
        <v>0</v>
      </c>
      <c r="Q77" s="17">
        <f t="shared" si="121"/>
        <v>179.11356118898996</v>
      </c>
      <c r="R77" s="79">
        <f t="shared" si="108"/>
        <v>0</v>
      </c>
      <c r="W77" s="43">
        <f t="shared" si="109"/>
        <v>4.7520712307545372</v>
      </c>
      <c r="X77" s="43">
        <f t="shared" si="109"/>
        <v>9.5041424615090744</v>
      </c>
      <c r="Y77" s="43">
        <f t="shared" si="109"/>
        <v>14.256213692263614</v>
      </c>
      <c r="Z77" s="43">
        <f t="shared" si="109"/>
        <v>7.6072108644591005E-2</v>
      </c>
      <c r="AA77" s="17">
        <f t="shared" si="122"/>
        <v>159.01309783885824</v>
      </c>
      <c r="AB77" s="79">
        <f t="shared" si="110"/>
        <v>5.9769557292320953E-2</v>
      </c>
      <c r="AG77" s="43">
        <f t="shared" si="111"/>
        <v>4.0696790244731664</v>
      </c>
      <c r="AH77" s="43">
        <f t="shared" si="111"/>
        <v>16.278716097892666</v>
      </c>
      <c r="AI77" s="43">
        <f t="shared" si="111"/>
        <v>20.348395122365829</v>
      </c>
      <c r="AJ77" s="43">
        <f t="shared" si="111"/>
        <v>0.14270095280314316</v>
      </c>
      <c r="AK77" s="17">
        <f t="shared" si="123"/>
        <v>162.32513925259175</v>
      </c>
      <c r="AL77" s="79">
        <f t="shared" si="112"/>
        <v>0.10028462734020266</v>
      </c>
      <c r="AQ77" s="43">
        <f t="shared" si="113"/>
        <v>3.361254875515443</v>
      </c>
      <c r="AR77" s="43">
        <f t="shared" si="113"/>
        <v>20.16752925309266</v>
      </c>
      <c r="AS77" s="43">
        <f t="shared" si="113"/>
        <v>23.528784128608098</v>
      </c>
      <c r="AT77" s="43">
        <f t="shared" si="113"/>
        <v>0.20427438121749625</v>
      </c>
      <c r="AU77" s="17">
        <f t="shared" si="124"/>
        <v>152.83374142030252</v>
      </c>
      <c r="AV77" s="79">
        <f t="shared" si="114"/>
        <v>0.131957309071108</v>
      </c>
      <c r="BA77" s="43">
        <f t="shared" si="115"/>
        <v>2.7636994078789656</v>
      </c>
      <c r="BB77" s="43">
        <f t="shared" si="115"/>
        <v>22.109595263031725</v>
      </c>
      <c r="BC77" s="43">
        <f t="shared" si="115"/>
        <v>24.873294670910692</v>
      </c>
      <c r="BD77" s="43">
        <f t="shared" si="115"/>
        <v>0.23336585524306436</v>
      </c>
      <c r="BE77" s="17">
        <f t="shared" si="125"/>
        <v>143.26042030216118</v>
      </c>
      <c r="BF77" s="79">
        <f t="shared" si="116"/>
        <v>0.15433149795595139</v>
      </c>
      <c r="BK77" s="43">
        <f t="shared" si="117"/>
        <v>2.1657361018501451</v>
      </c>
      <c r="BL77" s="43">
        <f t="shared" si="117"/>
        <v>21.657361018501451</v>
      </c>
      <c r="BM77" s="43">
        <f t="shared" si="117"/>
        <v>23.823097120351598</v>
      </c>
      <c r="BN77" s="43">
        <f t="shared" si="117"/>
        <v>0.28787810368285527</v>
      </c>
      <c r="BO77" s="17">
        <f t="shared" si="126"/>
        <v>131.1767356389816</v>
      </c>
      <c r="BP77" s="79">
        <f t="shared" si="118"/>
        <v>0.16510062484025989</v>
      </c>
      <c r="BU77" s="43">
        <f t="shared" si="119"/>
        <v>1.7108107598591376</v>
      </c>
      <c r="BV77" s="43">
        <f t="shared" si="119"/>
        <v>20.52972911830965</v>
      </c>
      <c r="BW77" s="43">
        <f t="shared" si="119"/>
        <v>22.240539878168789</v>
      </c>
      <c r="BX77" s="43">
        <f t="shared" si="119"/>
        <v>0.39471728778990089</v>
      </c>
      <c r="BY77" s="17">
        <f t="shared" si="127"/>
        <v>121.7555577659941</v>
      </c>
      <c r="BZ77" s="79">
        <f t="shared" si="120"/>
        <v>0.16861430800363456</v>
      </c>
    </row>
    <row r="78" spans="5:78" ht="20.100000000000001" customHeight="1">
      <c r="E78" s="38">
        <v>56</v>
      </c>
      <c r="F78" s="20">
        <f t="shared" si="104"/>
        <v>1.1146</v>
      </c>
      <c r="G78" s="21">
        <f t="shared" si="105"/>
        <v>12.274209655747361</v>
      </c>
      <c r="H78" s="30">
        <f t="shared" si="106"/>
        <v>99686.056338028182</v>
      </c>
      <c r="M78" s="43">
        <f t="shared" si="107"/>
        <v>6.0022556445155093</v>
      </c>
      <c r="N78" s="43">
        <f t="shared" si="107"/>
        <v>0</v>
      </c>
      <c r="O78" s="43">
        <f t="shared" si="107"/>
        <v>6.0022556445155093</v>
      </c>
      <c r="P78" s="43">
        <f t="shared" si="107"/>
        <v>0</v>
      </c>
      <c r="Q78" s="17">
        <f t="shared" si="121"/>
        <v>199.52928625620547</v>
      </c>
      <c r="R78" s="79">
        <f t="shared" si="108"/>
        <v>0</v>
      </c>
      <c r="W78" s="43">
        <f t="shared" si="109"/>
        <v>4.9819838970813075</v>
      </c>
      <c r="X78" s="43">
        <f t="shared" si="109"/>
        <v>9.963967794162615</v>
      </c>
      <c r="Y78" s="43">
        <f t="shared" si="109"/>
        <v>14.94595169124392</v>
      </c>
      <c r="Z78" s="43">
        <f t="shared" si="109"/>
        <v>8.8890700113197538E-2</v>
      </c>
      <c r="AA78" s="17">
        <f t="shared" si="122"/>
        <v>179.2675008959605</v>
      </c>
      <c r="AB78" s="79">
        <f t="shared" si="110"/>
        <v>5.5581562438053358E-2</v>
      </c>
      <c r="AG78" s="43">
        <f t="shared" si="111"/>
        <v>4.1645026451232781</v>
      </c>
      <c r="AH78" s="43">
        <f t="shared" si="111"/>
        <v>16.658010580493112</v>
      </c>
      <c r="AI78" s="43">
        <f t="shared" si="111"/>
        <v>20.82251322561639</v>
      </c>
      <c r="AJ78" s="43">
        <f t="shared" si="111"/>
        <v>0.15630816316593266</v>
      </c>
      <c r="AK78" s="17">
        <f t="shared" si="123"/>
        <v>181.99040276357962</v>
      </c>
      <c r="AL78" s="79">
        <f t="shared" si="112"/>
        <v>9.15323573525645E-2</v>
      </c>
      <c r="AQ78" s="43">
        <f t="shared" si="113"/>
        <v>3.4684282526202574</v>
      </c>
      <c r="AR78" s="43">
        <f t="shared" si="113"/>
        <v>20.810569515721546</v>
      </c>
      <c r="AS78" s="43">
        <f t="shared" si="113"/>
        <v>24.278997768341803</v>
      </c>
      <c r="AT78" s="43">
        <f t="shared" si="113"/>
        <v>0.21978275787859491</v>
      </c>
      <c r="AU78" s="17">
        <f t="shared" si="124"/>
        <v>171.56240688207424</v>
      </c>
      <c r="AV78" s="79">
        <f t="shared" si="114"/>
        <v>0.12130028887987084</v>
      </c>
      <c r="BA78" s="43">
        <f t="shared" si="115"/>
        <v>2.774290244955314</v>
      </c>
      <c r="BB78" s="43">
        <f t="shared" si="115"/>
        <v>22.194321959642512</v>
      </c>
      <c r="BC78" s="43">
        <f t="shared" si="115"/>
        <v>24.968612204597825</v>
      </c>
      <c r="BD78" s="43">
        <f t="shared" si="115"/>
        <v>0.22065710585066481</v>
      </c>
      <c r="BE78" s="17">
        <f t="shared" si="125"/>
        <v>158.77064487088509</v>
      </c>
      <c r="BF78" s="79">
        <f t="shared" si="116"/>
        <v>0.13978857349663915</v>
      </c>
      <c r="BK78" s="43">
        <f t="shared" si="117"/>
        <v>2.1880255410494387</v>
      </c>
      <c r="BL78" s="43">
        <f t="shared" si="117"/>
        <v>21.880255410494385</v>
      </c>
      <c r="BM78" s="43">
        <f t="shared" si="117"/>
        <v>24.068280951543823</v>
      </c>
      <c r="BN78" s="43">
        <f t="shared" si="117"/>
        <v>0.31576492512093246</v>
      </c>
      <c r="BO78" s="17">
        <f t="shared" si="126"/>
        <v>147.03017111074314</v>
      </c>
      <c r="BP78" s="79">
        <f t="shared" si="118"/>
        <v>0.14881473132486647</v>
      </c>
      <c r="BU78" s="43">
        <f t="shared" si="119"/>
        <v>1.8120230769002397</v>
      </c>
      <c r="BV78" s="43">
        <f t="shared" si="119"/>
        <v>21.744276922802875</v>
      </c>
      <c r="BW78" s="43">
        <f t="shared" si="119"/>
        <v>23.556299999703114</v>
      </c>
      <c r="BX78" s="43">
        <f t="shared" si="119"/>
        <v>0.29717112448460631</v>
      </c>
      <c r="BY78" s="17">
        <f t="shared" si="127"/>
        <v>138.34561599339676</v>
      </c>
      <c r="BZ78" s="79">
        <f t="shared" si="120"/>
        <v>0.15717358852802918</v>
      </c>
    </row>
    <row r="79" spans="5:78" ht="20.100000000000001" customHeight="1">
      <c r="E79" s="38">
        <v>58</v>
      </c>
      <c r="F79" s="20">
        <f t="shared" si="104"/>
        <v>1.1545999999999998</v>
      </c>
      <c r="G79" s="21">
        <f t="shared" si="105"/>
        <v>12.714698069734347</v>
      </c>
      <c r="H79" s="30">
        <f t="shared" si="106"/>
        <v>103263.52112676055</v>
      </c>
      <c r="M79" s="43">
        <f t="shared" si="107"/>
        <v>6.0262573505145429</v>
      </c>
      <c r="N79" s="43">
        <f t="shared" si="107"/>
        <v>0</v>
      </c>
      <c r="O79" s="43">
        <f t="shared" si="107"/>
        <v>6.0262573505145429</v>
      </c>
      <c r="P79" s="43">
        <f t="shared" si="107"/>
        <v>0</v>
      </c>
      <c r="Q79" s="17">
        <f t="shared" si="121"/>
        <v>221.47177543167558</v>
      </c>
      <c r="R79" s="79">
        <f t="shared" si="108"/>
        <v>0</v>
      </c>
      <c r="W79" s="43">
        <f t="shared" si="109"/>
        <v>4.9044636495909222</v>
      </c>
      <c r="X79" s="43">
        <f t="shared" si="109"/>
        <v>9.8089272991818444</v>
      </c>
      <c r="Y79" s="43">
        <f t="shared" si="109"/>
        <v>14.713390948772766</v>
      </c>
      <c r="Z79" s="43">
        <f t="shared" si="109"/>
        <v>8.271906201190983E-2</v>
      </c>
      <c r="AA79" s="17">
        <f t="shared" si="122"/>
        <v>195.58876323394495</v>
      </c>
      <c r="AB79" s="79">
        <f t="shared" si="110"/>
        <v>5.0150771123028806E-2</v>
      </c>
      <c r="AG79" s="43">
        <f t="shared" si="111"/>
        <v>4.1644514312030161</v>
      </c>
      <c r="AH79" s="43">
        <f t="shared" si="111"/>
        <v>16.657805724812064</v>
      </c>
      <c r="AI79" s="43">
        <f t="shared" si="111"/>
        <v>20.82225715601508</v>
      </c>
      <c r="AJ79" s="43">
        <f t="shared" si="111"/>
        <v>0.18109378571509607</v>
      </c>
      <c r="AK79" s="17">
        <f t="shared" si="123"/>
        <v>202.33895990918037</v>
      </c>
      <c r="AL79" s="79">
        <f t="shared" si="112"/>
        <v>8.2326239752783664E-2</v>
      </c>
      <c r="AQ79" s="43">
        <f t="shared" si="113"/>
        <v>3.4070397174863132</v>
      </c>
      <c r="AR79" s="43">
        <f t="shared" si="113"/>
        <v>20.442238304917879</v>
      </c>
      <c r="AS79" s="43">
        <f t="shared" si="113"/>
        <v>23.849278022404189</v>
      </c>
      <c r="AT79" s="43">
        <f t="shared" si="113"/>
        <v>0.22287555528781211</v>
      </c>
      <c r="AU79" s="17">
        <f t="shared" si="124"/>
        <v>190.12328140980273</v>
      </c>
      <c r="AV79" s="79">
        <f t="shared" si="114"/>
        <v>0.10752096299482385</v>
      </c>
      <c r="BA79" s="43">
        <f t="shared" si="115"/>
        <v>2.7661110392244912</v>
      </c>
      <c r="BB79" s="43">
        <f t="shared" si="115"/>
        <v>22.12888831379593</v>
      </c>
      <c r="BC79" s="43">
        <f t="shared" si="115"/>
        <v>24.89499935302042</v>
      </c>
      <c r="BD79" s="43">
        <f t="shared" si="115"/>
        <v>0.27731230870421392</v>
      </c>
      <c r="BE79" s="17">
        <f t="shared" si="125"/>
        <v>175.68657045599278</v>
      </c>
      <c r="BF79" s="79">
        <f t="shared" si="116"/>
        <v>0.12595662978883712</v>
      </c>
      <c r="BK79" s="43">
        <f t="shared" si="117"/>
        <v>2.1850186784529271</v>
      </c>
      <c r="BL79" s="43">
        <f t="shared" si="117"/>
        <v>21.850186784529271</v>
      </c>
      <c r="BM79" s="43">
        <f t="shared" si="117"/>
        <v>24.035205462982198</v>
      </c>
      <c r="BN79" s="43">
        <f t="shared" si="117"/>
        <v>0.32925089798161167</v>
      </c>
      <c r="BO79" s="17">
        <f t="shared" si="126"/>
        <v>161.68535606187544</v>
      </c>
      <c r="BP79" s="79">
        <f t="shared" si="118"/>
        <v>0.13514017173062609</v>
      </c>
      <c r="BU79" s="43">
        <f t="shared" si="119"/>
        <v>1.7698085035978748</v>
      </c>
      <c r="BV79" s="43">
        <f t="shared" si="119"/>
        <v>21.237702043174497</v>
      </c>
      <c r="BW79" s="43">
        <f t="shared" si="119"/>
        <v>23.00751054677237</v>
      </c>
      <c r="BX79" s="43">
        <f t="shared" si="119"/>
        <v>0.38697392334935499</v>
      </c>
      <c r="BY79" s="17">
        <f t="shared" si="127"/>
        <v>151.42215380511965</v>
      </c>
      <c r="BZ79" s="79">
        <f t="shared" si="120"/>
        <v>0.14025491983496302</v>
      </c>
    </row>
    <row r="80" spans="5:78" ht="20.100000000000001" customHeight="1">
      <c r="E80" s="38">
        <v>60</v>
      </c>
      <c r="F80" s="20">
        <f t="shared" si="104"/>
        <v>1.1945999999999999</v>
      </c>
      <c r="G80" s="21">
        <f t="shared" si="105"/>
        <v>13.155186483721332</v>
      </c>
      <c r="H80" s="30">
        <f t="shared" si="106"/>
        <v>106840.98591549294</v>
      </c>
      <c r="M80" s="43">
        <f>N23+N52</f>
        <v>0</v>
      </c>
      <c r="N80" s="43">
        <f t="shared" ref="N80:P83" si="128">N23+N52</f>
        <v>0</v>
      </c>
      <c r="O80" s="43">
        <f t="shared" si="128"/>
        <v>6.055223989230786</v>
      </c>
      <c r="P80" s="43">
        <f t="shared" si="128"/>
        <v>0</v>
      </c>
      <c r="Q80" s="17">
        <f t="shared" si="121"/>
        <v>246.2450591347687</v>
      </c>
      <c r="R80" s="79">
        <f t="shared" si="108"/>
        <v>0</v>
      </c>
      <c r="W80" s="43">
        <f t="shared" si="109"/>
        <v>5.107732013985995</v>
      </c>
      <c r="X80" s="43">
        <f t="shared" si="109"/>
        <v>10.21546402797199</v>
      </c>
      <c r="Y80" s="43">
        <f t="shared" si="109"/>
        <v>15.323196041957987</v>
      </c>
      <c r="Z80" s="43">
        <f t="shared" si="109"/>
        <v>8.14871338620963E-2</v>
      </c>
      <c r="AA80" s="17">
        <f t="shared" si="122"/>
        <v>221.8946858489075</v>
      </c>
      <c r="AB80" s="79">
        <f t="shared" si="110"/>
        <v>4.6037443343406169E-2</v>
      </c>
      <c r="AG80" s="43">
        <f t="shared" si="111"/>
        <v>4.4402403999378119</v>
      </c>
      <c r="AH80" s="43">
        <f t="shared" si="111"/>
        <v>17.760961599751248</v>
      </c>
      <c r="AI80" s="43">
        <f t="shared" si="111"/>
        <v>22.201201999689061</v>
      </c>
      <c r="AJ80" s="43">
        <f t="shared" si="111"/>
        <v>0.18987213402737552</v>
      </c>
      <c r="AK80" s="17">
        <f t="shared" si="123"/>
        <v>227.49792460105184</v>
      </c>
      <c r="AL80" s="79">
        <f t="shared" si="112"/>
        <v>7.8070873089930284E-2</v>
      </c>
      <c r="AQ80" s="43">
        <f t="shared" si="113"/>
        <v>3.6863108179086574</v>
      </c>
      <c r="AR80" s="43">
        <f t="shared" si="113"/>
        <v>22.117864907451946</v>
      </c>
      <c r="AS80" s="43">
        <f t="shared" si="113"/>
        <v>25.804175725360608</v>
      </c>
      <c r="AT80" s="43">
        <f t="shared" si="113"/>
        <v>0.23652099744829036</v>
      </c>
      <c r="AU80" s="17">
        <f t="shared" si="124"/>
        <v>214.35402881947934</v>
      </c>
      <c r="AV80" s="79">
        <f t="shared" si="114"/>
        <v>0.10318380778407835</v>
      </c>
      <c r="BA80" s="43">
        <f t="shared" si="115"/>
        <v>2.942343590560013</v>
      </c>
      <c r="BB80" s="43">
        <f t="shared" si="115"/>
        <v>23.538748724480104</v>
      </c>
      <c r="BC80" s="43">
        <f t="shared" si="115"/>
        <v>26.481092315040119</v>
      </c>
      <c r="BD80" s="43">
        <f t="shared" si="115"/>
        <v>0.30626436849073502</v>
      </c>
      <c r="BE80" s="17">
        <f t="shared" si="125"/>
        <v>197.79352404269687</v>
      </c>
      <c r="BF80" s="79">
        <f t="shared" si="116"/>
        <v>0.11900667040746436</v>
      </c>
      <c r="BK80" s="43">
        <f t="shared" si="117"/>
        <v>2.4042272520179173</v>
      </c>
      <c r="BL80" s="43">
        <f t="shared" si="117"/>
        <v>24.042272520179168</v>
      </c>
      <c r="BM80" s="43">
        <f t="shared" si="117"/>
        <v>26.446499772197086</v>
      </c>
      <c r="BN80" s="43">
        <f t="shared" si="117"/>
        <v>0.30042305853293294</v>
      </c>
      <c r="BO80" s="17">
        <f t="shared" si="126"/>
        <v>184.48080758136106</v>
      </c>
      <c r="BP80" s="79">
        <f t="shared" si="118"/>
        <v>0.13032397697834161</v>
      </c>
      <c r="BU80" s="43">
        <f t="shared" si="119"/>
        <v>1.9865708931767381</v>
      </c>
      <c r="BV80" s="43">
        <f t="shared" si="119"/>
        <v>23.83885071812086</v>
      </c>
      <c r="BW80" s="43">
        <f t="shared" si="119"/>
        <v>25.8254216112976</v>
      </c>
      <c r="BX80" s="43">
        <f t="shared" si="119"/>
        <v>0.35823581601731397</v>
      </c>
      <c r="BY80" s="17">
        <f t="shared" si="127"/>
        <v>173.16982203721889</v>
      </c>
      <c r="BZ80" s="79">
        <f t="shared" si="120"/>
        <v>0.13766169207587015</v>
      </c>
    </row>
    <row r="81" spans="5:78" ht="20.100000000000001" customHeight="1">
      <c r="E81" s="38">
        <v>62</v>
      </c>
      <c r="F81" s="20">
        <f t="shared" si="104"/>
        <v>1.2345999999999999</v>
      </c>
      <c r="G81" s="21">
        <f t="shared" si="105"/>
        <v>13.595674897708319</v>
      </c>
      <c r="H81" s="30">
        <f t="shared" si="106"/>
        <v>110418.45070422534</v>
      </c>
      <c r="M81" s="43">
        <f>N24+N53</f>
        <v>0</v>
      </c>
      <c r="N81" s="43">
        <f t="shared" si="128"/>
        <v>0</v>
      </c>
      <c r="O81" s="43">
        <f t="shared" si="128"/>
        <v>6.2620253940759198</v>
      </c>
      <c r="P81" s="43">
        <f t="shared" si="128"/>
        <v>0</v>
      </c>
      <c r="Q81" s="17">
        <f t="shared" si="121"/>
        <v>279.1216469679419</v>
      </c>
      <c r="R81" s="79">
        <f t="shared" si="108"/>
        <v>0</v>
      </c>
      <c r="W81" s="43">
        <f t="shared" si="109"/>
        <v>5.4209526066896956</v>
      </c>
      <c r="X81" s="43">
        <f t="shared" si="109"/>
        <v>10.841905213379391</v>
      </c>
      <c r="Y81" s="43">
        <f t="shared" si="109"/>
        <v>16.262857820069087</v>
      </c>
      <c r="Z81" s="43">
        <f t="shared" si="109"/>
        <v>7.5945464916105668E-2</v>
      </c>
      <c r="AA81" s="17">
        <f t="shared" si="122"/>
        <v>247.89416951896274</v>
      </c>
      <c r="AB81" s="79">
        <f t="shared" si="110"/>
        <v>4.3736023458793113E-2</v>
      </c>
      <c r="AG81" s="43">
        <f t="shared" si="111"/>
        <v>4.8982726625756738</v>
      </c>
      <c r="AH81" s="43">
        <f t="shared" si="111"/>
        <v>19.593090650302695</v>
      </c>
      <c r="AI81" s="43">
        <f t="shared" si="111"/>
        <v>24.49136331287837</v>
      </c>
      <c r="AJ81" s="43">
        <f t="shared" si="111"/>
        <v>0.16710794866731526</v>
      </c>
      <c r="AK81" s="17">
        <f t="shared" si="123"/>
        <v>258.9156321480142</v>
      </c>
      <c r="AL81" s="79">
        <f t="shared" si="112"/>
        <v>7.5673648932490567E-2</v>
      </c>
      <c r="AQ81" s="43">
        <f t="shared" si="113"/>
        <v>4.1577227060605289</v>
      </c>
      <c r="AR81" s="43">
        <f t="shared" si="113"/>
        <v>24.946336236363173</v>
      </c>
      <c r="AS81" s="43">
        <f t="shared" si="113"/>
        <v>29.104058942423698</v>
      </c>
      <c r="AT81" s="43">
        <f t="shared" si="113"/>
        <v>0.23413139310597839</v>
      </c>
      <c r="AU81" s="17">
        <f t="shared" si="124"/>
        <v>243.95412973852893</v>
      </c>
      <c r="AV81" s="79">
        <f t="shared" si="114"/>
        <v>0.10225830676898465</v>
      </c>
      <c r="BA81" s="43">
        <f t="shared" si="115"/>
        <v>3.3224186188974301</v>
      </c>
      <c r="BB81" s="43">
        <f t="shared" si="115"/>
        <v>26.579348951179441</v>
      </c>
      <c r="BC81" s="43">
        <f t="shared" si="115"/>
        <v>29.901767570076867</v>
      </c>
      <c r="BD81" s="43">
        <f t="shared" si="115"/>
        <v>0.33758234508708096</v>
      </c>
      <c r="BE81" s="17">
        <f t="shared" si="125"/>
        <v>225.20344492759037</v>
      </c>
      <c r="BF81" s="79">
        <f t="shared" si="116"/>
        <v>0.11802372277087278</v>
      </c>
      <c r="BK81" s="43">
        <f t="shared" si="117"/>
        <v>2.707888024889689</v>
      </c>
      <c r="BL81" s="43">
        <f t="shared" si="117"/>
        <v>27.07888024889689</v>
      </c>
      <c r="BM81" s="43">
        <f t="shared" si="117"/>
        <v>29.786768273786578</v>
      </c>
      <c r="BN81" s="43">
        <f t="shared" si="117"/>
        <v>0.38518627669444461</v>
      </c>
      <c r="BO81" s="17">
        <f t="shared" si="126"/>
        <v>209.96684965055232</v>
      </c>
      <c r="BP81" s="79">
        <f t="shared" si="118"/>
        <v>0.12896740744533841</v>
      </c>
      <c r="BU81" s="43">
        <f t="shared" si="119"/>
        <v>2.2421922219126573</v>
      </c>
      <c r="BV81" s="43">
        <f t="shared" si="119"/>
        <v>26.906306662951884</v>
      </c>
      <c r="BW81" s="43">
        <f t="shared" si="119"/>
        <v>29.148498884864544</v>
      </c>
      <c r="BX81" s="43">
        <f t="shared" si="119"/>
        <v>0.38537968130593303</v>
      </c>
      <c r="BY81" s="17">
        <f t="shared" si="127"/>
        <v>197.18834225455063</v>
      </c>
      <c r="BZ81" s="79">
        <f t="shared" si="120"/>
        <v>0.1364497837717937</v>
      </c>
    </row>
    <row r="82" spans="5:78" ht="20.100000000000001" customHeight="1" thickBot="1">
      <c r="E82" s="38">
        <v>64</v>
      </c>
      <c r="F82" s="24">
        <f t="shared" si="104"/>
        <v>1.2746</v>
      </c>
      <c r="G82" s="25">
        <f t="shared" si="105"/>
        <v>14.036163311695304</v>
      </c>
      <c r="H82" s="31">
        <f t="shared" si="106"/>
        <v>113995.91549295773</v>
      </c>
      <c r="M82" s="43">
        <f>N25+N54</f>
        <v>0</v>
      </c>
      <c r="N82" s="43">
        <f t="shared" si="128"/>
        <v>0</v>
      </c>
      <c r="O82" s="43">
        <f t="shared" si="128"/>
        <v>6.6953355040317106</v>
      </c>
      <c r="P82" s="43">
        <f t="shared" si="128"/>
        <v>0</v>
      </c>
      <c r="Q82" s="17">
        <f t="shared" si="121"/>
        <v>315.25454163776556</v>
      </c>
      <c r="R82" s="79">
        <f t="shared" si="108"/>
        <v>0</v>
      </c>
      <c r="W82" s="43">
        <f t="shared" si="109"/>
        <v>5.7316270721927971</v>
      </c>
      <c r="X82" s="43">
        <f t="shared" si="109"/>
        <v>11.463254144385594</v>
      </c>
      <c r="Y82" s="43">
        <f t="shared" si="109"/>
        <v>17.194881216578391</v>
      </c>
      <c r="Z82" s="43">
        <f t="shared" si="109"/>
        <v>7.6557567774205942E-2</v>
      </c>
      <c r="AA82" s="17">
        <f t="shared" si="122"/>
        <v>278.08018698343778</v>
      </c>
      <c r="AB82" s="79">
        <f t="shared" si="110"/>
        <v>4.1222836724675881E-2</v>
      </c>
      <c r="AG82" s="43">
        <f t="shared" si="111"/>
        <v>5.4374013228900733</v>
      </c>
      <c r="AH82" s="43">
        <f t="shared" si="111"/>
        <v>21.749605291560293</v>
      </c>
      <c r="AI82" s="43">
        <f t="shared" si="111"/>
        <v>27.187006614450368</v>
      </c>
      <c r="AJ82" s="43">
        <f t="shared" si="111"/>
        <v>0.14591363158297554</v>
      </c>
      <c r="AK82" s="17">
        <f t="shared" si="123"/>
        <v>295.50047821099776</v>
      </c>
      <c r="AL82" s="79">
        <f t="shared" si="112"/>
        <v>7.360260607101389E-2</v>
      </c>
      <c r="AQ82" s="43">
        <f t="shared" si="113"/>
        <v>4.6875833209216671</v>
      </c>
      <c r="AR82" s="43">
        <f t="shared" si="113"/>
        <v>28.125499925530008</v>
      </c>
      <c r="AS82" s="43">
        <f t="shared" si="113"/>
        <v>32.813083246451676</v>
      </c>
      <c r="AT82" s="43">
        <f t="shared" si="113"/>
        <v>0.21229061434668828</v>
      </c>
      <c r="AU82" s="17">
        <f t="shared" si="124"/>
        <v>280.63854813905482</v>
      </c>
      <c r="AV82" s="79">
        <f t="shared" si="114"/>
        <v>0.10021966017153845</v>
      </c>
      <c r="BA82" s="43">
        <f t="shared" si="115"/>
        <v>3.8791517385396537</v>
      </c>
      <c r="BB82" s="43">
        <f t="shared" si="115"/>
        <v>31.033213908317229</v>
      </c>
      <c r="BC82" s="43">
        <f t="shared" si="115"/>
        <v>34.912365646856884</v>
      </c>
      <c r="BD82" s="43">
        <f t="shared" si="115"/>
        <v>0.30740289676007909</v>
      </c>
      <c r="BE82" s="17">
        <f t="shared" si="125"/>
        <v>261.99766475709737</v>
      </c>
      <c r="BF82" s="79">
        <f t="shared" si="116"/>
        <v>0.11844843707705817</v>
      </c>
      <c r="BK82" s="43">
        <f t="shared" si="117"/>
        <v>3.1884099747473793</v>
      </c>
      <c r="BL82" s="43">
        <f t="shared" si="117"/>
        <v>31.88409974747379</v>
      </c>
      <c r="BM82" s="43">
        <f t="shared" si="117"/>
        <v>35.07250972222117</v>
      </c>
      <c r="BN82" s="43">
        <f t="shared" si="117"/>
        <v>0.2848082010410633</v>
      </c>
      <c r="BO82" s="17">
        <f t="shared" si="126"/>
        <v>243.05407452084941</v>
      </c>
      <c r="BP82" s="79">
        <f t="shared" si="118"/>
        <v>0.13118109544277046</v>
      </c>
      <c r="BU82" s="43">
        <f t="shared" si="119"/>
        <v>2.5677943549309634</v>
      </c>
      <c r="BV82" s="43">
        <f t="shared" si="119"/>
        <v>30.813532259171563</v>
      </c>
      <c r="BW82" s="43">
        <f t="shared" si="119"/>
        <v>33.381326614102527</v>
      </c>
      <c r="BX82" s="43">
        <f t="shared" si="119"/>
        <v>0.39205209138547753</v>
      </c>
      <c r="BY82" s="17">
        <f t="shared" si="127"/>
        <v>225.3213117017637</v>
      </c>
      <c r="BZ82" s="79">
        <f t="shared" si="120"/>
        <v>0.1367537408088432</v>
      </c>
    </row>
    <row r="83" spans="5:78" ht="20.100000000000001" customHeight="1">
      <c r="E83" s="38">
        <v>66</v>
      </c>
      <c r="F83" s="20">
        <f t="shared" si="104"/>
        <v>1.3146</v>
      </c>
      <c r="G83" s="21">
        <f t="shared" si="105"/>
        <v>14.476651725682292</v>
      </c>
      <c r="H83" s="30">
        <f t="shared" si="106"/>
        <v>117573.38028169014</v>
      </c>
      <c r="M83" s="43">
        <f>N26+N55</f>
        <v>0</v>
      </c>
      <c r="N83" s="43">
        <f t="shared" si="128"/>
        <v>0</v>
      </c>
      <c r="O83" s="43">
        <f t="shared" si="128"/>
        <v>7.1663330395264673</v>
      </c>
      <c r="P83" s="43">
        <f t="shared" si="128"/>
        <v>0</v>
      </c>
      <c r="Q83" s="17">
        <f t="shared" si="121"/>
        <v>354.14665186357928</v>
      </c>
      <c r="R83" s="79">
        <f t="shared" si="108"/>
        <v>0</v>
      </c>
      <c r="W83" s="43">
        <f t="shared" si="109"/>
        <v>6.1023106934768192</v>
      </c>
      <c r="X83" s="43">
        <f t="shared" si="109"/>
        <v>12.204621386953638</v>
      </c>
      <c r="Y83" s="43">
        <f t="shared" si="109"/>
        <v>18.306932080430457</v>
      </c>
      <c r="Z83" s="43">
        <f t="shared" si="109"/>
        <v>7.9236045117479115E-2</v>
      </c>
      <c r="AA83" s="17">
        <f t="shared" si="122"/>
        <v>309.79395383546972</v>
      </c>
      <c r="AB83" s="79">
        <f t="shared" si="110"/>
        <v>3.9395931508190318E-2</v>
      </c>
      <c r="AG83" s="43">
        <f t="shared" si="111"/>
        <v>5.6653345684738508</v>
      </c>
      <c r="AH83" s="43">
        <f t="shared" si="111"/>
        <v>22.661338273895403</v>
      </c>
      <c r="AI83" s="43">
        <f t="shared" si="111"/>
        <v>28.326672842369248</v>
      </c>
      <c r="AJ83" s="43">
        <f t="shared" si="111"/>
        <v>0.15251114399054605</v>
      </c>
      <c r="AK83" s="17">
        <f t="shared" si="123"/>
        <v>326.67797607998676</v>
      </c>
      <c r="AL83" s="79">
        <f t="shared" si="112"/>
        <v>6.9369042094061459E-2</v>
      </c>
      <c r="AQ83" s="43">
        <f t="shared" si="113"/>
        <v>4.7480129337269004</v>
      </c>
      <c r="AR83" s="43">
        <f t="shared" si="113"/>
        <v>28.4880776023614</v>
      </c>
      <c r="AS83" s="43">
        <f t="shared" si="113"/>
        <v>33.236090536088305</v>
      </c>
      <c r="AT83" s="43">
        <f t="shared" si="113"/>
        <v>0.21078716906482231</v>
      </c>
      <c r="AU83" s="17">
        <f t="shared" si="124"/>
        <v>309.12973468625648</v>
      </c>
      <c r="AV83" s="79">
        <f t="shared" si="114"/>
        <v>9.215573400363658E-2</v>
      </c>
      <c r="BA83" s="43">
        <f t="shared" si="115"/>
        <v>3.9383595109525689</v>
      </c>
      <c r="BB83" s="43">
        <f t="shared" si="115"/>
        <v>31.506876087620551</v>
      </c>
      <c r="BC83" s="43">
        <f t="shared" si="115"/>
        <v>35.44523559857312</v>
      </c>
      <c r="BD83" s="43">
        <f t="shared" si="115"/>
        <v>0.30219084227295112</v>
      </c>
      <c r="BE83" s="17">
        <f t="shared" si="125"/>
        <v>287.24264239847201</v>
      </c>
      <c r="BF83" s="79">
        <f t="shared" si="116"/>
        <v>0.10968732157780815</v>
      </c>
      <c r="BK83" s="43">
        <f t="shared" si="117"/>
        <v>3.2315352573245839</v>
      </c>
      <c r="BL83" s="43">
        <f t="shared" si="117"/>
        <v>32.315352573245839</v>
      </c>
      <c r="BM83" s="43">
        <f t="shared" si="117"/>
        <v>35.546887830570427</v>
      </c>
      <c r="BN83" s="43">
        <f t="shared" si="117"/>
        <v>0.32718625150206432</v>
      </c>
      <c r="BO83" s="17">
        <f t="shared" si="126"/>
        <v>266.95181871121605</v>
      </c>
      <c r="BP83" s="79">
        <f t="shared" si="118"/>
        <v>0.12105312759904453</v>
      </c>
      <c r="BU83" s="43">
        <f t="shared" si="119"/>
        <v>2.6337226961953513</v>
      </c>
      <c r="BV83" s="43">
        <f t="shared" si="119"/>
        <v>31.604672354344217</v>
      </c>
      <c r="BW83" s="43">
        <f t="shared" si="119"/>
        <v>34.238395050539566</v>
      </c>
      <c r="BX83" s="43">
        <f t="shared" si="119"/>
        <v>0.34248228672754355</v>
      </c>
      <c r="BY83" s="17">
        <f t="shared" si="127"/>
        <v>249.07146774287907</v>
      </c>
      <c r="BZ83" s="79">
        <f t="shared" si="120"/>
        <v>0.12688997515753303</v>
      </c>
    </row>
    <row r="84" spans="5:78" ht="20.100000000000001" customHeight="1">
      <c r="BL84" s="43"/>
    </row>
    <row r="85" spans="5:78" ht="20.100000000000001" customHeight="1">
      <c r="BL85" s="43"/>
    </row>
    <row r="86" spans="5:78" ht="20.100000000000001" customHeight="1">
      <c r="BL86" s="43"/>
    </row>
    <row r="87" spans="5:78" ht="20.100000000000001" customHeight="1">
      <c r="BL87" s="43"/>
    </row>
    <row r="88" spans="5:78" ht="20.100000000000001" customHeight="1">
      <c r="BL88" s="43"/>
    </row>
    <row r="89" spans="5:78" ht="20.100000000000001" customHeight="1">
      <c r="BL89" s="43"/>
    </row>
    <row r="90" spans="5:78" ht="20.100000000000001" customHeight="1">
      <c r="BL90" s="43"/>
    </row>
    <row r="91" spans="5:78" ht="20.100000000000001" customHeight="1">
      <c r="BL91" s="43"/>
    </row>
    <row r="92" spans="5:78" ht="20.100000000000001" customHeight="1">
      <c r="BL92" s="43"/>
    </row>
    <row r="93" spans="5:78" ht="20.100000000000001" customHeight="1">
      <c r="BL93" s="43"/>
    </row>
    <row r="94" spans="5:78" ht="20.100000000000001" customHeight="1">
      <c r="BL94" s="43"/>
    </row>
    <row r="95" spans="5:78" ht="20.100000000000001" customHeight="1">
      <c r="BL95" s="43"/>
    </row>
    <row r="96" spans="5:78" ht="20.100000000000001" customHeight="1">
      <c r="BL96" s="43"/>
    </row>
    <row r="97" spans="64:64" ht="20.100000000000001" customHeight="1">
      <c r="BL97" s="43"/>
    </row>
    <row r="98" spans="64:64" ht="20.100000000000001" customHeight="1">
      <c r="BL98" s="43"/>
    </row>
    <row r="99" spans="64:64" ht="20.100000000000001" customHeight="1">
      <c r="BL99" s="43"/>
    </row>
    <row r="100" spans="64:64" ht="20.100000000000001" customHeight="1">
      <c r="BL100" s="43"/>
    </row>
    <row r="101" spans="64:64" ht="20.100000000000001" customHeight="1">
      <c r="BL101" s="43"/>
    </row>
    <row r="102" spans="64:64" ht="20.100000000000001" customHeight="1">
      <c r="BL102" s="43"/>
    </row>
    <row r="103" spans="64:64" ht="20.100000000000001" customHeight="1">
      <c r="BL103" s="43"/>
    </row>
    <row r="104" spans="64:64" ht="20.100000000000001" customHeight="1">
      <c r="BL104" s="43"/>
    </row>
    <row r="105" spans="64:64" ht="20.100000000000001" customHeight="1">
      <c r="BL105" s="43"/>
    </row>
    <row r="106" spans="64:64" ht="20.100000000000001" customHeight="1"/>
    <row r="107" spans="64:64" ht="20.100000000000001" customHeight="1"/>
    <row r="108" spans="64:64" ht="20.100000000000001" customHeight="1"/>
  </sheetData>
  <mergeCells count="45">
    <mergeCell ref="AC1:AG1"/>
    <mergeCell ref="E1:H1"/>
    <mergeCell ref="I1:M1"/>
    <mergeCell ref="N1:O1"/>
    <mergeCell ref="S1:W1"/>
    <mergeCell ref="X1:Y1"/>
    <mergeCell ref="BL1:BM1"/>
    <mergeCell ref="BQ1:BU1"/>
    <mergeCell ref="BV1:BW1"/>
    <mergeCell ref="E30:H30"/>
    <mergeCell ref="I30:M30"/>
    <mergeCell ref="N30:O30"/>
    <mergeCell ref="S30:W30"/>
    <mergeCell ref="X30:Y30"/>
    <mergeCell ref="AC30:AG30"/>
    <mergeCell ref="AH30:AI30"/>
    <mergeCell ref="AH1:AI1"/>
    <mergeCell ref="AM1:AQ1"/>
    <mergeCell ref="AR1:AS1"/>
    <mergeCell ref="AW1:BA1"/>
    <mergeCell ref="BB1:BC1"/>
    <mergeCell ref="BG1:BK1"/>
    <mergeCell ref="BQ30:BU30"/>
    <mergeCell ref="BV30:BW30"/>
    <mergeCell ref="E58:H58"/>
    <mergeCell ref="I58:M58"/>
    <mergeCell ref="N58:O58"/>
    <mergeCell ref="S58:W58"/>
    <mergeCell ref="X58:Y58"/>
    <mergeCell ref="AC58:AG58"/>
    <mergeCell ref="AH58:AI58"/>
    <mergeCell ref="AM58:AQ58"/>
    <mergeCell ref="AM30:AQ30"/>
    <mergeCell ref="AR30:AS30"/>
    <mergeCell ref="AW30:BA30"/>
    <mergeCell ref="BB30:BC30"/>
    <mergeCell ref="BG30:BK30"/>
    <mergeCell ref="BL30:BM30"/>
    <mergeCell ref="BV58:BW58"/>
    <mergeCell ref="AR58:AS58"/>
    <mergeCell ref="AW58:BA58"/>
    <mergeCell ref="BB58:BC58"/>
    <mergeCell ref="BG58:BK58"/>
    <mergeCell ref="BL58:BM58"/>
    <mergeCell ref="BQ58:BU5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108"/>
  <sheetViews>
    <sheetView zoomScale="70" zoomScaleNormal="70" workbookViewId="0">
      <selection activeCell="Q1" sqref="Q1:R1048576"/>
    </sheetView>
  </sheetViews>
  <sheetFormatPr defaultColWidth="8.85546875" defaultRowHeight="15.75"/>
  <cols>
    <col min="1" max="1" width="6.28515625" style="1" customWidth="1"/>
    <col min="2" max="2" width="21.85546875" style="1" customWidth="1"/>
    <col min="3" max="3" width="12.85546875" style="1" customWidth="1"/>
    <col min="4" max="4" width="8.85546875" style="1"/>
    <col min="5" max="5" width="18.85546875" style="1" customWidth="1"/>
    <col min="6" max="7" width="11.140625" style="1" customWidth="1"/>
    <col min="8" max="8" width="11.7109375" style="1" customWidth="1"/>
    <col min="9" max="16" width="11.140625" style="1" customWidth="1"/>
    <col min="17" max="17" width="14.42578125" style="1" customWidth="1"/>
    <col min="18" max="26" width="11.140625" style="1" customWidth="1"/>
    <col min="27" max="27" width="14.42578125" style="1" customWidth="1"/>
    <col min="28" max="36" width="11.140625" style="1" customWidth="1"/>
    <col min="37" max="37" width="14.42578125" style="1" customWidth="1"/>
    <col min="38" max="46" width="11.140625" style="1" customWidth="1"/>
    <col min="47" max="47" width="14.42578125" style="1" customWidth="1"/>
    <col min="48" max="56" width="11.140625" style="1" customWidth="1"/>
    <col min="57" max="57" width="14.42578125" style="1" customWidth="1"/>
    <col min="58" max="66" width="11.140625" style="1" customWidth="1"/>
    <col min="67" max="67" width="14.42578125" style="1" customWidth="1"/>
    <col min="68" max="76" width="11.140625" style="1" customWidth="1"/>
    <col min="77" max="77" width="14.42578125" style="1" customWidth="1"/>
    <col min="78" max="78" width="11.140625" style="1" customWidth="1"/>
    <col min="79" max="16384" width="8.85546875" style="1"/>
  </cols>
  <sheetData>
    <row r="1" spans="2:78" ht="20.100000000000001" customHeight="1" thickBot="1">
      <c r="B1" s="40" t="s">
        <v>33</v>
      </c>
      <c r="C1" s="40"/>
      <c r="D1" s="2"/>
      <c r="E1" s="87" t="s">
        <v>19</v>
      </c>
      <c r="F1" s="88"/>
      <c r="G1" s="88"/>
      <c r="H1" s="89"/>
      <c r="I1" s="84" t="s">
        <v>21</v>
      </c>
      <c r="J1" s="85"/>
      <c r="K1" s="85"/>
      <c r="L1" s="85"/>
      <c r="M1" s="86"/>
      <c r="N1" s="82">
        <v>0</v>
      </c>
      <c r="O1" s="83"/>
      <c r="P1" s="32"/>
      <c r="Q1" s="81"/>
      <c r="R1" s="81"/>
      <c r="S1" s="84" t="s">
        <v>21</v>
      </c>
      <c r="T1" s="85"/>
      <c r="U1" s="85"/>
      <c r="V1" s="85"/>
      <c r="W1" s="86"/>
      <c r="X1" s="82">
        <v>0.04</v>
      </c>
      <c r="Y1" s="83"/>
      <c r="Z1" s="32"/>
      <c r="AA1" s="81"/>
      <c r="AB1" s="81"/>
      <c r="AC1" s="84" t="s">
        <v>21</v>
      </c>
      <c r="AD1" s="85"/>
      <c r="AE1" s="85"/>
      <c r="AF1" s="85"/>
      <c r="AG1" s="86"/>
      <c r="AH1" s="82">
        <v>0.08</v>
      </c>
      <c r="AI1" s="83"/>
      <c r="AJ1" s="32"/>
      <c r="AK1" s="81"/>
      <c r="AL1" s="81"/>
      <c r="AM1" s="84" t="s">
        <v>21</v>
      </c>
      <c r="AN1" s="85"/>
      <c r="AO1" s="85"/>
      <c r="AP1" s="85"/>
      <c r="AQ1" s="86"/>
      <c r="AR1" s="82">
        <v>0.12</v>
      </c>
      <c r="AS1" s="83"/>
      <c r="AT1" s="32"/>
      <c r="AU1" s="81"/>
      <c r="AV1" s="81"/>
      <c r="AW1" s="84" t="s">
        <v>21</v>
      </c>
      <c r="AX1" s="85"/>
      <c r="AY1" s="85"/>
      <c r="AZ1" s="85"/>
      <c r="BA1" s="86"/>
      <c r="BB1" s="82">
        <v>0.16</v>
      </c>
      <c r="BC1" s="83"/>
      <c r="BD1" s="32"/>
      <c r="BE1" s="81"/>
      <c r="BF1" s="81"/>
      <c r="BG1" s="84" t="s">
        <v>21</v>
      </c>
      <c r="BH1" s="85"/>
      <c r="BI1" s="85"/>
      <c r="BJ1" s="85"/>
      <c r="BK1" s="86"/>
      <c r="BL1" s="82">
        <v>0.2</v>
      </c>
      <c r="BM1" s="83"/>
      <c r="BN1" s="32"/>
      <c r="BO1" s="81"/>
      <c r="BP1" s="81"/>
      <c r="BQ1" s="84" t="s">
        <v>21</v>
      </c>
      <c r="BR1" s="85"/>
      <c r="BS1" s="85"/>
      <c r="BT1" s="85"/>
      <c r="BU1" s="86"/>
      <c r="BV1" s="82">
        <v>0.24</v>
      </c>
      <c r="BW1" s="83"/>
      <c r="BX1" s="32"/>
      <c r="BY1" s="81"/>
      <c r="BZ1" s="81"/>
    </row>
    <row r="2" spans="2:78" ht="20.100000000000001" customHeight="1">
      <c r="B2" s="4" t="s">
        <v>1</v>
      </c>
      <c r="C2" s="5">
        <v>800</v>
      </c>
      <c r="D2" s="2"/>
      <c r="E2" s="22" t="s">
        <v>25</v>
      </c>
      <c r="F2" s="19" t="s">
        <v>27</v>
      </c>
      <c r="G2" s="39" t="s">
        <v>0</v>
      </c>
      <c r="H2" s="23" t="s">
        <v>28</v>
      </c>
      <c r="I2" s="22" t="s">
        <v>29</v>
      </c>
      <c r="J2" s="19" t="s">
        <v>23</v>
      </c>
      <c r="K2" s="19" t="s">
        <v>26</v>
      </c>
      <c r="L2" s="39" t="s">
        <v>18</v>
      </c>
      <c r="M2" s="19" t="s">
        <v>30</v>
      </c>
      <c r="N2" s="19" t="s">
        <v>31</v>
      </c>
      <c r="O2" s="19" t="s">
        <v>32</v>
      </c>
      <c r="P2" s="23" t="s">
        <v>20</v>
      </c>
      <c r="Q2" s="78" t="s">
        <v>67</v>
      </c>
      <c r="R2" s="78" t="s">
        <v>68</v>
      </c>
      <c r="S2" s="22" t="s">
        <v>9</v>
      </c>
      <c r="T2" s="19" t="s">
        <v>23</v>
      </c>
      <c r="U2" s="19" t="s">
        <v>26</v>
      </c>
      <c r="V2" s="39" t="s">
        <v>18</v>
      </c>
      <c r="W2" s="19" t="s">
        <v>30</v>
      </c>
      <c r="X2" s="19" t="s">
        <v>31</v>
      </c>
      <c r="Y2" s="19" t="s">
        <v>32</v>
      </c>
      <c r="Z2" s="23" t="s">
        <v>20</v>
      </c>
      <c r="AA2" s="78" t="s">
        <v>67</v>
      </c>
      <c r="AB2" s="78" t="s">
        <v>68</v>
      </c>
      <c r="AC2" s="22" t="s">
        <v>10</v>
      </c>
      <c r="AD2" s="19" t="s">
        <v>23</v>
      </c>
      <c r="AE2" s="19" t="s">
        <v>26</v>
      </c>
      <c r="AF2" s="39" t="s">
        <v>18</v>
      </c>
      <c r="AG2" s="19" t="s">
        <v>30</v>
      </c>
      <c r="AH2" s="19" t="s">
        <v>31</v>
      </c>
      <c r="AI2" s="19" t="s">
        <v>32</v>
      </c>
      <c r="AJ2" s="23" t="s">
        <v>20</v>
      </c>
      <c r="AK2" s="78" t="s">
        <v>67</v>
      </c>
      <c r="AL2" s="78" t="s">
        <v>68</v>
      </c>
      <c r="AM2" s="22" t="s">
        <v>11</v>
      </c>
      <c r="AN2" s="19" t="s">
        <v>23</v>
      </c>
      <c r="AO2" s="19" t="s">
        <v>26</v>
      </c>
      <c r="AP2" s="39" t="s">
        <v>18</v>
      </c>
      <c r="AQ2" s="19" t="s">
        <v>30</v>
      </c>
      <c r="AR2" s="19" t="s">
        <v>31</v>
      </c>
      <c r="AS2" s="19" t="s">
        <v>32</v>
      </c>
      <c r="AT2" s="23" t="s">
        <v>20</v>
      </c>
      <c r="AU2" s="78" t="s">
        <v>67</v>
      </c>
      <c r="AV2" s="78" t="s">
        <v>68</v>
      </c>
      <c r="AW2" s="22" t="s">
        <v>12</v>
      </c>
      <c r="AX2" s="19" t="s">
        <v>23</v>
      </c>
      <c r="AY2" s="19" t="s">
        <v>26</v>
      </c>
      <c r="AZ2" s="39" t="s">
        <v>18</v>
      </c>
      <c r="BA2" s="19" t="s">
        <v>30</v>
      </c>
      <c r="BB2" s="19" t="s">
        <v>31</v>
      </c>
      <c r="BC2" s="19" t="s">
        <v>32</v>
      </c>
      <c r="BD2" s="23" t="s">
        <v>20</v>
      </c>
      <c r="BE2" s="78" t="s">
        <v>67</v>
      </c>
      <c r="BF2" s="78" t="s">
        <v>68</v>
      </c>
      <c r="BG2" s="22" t="s">
        <v>13</v>
      </c>
      <c r="BH2" s="19" t="s">
        <v>23</v>
      </c>
      <c r="BI2" s="19" t="s">
        <v>26</v>
      </c>
      <c r="BJ2" s="39" t="s">
        <v>18</v>
      </c>
      <c r="BK2" s="19" t="s">
        <v>30</v>
      </c>
      <c r="BL2" s="19" t="s">
        <v>31</v>
      </c>
      <c r="BM2" s="19" t="s">
        <v>32</v>
      </c>
      <c r="BN2" s="23" t="s">
        <v>20</v>
      </c>
      <c r="BO2" s="78" t="s">
        <v>67</v>
      </c>
      <c r="BP2" s="78" t="s">
        <v>68</v>
      </c>
      <c r="BQ2" s="22" t="s">
        <v>14</v>
      </c>
      <c r="BR2" s="19" t="s">
        <v>23</v>
      </c>
      <c r="BS2" s="19" t="s">
        <v>26</v>
      </c>
      <c r="BT2" s="39" t="s">
        <v>18</v>
      </c>
      <c r="BU2" s="19" t="s">
        <v>30</v>
      </c>
      <c r="BV2" s="19" t="s">
        <v>31</v>
      </c>
      <c r="BW2" s="19" t="s">
        <v>32</v>
      </c>
      <c r="BX2" s="23" t="s">
        <v>20</v>
      </c>
      <c r="BY2" s="78" t="s">
        <v>67</v>
      </c>
      <c r="BZ2" s="78" t="s">
        <v>68</v>
      </c>
    </row>
    <row r="3" spans="2:78" ht="20.100000000000001" customHeight="1">
      <c r="B3" s="6" t="s">
        <v>24</v>
      </c>
      <c r="C3" s="7">
        <v>20.5</v>
      </c>
      <c r="D3" s="2"/>
      <c r="E3" s="38">
        <v>20</v>
      </c>
      <c r="F3" s="20">
        <f t="shared" ref="F3:F25" si="0">0.02*E3-0.0054</f>
        <v>0.39460000000000001</v>
      </c>
      <c r="G3" s="20">
        <f t="shared" ref="G3:G26" si="1">F3/$C$14/$C$7</f>
        <v>3.5154118339934377</v>
      </c>
      <c r="H3" s="29">
        <f t="shared" ref="H3:H26" si="2">F3*$C$7/$C$5</f>
        <v>35291.690140845072</v>
      </c>
      <c r="I3" s="19">
        <v>0.38279999999999997</v>
      </c>
      <c r="J3" s="19">
        <v>2.5999999999999999E-2</v>
      </c>
      <c r="K3" s="19">
        <v>1.145</v>
      </c>
      <c r="L3" s="19">
        <f t="shared" ref="L3:L26" si="3">K3/$C$14</f>
        <v>0.90683103975699186</v>
      </c>
      <c r="M3" s="19">
        <f t="shared" ref="M3:M25" si="4">4*PI()^2*$C$13*SQRT($C$11*$C$2)*($C$7*I3*K3)^2</f>
        <v>9.1523149563083106E-2</v>
      </c>
      <c r="N3" s="19">
        <f t="shared" ref="N3:N25" si="5">4*PI()^2*N$1*SQRT($C$11*$C$2)*($C$7*I3*K3)^2</f>
        <v>0</v>
      </c>
      <c r="O3" s="19">
        <f t="shared" ref="O3:O25" si="6">M3+N3</f>
        <v>9.1523149563083106E-2</v>
      </c>
      <c r="P3" s="36">
        <f t="shared" ref="P3:P25" si="7">2*PI()^2*N$1*2*SQRT($C$2*$C$11)*J3*$C$7^2*K3^2/SQRT(2)</f>
        <v>0</v>
      </c>
      <c r="Q3" s="17">
        <f t="shared" ref="Q3:Q26" si="8">0.5926*0.5*$C$6*$F3^3*($C$7*I3*2+$C$7)*$C$8</f>
        <v>2.5578341766034041</v>
      </c>
      <c r="R3" s="79">
        <f t="shared" ref="R3:R26" si="9">N3/Q3</f>
        <v>0</v>
      </c>
      <c r="S3" s="19">
        <v>0.27529999999999999</v>
      </c>
      <c r="T3" s="19">
        <v>4.1000000000000002E-2</v>
      </c>
      <c r="U3" s="19">
        <v>1.109</v>
      </c>
      <c r="V3" s="19">
        <f t="shared" ref="V3:V26" si="10">U3/$C$14</f>
        <v>0.87831932147642267</v>
      </c>
      <c r="W3" s="19">
        <f t="shared" ref="W3:W25" si="11">4*PI()^2*$C$13*SQRT($C$11*$C$2)*($C$7*S3*U3)^2</f>
        <v>4.4407021056296139E-2</v>
      </c>
      <c r="X3" s="19">
        <f t="shared" ref="X3:X25" si="12">4*PI()^2*X$1*SQRT($C$11*$C$2)*($C$7*S3*U3)^2</f>
        <v>8.8814042112592279E-2</v>
      </c>
      <c r="Y3" s="19">
        <f t="shared" ref="Y3:Y25" si="13">W3+X3</f>
        <v>0.13322106316888843</v>
      </c>
      <c r="Z3" s="36">
        <f t="shared" ref="Z3:Z25" si="14">2*PI()^2*X$1*2*SQRT($C$2*$C$11)*T3*$C$7^2*U3^2/SQRT(2)</f>
        <v>3.3973326448595936E-2</v>
      </c>
      <c r="AA3" s="17">
        <f t="shared" ref="AA3:AA26" si="15">0.5926*0.5*$C$6*$F3^3*($C$7*S3*2+$C$7)*$C$8</f>
        <v>2.2463625250573394</v>
      </c>
      <c r="AB3" s="79">
        <f t="shared" ref="AB3:AB26" si="16">X3/AA3</f>
        <v>3.9536825032426705E-2</v>
      </c>
      <c r="AC3" s="26">
        <v>0.31790000000000002</v>
      </c>
      <c r="AD3" s="20">
        <v>1.4E-2</v>
      </c>
      <c r="AE3" s="19">
        <v>1.2270000000000001</v>
      </c>
      <c r="AF3" s="19">
        <f t="shared" ref="AF3:AF26" si="17">AE3/$C$14</f>
        <v>0.9717743980627328</v>
      </c>
      <c r="AG3" s="19">
        <f t="shared" ref="AG3:AG25" si="18">4*PI()^2*$C$13*SQRT($C$11*$C$2)*($C$7*AC3*AE3)^2</f>
        <v>7.2484693475342879E-2</v>
      </c>
      <c r="AH3" s="19">
        <f t="shared" ref="AH3:AH25" si="19">4*PI()^2*AH$1*SQRT($C$11*$C$2)*($C$7*AC3*AE3)^2</f>
        <v>0.28993877390137152</v>
      </c>
      <c r="AI3" s="19">
        <f t="shared" ref="AI3:AI25" si="20">AG3+AH3</f>
        <v>0.36242346737671438</v>
      </c>
      <c r="AJ3" s="36">
        <f t="shared" ref="AJ3:AJ25" si="21">2*PI()^2*AH$1*2*SQRT($C$2*$C$11)*AD3*$C$7^2*AE3^2/SQRT(2)</f>
        <v>2.8401303974167742E-2</v>
      </c>
      <c r="AK3" s="17">
        <f t="shared" ref="AK3:AK26" si="22">0.5926*0.5*$C$6*$F3^3*($C$7*AC3*2+$C$7)*$C$8</f>
        <v>2.3697922213909428</v>
      </c>
      <c r="AL3" s="79">
        <f t="shared" ref="AL3:AL26" si="23">AH3/AK3</f>
        <v>0.1223477616662919</v>
      </c>
      <c r="AM3" s="26">
        <v>0</v>
      </c>
      <c r="AN3" s="20">
        <v>0</v>
      </c>
      <c r="AO3" s="19">
        <v>0</v>
      </c>
      <c r="AP3" s="19">
        <f t="shared" ref="AP3:AP26" si="24">AO3/$C$14</f>
        <v>0</v>
      </c>
      <c r="AQ3" s="19">
        <f t="shared" ref="AQ3:AQ25" si="25">4*PI()^2*$C$13*SQRT($C$11*$C$2)*($C$7*AM3*AO3)^2</f>
        <v>0</v>
      </c>
      <c r="AR3" s="19">
        <f t="shared" ref="AR3:AR25" si="26">4*PI()^2*AR$1*SQRT($C$11*$C$2)*($C$7*AM3*AO3)^2</f>
        <v>0</v>
      </c>
      <c r="AS3" s="19">
        <f t="shared" ref="AS3:AS25" si="27">AQ3+AR3</f>
        <v>0</v>
      </c>
      <c r="AT3" s="36">
        <f t="shared" ref="AT3:AT25" si="28">2*PI()^2*AR$1*2*SQRT($C$2*$C$11)*AN3*$C$7^2*AO3^2/SQRT(2)</f>
        <v>0</v>
      </c>
      <c r="AU3" s="17">
        <f t="shared" ref="AU3:AU26" si="29">0.5926*0.5*$C$6*$F3^3*($C$7*AM3*2+$C$7)*$C$8</f>
        <v>1.4487053560282079</v>
      </c>
      <c r="AV3" s="79">
        <f t="shared" ref="AV3:AV26" si="30">AR3/AU3</f>
        <v>0</v>
      </c>
      <c r="AW3" s="26">
        <v>0</v>
      </c>
      <c r="AX3" s="20">
        <v>0</v>
      </c>
      <c r="AY3" s="19">
        <v>0</v>
      </c>
      <c r="AZ3" s="19">
        <f t="shared" ref="AZ3:AZ26" si="31">AY3/$C$14</f>
        <v>0</v>
      </c>
      <c r="BA3" s="19">
        <f t="shared" ref="BA3:BA25" si="32">4*PI()^2*$C$13*SQRT($C$11*$C$2)*($C$7*AW3*AY3)^2</f>
        <v>0</v>
      </c>
      <c r="BB3" s="19">
        <f t="shared" ref="BB3:BB25" si="33">4*PI()^2*BB$1*SQRT($C$11*$C$2)*($C$7*AW3*AY3)^2</f>
        <v>0</v>
      </c>
      <c r="BC3" s="19">
        <f t="shared" ref="BC3:BC25" si="34">BA3+BB3</f>
        <v>0</v>
      </c>
      <c r="BD3" s="36">
        <f t="shared" ref="BD3:BD25" si="35">2*PI()^2*BB$1*2*SQRT($C$2*$C$11)*AX3*$C$7^2*AY3^2/SQRT(2)</f>
        <v>0</v>
      </c>
      <c r="BE3" s="17">
        <f t="shared" ref="BE3:BE26" si="36">0.5926*0.5*$C$6*$F3^3*($C$7*AW3*2+$C$7)*$C$8</f>
        <v>1.4487053560282079</v>
      </c>
      <c r="BF3" s="79">
        <f t="shared" ref="BF3:BF26" si="37">BB3/BE3</f>
        <v>0</v>
      </c>
      <c r="BG3" s="22">
        <v>0</v>
      </c>
      <c r="BH3" s="19">
        <v>0</v>
      </c>
      <c r="BI3" s="19">
        <v>0</v>
      </c>
      <c r="BJ3" s="19">
        <f t="shared" ref="BJ3:BJ26" si="38">BI3/$C$14</f>
        <v>0</v>
      </c>
      <c r="BK3" s="19">
        <f t="shared" ref="BK3:BK25" si="39">4*PI()^2*$C$13*SQRT($C$11*$C$2)*($C$7*BG3*BI3)^2</f>
        <v>0</v>
      </c>
      <c r="BL3" s="19">
        <f t="shared" ref="BL3:BL25" si="40">4*PI()^2*BL$1*SQRT($C$11*$C$2)*($C$7*BG3*BI3)^2</f>
        <v>0</v>
      </c>
      <c r="BM3" s="19">
        <f t="shared" ref="BM3:BM25" si="41">BK3+BL3</f>
        <v>0</v>
      </c>
      <c r="BN3" s="36">
        <f t="shared" ref="BN3:BN25" si="42">2*PI()^2*BL$1*2*SQRT($C$2*$C$11)*BH3*$C$7^2*BI3^2/SQRT(2)</f>
        <v>0</v>
      </c>
      <c r="BO3" s="17">
        <f t="shared" ref="BO3:BO26" si="43">0.5926*0.5*$C$6*$F3^3*($C$7*BG3*2+$C$7)*$C$8</f>
        <v>1.4487053560282079</v>
      </c>
      <c r="BP3" s="79">
        <f t="shared" ref="BP3:BP26" si="44">BL3/BO3</f>
        <v>0</v>
      </c>
      <c r="BQ3" s="26">
        <v>0</v>
      </c>
      <c r="BR3" s="20">
        <v>0</v>
      </c>
      <c r="BS3" s="19">
        <v>0</v>
      </c>
      <c r="BT3" s="19">
        <f t="shared" ref="BT3:BT26" si="45">BS3/$C$14</f>
        <v>0</v>
      </c>
      <c r="BU3" s="19">
        <f t="shared" ref="BU3:BU25" si="46">4*PI()^2*$C$13*SQRT($C$11*$C$2)*($C$7*BQ3*BS3)^2</f>
        <v>0</v>
      </c>
      <c r="BV3" s="19">
        <f t="shared" ref="BV3:BV25" si="47">4*PI()^2*BV$1*SQRT($C$11*$C$2)*($C$7*BQ3*BS3)^2</f>
        <v>0</v>
      </c>
      <c r="BW3" s="19">
        <f t="shared" ref="BW3:BW25" si="48">BU3+BV3</f>
        <v>0</v>
      </c>
      <c r="BX3" s="36">
        <f t="shared" ref="BX3:BX25" si="49">2*PI()^2*BV$1*2*SQRT($C$2*$C$11)*BR3*$C$7^2*BS3^2/SQRT(2)</f>
        <v>0</v>
      </c>
      <c r="BY3" s="17">
        <f t="shared" ref="BY3:BY26" si="50">0.5926*0.5*$C$6*$F3^3*($C$7*BQ3*2+$C$7)*$C$8</f>
        <v>1.4487053560282079</v>
      </c>
      <c r="BZ3" s="79">
        <f t="shared" ref="BZ3:BZ26" si="51">BV3/BY3</f>
        <v>0</v>
      </c>
    </row>
    <row r="4" spans="2:78" ht="20.100000000000001" customHeight="1">
      <c r="B4" s="9" t="s">
        <v>2</v>
      </c>
      <c r="C4" s="10">
        <f>1.003887*10^-3</f>
        <v>1.003887E-3</v>
      </c>
      <c r="D4" s="2"/>
      <c r="E4" s="38">
        <v>22</v>
      </c>
      <c r="F4" s="20">
        <f t="shared" si="0"/>
        <v>0.43459999999999999</v>
      </c>
      <c r="G4" s="20">
        <f t="shared" si="1"/>
        <v>3.8717637685087376</v>
      </c>
      <c r="H4" s="29">
        <f t="shared" si="2"/>
        <v>38869.15492957746</v>
      </c>
      <c r="I4" s="19">
        <v>0.75939999999999996</v>
      </c>
      <c r="J4" s="19">
        <v>1.2999999999999999E-2</v>
      </c>
      <c r="K4" s="19">
        <v>1.194</v>
      </c>
      <c r="L4" s="19">
        <f t="shared" si="3"/>
        <v>0.94563865630554422</v>
      </c>
      <c r="M4" s="19">
        <f t="shared" si="4"/>
        <v>0.39167510146667295</v>
      </c>
      <c r="N4" s="19">
        <f t="shared" si="5"/>
        <v>0</v>
      </c>
      <c r="O4" s="19">
        <f t="shared" si="6"/>
        <v>0.39167510146667295</v>
      </c>
      <c r="P4" s="36">
        <f t="shared" si="7"/>
        <v>0</v>
      </c>
      <c r="Q4" s="17">
        <f t="shared" si="8"/>
        <v>4.8749669260156541</v>
      </c>
      <c r="R4" s="79">
        <f t="shared" si="9"/>
        <v>0</v>
      </c>
      <c r="S4" s="19">
        <v>0.65129999999999999</v>
      </c>
      <c r="T4" s="19">
        <v>1.7000000000000001E-2</v>
      </c>
      <c r="U4" s="19">
        <v>1.1579999999999999</v>
      </c>
      <c r="V4" s="19">
        <f t="shared" si="10"/>
        <v>0.91712693802497502</v>
      </c>
      <c r="W4" s="19">
        <f t="shared" si="11"/>
        <v>0.27099133256356311</v>
      </c>
      <c r="X4" s="19">
        <f t="shared" si="12"/>
        <v>0.54198266512712623</v>
      </c>
      <c r="Y4" s="19">
        <f t="shared" si="13"/>
        <v>0.81297399769068934</v>
      </c>
      <c r="Z4" s="36">
        <f t="shared" si="14"/>
        <v>1.5358795695757576E-2</v>
      </c>
      <c r="AA4" s="17">
        <f t="shared" si="15"/>
        <v>4.4565264585690185</v>
      </c>
      <c r="AB4" s="79">
        <f t="shared" si="16"/>
        <v>0.12161549362845155</v>
      </c>
      <c r="AC4" s="26">
        <v>0.53</v>
      </c>
      <c r="AD4" s="20">
        <v>1.6E-2</v>
      </c>
      <c r="AE4" s="20">
        <v>1.139</v>
      </c>
      <c r="AF4" s="19">
        <f t="shared" si="17"/>
        <v>0.90207908671023029</v>
      </c>
      <c r="AG4" s="19">
        <f t="shared" si="18"/>
        <v>0.1736102301323941</v>
      </c>
      <c r="AH4" s="19">
        <f t="shared" si="19"/>
        <v>0.6944409205295764</v>
      </c>
      <c r="AI4" s="19">
        <f t="shared" si="20"/>
        <v>0.86805115066197047</v>
      </c>
      <c r="AJ4" s="36">
        <f t="shared" si="21"/>
        <v>2.7969747755921211E-2</v>
      </c>
      <c r="AK4" s="17">
        <f t="shared" si="22"/>
        <v>3.9869905778911572</v>
      </c>
      <c r="AL4" s="79">
        <f t="shared" si="23"/>
        <v>0.17417671473326823</v>
      </c>
      <c r="AM4" s="26">
        <v>0.43980000000000002</v>
      </c>
      <c r="AN4" s="20">
        <v>2.3E-2</v>
      </c>
      <c r="AO4" s="20">
        <v>1.1160000000000001</v>
      </c>
      <c r="AP4" s="19">
        <f t="shared" si="24"/>
        <v>0.88386326669764448</v>
      </c>
      <c r="AQ4" s="19">
        <f t="shared" si="25"/>
        <v>0.11476645438121738</v>
      </c>
      <c r="AR4" s="19">
        <f t="shared" si="26"/>
        <v>0.68859872628730423</v>
      </c>
      <c r="AS4" s="19">
        <f t="shared" si="27"/>
        <v>0.80336518066852158</v>
      </c>
      <c r="AT4" s="36">
        <f t="shared" si="28"/>
        <v>5.7898672078744502E-2</v>
      </c>
      <c r="AU4" s="17">
        <f t="shared" si="29"/>
        <v>3.6378385874777766</v>
      </c>
      <c r="AV4" s="79">
        <f t="shared" si="30"/>
        <v>0.18928787238048694</v>
      </c>
      <c r="AW4" s="26">
        <v>0.37719999999999998</v>
      </c>
      <c r="AX4" s="20">
        <v>2.3E-2</v>
      </c>
      <c r="AY4" s="20">
        <v>1.1080000000000001</v>
      </c>
      <c r="AZ4" s="19">
        <f t="shared" si="31"/>
        <v>0.87752732930196242</v>
      </c>
      <c r="BA4" s="19">
        <f t="shared" si="32"/>
        <v>8.3214501205103486E-2</v>
      </c>
      <c r="BB4" s="19">
        <f t="shared" si="33"/>
        <v>0.66571600964082789</v>
      </c>
      <c r="BC4" s="19">
        <f t="shared" si="34"/>
        <v>0.74893051084593143</v>
      </c>
      <c r="BD4" s="36">
        <f t="shared" si="35"/>
        <v>7.6095411756957346E-2</v>
      </c>
      <c r="BE4" s="17">
        <f t="shared" si="36"/>
        <v>3.3955224610933232</v>
      </c>
      <c r="BF4" s="79">
        <f t="shared" si="37"/>
        <v>0.1960570184025448</v>
      </c>
      <c r="BG4" s="26">
        <v>0.314</v>
      </c>
      <c r="BH4" s="20">
        <v>2.7E-2</v>
      </c>
      <c r="BI4" s="20">
        <v>1.0900000000000001</v>
      </c>
      <c r="BJ4" s="19">
        <f t="shared" si="38"/>
        <v>0.86327147016167782</v>
      </c>
      <c r="BK4" s="19">
        <f t="shared" si="39"/>
        <v>5.5806966658243112E-2</v>
      </c>
      <c r="BL4" s="19">
        <f t="shared" si="40"/>
        <v>0.55806966658243107</v>
      </c>
      <c r="BM4" s="19">
        <f t="shared" si="41"/>
        <v>0.61387663324067421</v>
      </c>
      <c r="BN4" s="36">
        <f t="shared" si="42"/>
        <v>0.10806321586680719</v>
      </c>
      <c r="BO4" s="17">
        <f t="shared" si="43"/>
        <v>3.1508838159256332</v>
      </c>
      <c r="BP4" s="79">
        <f t="shared" si="44"/>
        <v>0.17711527913589137</v>
      </c>
      <c r="BQ4" s="26">
        <v>0.27639999999999998</v>
      </c>
      <c r="BR4" s="20">
        <v>1.7000000000000001E-2</v>
      </c>
      <c r="BS4" s="20">
        <v>1.075</v>
      </c>
      <c r="BT4" s="19">
        <f t="shared" si="45"/>
        <v>0.85139158754477395</v>
      </c>
      <c r="BU4" s="19">
        <f t="shared" si="46"/>
        <v>4.2059986728951407E-2</v>
      </c>
      <c r="BV4" s="19">
        <f t="shared" si="47"/>
        <v>0.50471984074741683</v>
      </c>
      <c r="BW4" s="19">
        <f t="shared" si="48"/>
        <v>0.54677982747636822</v>
      </c>
      <c r="BX4" s="36">
        <f t="shared" si="49"/>
        <v>7.9416039248972448E-2</v>
      </c>
      <c r="BY4" s="17">
        <f t="shared" si="50"/>
        <v>3.0053393055094118</v>
      </c>
      <c r="BZ4" s="79">
        <f t="shared" si="51"/>
        <v>0.16794105072334442</v>
      </c>
    </row>
    <row r="5" spans="2:78" ht="20.100000000000001" customHeight="1">
      <c r="B5" s="6" t="s">
        <v>3</v>
      </c>
      <c r="C5" s="11">
        <f>9.94*10^-7</f>
        <v>9.9399999999999993E-7</v>
      </c>
      <c r="D5" s="2"/>
      <c r="E5" s="38">
        <v>24</v>
      </c>
      <c r="F5" s="20">
        <f t="shared" si="0"/>
        <v>0.47459999999999997</v>
      </c>
      <c r="G5" s="20">
        <f t="shared" si="1"/>
        <v>4.2281157030240379</v>
      </c>
      <c r="H5" s="29">
        <f t="shared" si="2"/>
        <v>42446.619718309856</v>
      </c>
      <c r="I5" s="19">
        <v>1.0245</v>
      </c>
      <c r="J5" s="19">
        <v>0.01</v>
      </c>
      <c r="K5" s="19">
        <v>1.2769999999999999</v>
      </c>
      <c r="L5" s="19">
        <f t="shared" si="3"/>
        <v>1.0113740067857453</v>
      </c>
      <c r="M5" s="19">
        <f t="shared" si="4"/>
        <v>0.81542091273019957</v>
      </c>
      <c r="N5" s="19">
        <f t="shared" si="5"/>
        <v>0</v>
      </c>
      <c r="O5" s="19">
        <f t="shared" si="6"/>
        <v>0.81542091273019957</v>
      </c>
      <c r="P5" s="36">
        <f t="shared" si="7"/>
        <v>0</v>
      </c>
      <c r="Q5" s="17">
        <f t="shared" si="8"/>
        <v>7.6850986909492027</v>
      </c>
      <c r="R5" s="79">
        <f t="shared" si="9"/>
        <v>0</v>
      </c>
      <c r="S5" s="19">
        <v>0.94740000000000002</v>
      </c>
      <c r="T5" s="19">
        <v>0.01</v>
      </c>
      <c r="U5" s="19">
        <v>1.2589999999999999</v>
      </c>
      <c r="V5" s="19">
        <f t="shared" si="10"/>
        <v>0.99711814764546081</v>
      </c>
      <c r="W5" s="19">
        <f t="shared" si="11"/>
        <v>0.67778873487623492</v>
      </c>
      <c r="X5" s="19">
        <f t="shared" si="12"/>
        <v>1.3555774697524698</v>
      </c>
      <c r="Y5" s="19">
        <f t="shared" si="13"/>
        <v>2.0333662046287047</v>
      </c>
      <c r="Z5" s="36">
        <f t="shared" si="14"/>
        <v>1.0679295000693579E-2</v>
      </c>
      <c r="AA5" s="17">
        <f t="shared" si="15"/>
        <v>7.2964328273400314</v>
      </c>
      <c r="AB5" s="79">
        <f t="shared" si="16"/>
        <v>0.18578632899532299</v>
      </c>
      <c r="AC5" s="26">
        <v>0.86370000000000002</v>
      </c>
      <c r="AD5" s="20">
        <v>1.2999999999999999E-2</v>
      </c>
      <c r="AE5" s="20">
        <v>1.236</v>
      </c>
      <c r="AF5" s="19">
        <f t="shared" si="17"/>
        <v>0.97890232763287499</v>
      </c>
      <c r="AG5" s="19">
        <f t="shared" si="18"/>
        <v>0.54292383249413534</v>
      </c>
      <c r="AH5" s="19">
        <f t="shared" si="19"/>
        <v>2.1716953299765414</v>
      </c>
      <c r="AI5" s="19">
        <f t="shared" si="20"/>
        <v>2.7146191624706768</v>
      </c>
      <c r="AJ5" s="36">
        <f t="shared" si="21"/>
        <v>2.6760942982716279E-2</v>
      </c>
      <c r="AK5" s="17">
        <f t="shared" si="22"/>
        <v>6.8744959559510841</v>
      </c>
      <c r="AL5" s="79">
        <f t="shared" si="23"/>
        <v>0.3159061179018598</v>
      </c>
      <c r="AM5" s="26">
        <v>0.76800000000000002</v>
      </c>
      <c r="AN5" s="20">
        <v>0.01</v>
      </c>
      <c r="AO5" s="20">
        <v>1.21</v>
      </c>
      <c r="AP5" s="19">
        <f t="shared" si="24"/>
        <v>0.95831053109690834</v>
      </c>
      <c r="AQ5" s="19">
        <f t="shared" si="25"/>
        <v>0.41140475420512329</v>
      </c>
      <c r="AR5" s="19">
        <f t="shared" si="26"/>
        <v>2.4684285252307396</v>
      </c>
      <c r="AS5" s="19">
        <f t="shared" si="27"/>
        <v>2.879833279435863</v>
      </c>
      <c r="AT5" s="36">
        <f t="shared" si="28"/>
        <v>2.9592599640994002E-2</v>
      </c>
      <c r="AU5" s="17">
        <f t="shared" si="29"/>
        <v>6.3920663431443687</v>
      </c>
      <c r="AV5" s="79">
        <f t="shared" si="30"/>
        <v>0.38617066731139038</v>
      </c>
      <c r="AW5" s="26">
        <v>0.68930000000000002</v>
      </c>
      <c r="AX5" s="20">
        <v>1.4E-2</v>
      </c>
      <c r="AY5" s="20">
        <v>1.181</v>
      </c>
      <c r="AZ5" s="19">
        <f t="shared" si="31"/>
        <v>0.93534275803756106</v>
      </c>
      <c r="BA5" s="19">
        <f t="shared" si="32"/>
        <v>0.31571300914471773</v>
      </c>
      <c r="BB5" s="19">
        <f t="shared" si="33"/>
        <v>2.5257040731577418</v>
      </c>
      <c r="BC5" s="19">
        <f t="shared" si="34"/>
        <v>2.8414170823024594</v>
      </c>
      <c r="BD5" s="36">
        <f t="shared" si="35"/>
        <v>5.2623404972357464E-2</v>
      </c>
      <c r="BE5" s="17">
        <f t="shared" si="36"/>
        <v>5.9953347806794932</v>
      </c>
      <c r="BF5" s="79">
        <f t="shared" si="37"/>
        <v>0.42127823808889719</v>
      </c>
      <c r="BG5" s="26">
        <v>0.56979999999999997</v>
      </c>
      <c r="BH5" s="20">
        <v>1.9E-2</v>
      </c>
      <c r="BI5" s="20">
        <v>1.161</v>
      </c>
      <c r="BJ5" s="19">
        <f t="shared" si="38"/>
        <v>0.91950291454835587</v>
      </c>
      <c r="BK5" s="19">
        <f t="shared" si="39"/>
        <v>0.20849010818607008</v>
      </c>
      <c r="BL5" s="19">
        <f t="shared" si="40"/>
        <v>2.0849010818607008</v>
      </c>
      <c r="BM5" s="19">
        <f t="shared" si="41"/>
        <v>2.2933911900467709</v>
      </c>
      <c r="BN5" s="36">
        <f t="shared" si="42"/>
        <v>8.6273847814707261E-2</v>
      </c>
      <c r="BO5" s="17">
        <f t="shared" si="43"/>
        <v>5.3929278973942001</v>
      </c>
      <c r="BP5" s="79">
        <f t="shared" si="44"/>
        <v>0.38659910192162977</v>
      </c>
      <c r="BQ5" s="26">
        <v>0.49590000000000001</v>
      </c>
      <c r="BR5" s="20">
        <v>1.9E-2</v>
      </c>
      <c r="BS5" s="20">
        <v>1.1439999999999999</v>
      </c>
      <c r="BT5" s="19">
        <f t="shared" si="45"/>
        <v>0.90603904758253151</v>
      </c>
      <c r="BU5" s="19">
        <f t="shared" si="46"/>
        <v>0.15332620654906576</v>
      </c>
      <c r="BV5" s="19">
        <f t="shared" si="47"/>
        <v>1.8399144785887889</v>
      </c>
      <c r="BW5" s="19">
        <f t="shared" si="48"/>
        <v>1.9932406851378546</v>
      </c>
      <c r="BX5" s="36">
        <f t="shared" si="49"/>
        <v>0.10051896853922032</v>
      </c>
      <c r="BY5" s="17">
        <f t="shared" si="50"/>
        <v>5.0203934314964318</v>
      </c>
      <c r="BZ5" s="79">
        <f t="shared" si="51"/>
        <v>0.36648810570217888</v>
      </c>
    </row>
    <row r="6" spans="2:78" ht="20.100000000000001" customHeight="1">
      <c r="B6" s="9" t="s">
        <v>4</v>
      </c>
      <c r="C6" s="10">
        <v>999.72964999999999</v>
      </c>
      <c r="D6" s="2"/>
      <c r="E6" s="38">
        <v>26</v>
      </c>
      <c r="F6" s="20">
        <f t="shared" si="0"/>
        <v>0.51460000000000006</v>
      </c>
      <c r="G6" s="20">
        <f t="shared" si="1"/>
        <v>4.5844676375393387</v>
      </c>
      <c r="H6" s="29">
        <f t="shared" si="2"/>
        <v>46024.084507042258</v>
      </c>
      <c r="I6" s="19">
        <v>1.0588</v>
      </c>
      <c r="J6" s="19">
        <v>1.9E-2</v>
      </c>
      <c r="K6" s="19">
        <v>1.3360000000000001</v>
      </c>
      <c r="L6" s="19">
        <f t="shared" si="3"/>
        <v>1.0581015450789006</v>
      </c>
      <c r="M6" s="19">
        <f t="shared" si="4"/>
        <v>0.95327215378623853</v>
      </c>
      <c r="N6" s="19">
        <f t="shared" si="5"/>
        <v>0</v>
      </c>
      <c r="O6" s="19">
        <f t="shared" si="6"/>
        <v>0.95327215378623853</v>
      </c>
      <c r="P6" s="36">
        <f t="shared" si="7"/>
        <v>0</v>
      </c>
      <c r="Q6" s="17">
        <f t="shared" si="8"/>
        <v>10.017020473526609</v>
      </c>
      <c r="R6" s="79">
        <f t="shared" si="9"/>
        <v>0</v>
      </c>
      <c r="S6" s="19">
        <v>1.0089999999999999</v>
      </c>
      <c r="T6" s="19">
        <v>1.7999999999999999E-2</v>
      </c>
      <c r="U6" s="19">
        <v>1.323</v>
      </c>
      <c r="V6" s="19">
        <f t="shared" si="10"/>
        <v>1.0478056468109171</v>
      </c>
      <c r="W6" s="19">
        <f t="shared" si="11"/>
        <v>0.84894224658563455</v>
      </c>
      <c r="X6" s="19">
        <f t="shared" si="12"/>
        <v>1.6978844931712691</v>
      </c>
      <c r="Y6" s="19">
        <f t="shared" si="13"/>
        <v>2.5468267397569035</v>
      </c>
      <c r="Z6" s="36">
        <f t="shared" si="14"/>
        <v>2.1226740797905083E-2</v>
      </c>
      <c r="AA6" s="17">
        <f t="shared" si="15"/>
        <v>9.6970001889605157</v>
      </c>
      <c r="AB6" s="79">
        <f t="shared" si="16"/>
        <v>0.1750937877782259</v>
      </c>
      <c r="AC6" s="26">
        <v>0.94210000000000005</v>
      </c>
      <c r="AD6" s="20">
        <v>1.2999999999999999E-2</v>
      </c>
      <c r="AE6" s="20">
        <v>1.3109999999999999</v>
      </c>
      <c r="AF6" s="19">
        <f t="shared" si="17"/>
        <v>1.038301740717394</v>
      </c>
      <c r="AG6" s="19">
        <f t="shared" si="18"/>
        <v>0.72673406257269857</v>
      </c>
      <c r="AH6" s="19">
        <f t="shared" si="19"/>
        <v>2.9069362502907943</v>
      </c>
      <c r="AI6" s="19">
        <f t="shared" si="20"/>
        <v>3.6336703128634928</v>
      </c>
      <c r="AJ6" s="36">
        <f t="shared" si="21"/>
        <v>3.0107164438603697E-2</v>
      </c>
      <c r="AK6" s="17">
        <f t="shared" si="22"/>
        <v>9.2670934211398013</v>
      </c>
      <c r="AL6" s="79">
        <f t="shared" si="23"/>
        <v>0.31368371054289612</v>
      </c>
      <c r="AM6" s="26">
        <v>0.87209999999999999</v>
      </c>
      <c r="AN6" s="20">
        <v>1.2E-2</v>
      </c>
      <c r="AO6" s="20">
        <v>1.2929999999999999</v>
      </c>
      <c r="AP6" s="19">
        <f t="shared" si="24"/>
        <v>1.0240458815771094</v>
      </c>
      <c r="AQ6" s="19">
        <f t="shared" si="25"/>
        <v>0.60576719151999969</v>
      </c>
      <c r="AR6" s="19">
        <f t="shared" si="26"/>
        <v>3.6346031491199979</v>
      </c>
      <c r="AS6" s="19">
        <f t="shared" si="27"/>
        <v>4.2403703406399975</v>
      </c>
      <c r="AT6" s="36">
        <f t="shared" si="28"/>
        <v>4.0549982747514111E-2</v>
      </c>
      <c r="AU6" s="17">
        <f t="shared" si="29"/>
        <v>8.8172657119103555</v>
      </c>
      <c r="AV6" s="79">
        <f t="shared" si="30"/>
        <v>0.41221431539829617</v>
      </c>
      <c r="AW6" s="26">
        <v>0.80779999999999996</v>
      </c>
      <c r="AX6" s="20">
        <v>1.2E-2</v>
      </c>
      <c r="AY6" s="20">
        <v>1.2669999999999999</v>
      </c>
      <c r="AZ6" s="19">
        <f t="shared" si="31"/>
        <v>1.0034540850411429</v>
      </c>
      <c r="BA6" s="19">
        <f t="shared" si="32"/>
        <v>0.49904194819546038</v>
      </c>
      <c r="BB6" s="19">
        <f t="shared" si="33"/>
        <v>3.9923355855636831</v>
      </c>
      <c r="BC6" s="19">
        <f t="shared" si="34"/>
        <v>4.4913775337591435</v>
      </c>
      <c r="BD6" s="36">
        <f t="shared" si="35"/>
        <v>5.1914131204252846E-2</v>
      </c>
      <c r="BE6" s="17">
        <f t="shared" si="36"/>
        <v>8.4040668304324484</v>
      </c>
      <c r="BF6" s="79">
        <f t="shared" si="37"/>
        <v>0.47504805305769437</v>
      </c>
      <c r="BG6" s="26">
        <v>0.74570000000000003</v>
      </c>
      <c r="BH6" s="20">
        <v>1.2999999999999999E-2</v>
      </c>
      <c r="BI6" s="20">
        <v>1.2430000000000001</v>
      </c>
      <c r="BJ6" s="19">
        <f t="shared" si="38"/>
        <v>0.9844462728540968</v>
      </c>
      <c r="BK6" s="19">
        <f t="shared" si="39"/>
        <v>0.40930464085795371</v>
      </c>
      <c r="BL6" s="19">
        <f t="shared" si="40"/>
        <v>4.0930464085795366</v>
      </c>
      <c r="BM6" s="19">
        <f t="shared" si="41"/>
        <v>4.5023510494374905</v>
      </c>
      <c r="BN6" s="36">
        <f t="shared" si="42"/>
        <v>6.7662297005593411E-2</v>
      </c>
      <c r="BO6" s="17">
        <f t="shared" si="43"/>
        <v>8.0050053912446089</v>
      </c>
      <c r="BP6" s="79">
        <f t="shared" si="44"/>
        <v>0.51131088719268869</v>
      </c>
      <c r="BQ6" s="26">
        <v>0.67049999999999998</v>
      </c>
      <c r="BR6" s="20">
        <v>1.0999999999999999E-2</v>
      </c>
      <c r="BS6" s="20">
        <v>1.2290000000000001</v>
      </c>
      <c r="BT6" s="19">
        <f t="shared" si="45"/>
        <v>0.97335838241165329</v>
      </c>
      <c r="BU6" s="19">
        <f t="shared" si="46"/>
        <v>0.32350236171129132</v>
      </c>
      <c r="BV6" s="19">
        <f t="shared" si="47"/>
        <v>3.8820283405354954</v>
      </c>
      <c r="BW6" s="19">
        <f t="shared" si="48"/>
        <v>4.2055307022467865</v>
      </c>
      <c r="BX6" s="36">
        <f t="shared" si="49"/>
        <v>6.7164351306299955E-2</v>
      </c>
      <c r="BY6" s="17">
        <f t="shared" si="50"/>
        <v>7.5217619093295474</v>
      </c>
      <c r="BZ6" s="79">
        <f t="shared" si="51"/>
        <v>0.51610625107934582</v>
      </c>
    </row>
    <row r="7" spans="2:78" ht="20.100000000000001" customHeight="1">
      <c r="B7" s="9" t="s">
        <v>5</v>
      </c>
      <c r="C7" s="10">
        <f>3.5*0.0254</f>
        <v>8.8899999999999993E-2</v>
      </c>
      <c r="D7" s="2"/>
      <c r="E7" s="38">
        <v>28</v>
      </c>
      <c r="F7" s="20">
        <f t="shared" si="0"/>
        <v>0.55460000000000009</v>
      </c>
      <c r="G7" s="20">
        <f t="shared" si="1"/>
        <v>4.9408195720546395</v>
      </c>
      <c r="H7" s="29">
        <f t="shared" si="2"/>
        <v>49601.549295774654</v>
      </c>
      <c r="I7" s="19">
        <v>1.0785</v>
      </c>
      <c r="J7" s="19">
        <v>0.02</v>
      </c>
      <c r="K7" s="19">
        <v>1.395</v>
      </c>
      <c r="L7" s="19">
        <f t="shared" si="3"/>
        <v>1.1048290833720555</v>
      </c>
      <c r="M7" s="19">
        <f t="shared" si="4"/>
        <v>1.0783626554914265</v>
      </c>
      <c r="N7" s="19">
        <f t="shared" si="5"/>
        <v>0</v>
      </c>
      <c r="O7" s="19">
        <f t="shared" si="6"/>
        <v>1.0783626554914265</v>
      </c>
      <c r="P7" s="36">
        <f t="shared" si="7"/>
        <v>0</v>
      </c>
      <c r="Q7" s="17">
        <f t="shared" si="8"/>
        <v>12.697639728476748</v>
      </c>
      <c r="R7" s="79">
        <f t="shared" si="9"/>
        <v>0</v>
      </c>
      <c r="S7" s="19">
        <v>1.0174000000000001</v>
      </c>
      <c r="T7" s="19">
        <v>1.7999999999999999E-2</v>
      </c>
      <c r="U7" s="19">
        <v>1.3819999999999999</v>
      </c>
      <c r="V7" s="19">
        <f t="shared" si="10"/>
        <v>1.094533185104072</v>
      </c>
      <c r="W7" s="19">
        <f t="shared" si="11"/>
        <v>0.94183684907952359</v>
      </c>
      <c r="X7" s="19">
        <f t="shared" si="12"/>
        <v>1.8836736981590472</v>
      </c>
      <c r="Y7" s="19">
        <f t="shared" si="13"/>
        <v>2.8255105472385709</v>
      </c>
      <c r="Z7" s="36">
        <f t="shared" si="14"/>
        <v>2.3162195045444638E-2</v>
      </c>
      <c r="AA7" s="17">
        <f t="shared" si="15"/>
        <v>12.206144139366879</v>
      </c>
      <c r="AB7" s="79">
        <f t="shared" si="16"/>
        <v>0.15432176424034524</v>
      </c>
      <c r="AC7" s="26">
        <v>0.95620000000000005</v>
      </c>
      <c r="AD7" s="20">
        <v>1.2E-2</v>
      </c>
      <c r="AE7" s="20">
        <v>1.371</v>
      </c>
      <c r="AF7" s="19">
        <f t="shared" si="17"/>
        <v>1.0858212711850095</v>
      </c>
      <c r="AG7" s="19">
        <f t="shared" si="18"/>
        <v>0.81874472267916354</v>
      </c>
      <c r="AH7" s="19">
        <f t="shared" si="19"/>
        <v>3.2749788907166542</v>
      </c>
      <c r="AI7" s="19">
        <f t="shared" si="20"/>
        <v>4.0937236133958175</v>
      </c>
      <c r="AJ7" s="36">
        <f t="shared" si="21"/>
        <v>3.039325924830141E-2</v>
      </c>
      <c r="AK7" s="17">
        <f t="shared" si="22"/>
        <v>11.713844138490872</v>
      </c>
      <c r="AL7" s="79">
        <f t="shared" si="23"/>
        <v>0.2795819076980291</v>
      </c>
      <c r="AM7" s="26">
        <v>0.89739999999999998</v>
      </c>
      <c r="AN7" s="20">
        <v>1.7000000000000001E-2</v>
      </c>
      <c r="AO7" s="20">
        <v>1.3580000000000001</v>
      </c>
      <c r="AP7" s="19">
        <f t="shared" si="24"/>
        <v>1.0755253729170262</v>
      </c>
      <c r="AQ7" s="19">
        <f t="shared" si="25"/>
        <v>0.70753478413106408</v>
      </c>
      <c r="AR7" s="19">
        <f t="shared" si="26"/>
        <v>4.2452087047863838</v>
      </c>
      <c r="AS7" s="19">
        <f t="shared" si="27"/>
        <v>4.9527434889174478</v>
      </c>
      <c r="AT7" s="36">
        <f t="shared" si="28"/>
        <v>6.3366663323111763E-2</v>
      </c>
      <c r="AU7" s="17">
        <f t="shared" si="29"/>
        <v>11.240850020002158</v>
      </c>
      <c r="AV7" s="79">
        <f t="shared" si="30"/>
        <v>0.37765904688990493</v>
      </c>
      <c r="AW7" s="26">
        <v>0.84719999999999995</v>
      </c>
      <c r="AX7" s="20">
        <v>1.2999999999999999E-2</v>
      </c>
      <c r="AY7" s="20">
        <v>1.3420000000000001</v>
      </c>
      <c r="AZ7" s="19">
        <f t="shared" si="31"/>
        <v>1.0628534981256621</v>
      </c>
      <c r="BA7" s="19">
        <f t="shared" si="32"/>
        <v>0.61581895337458892</v>
      </c>
      <c r="BB7" s="19">
        <f t="shared" si="33"/>
        <v>4.9265516269967113</v>
      </c>
      <c r="BC7" s="19">
        <f t="shared" si="34"/>
        <v>5.5423705803713004</v>
      </c>
      <c r="BD7" s="36">
        <f t="shared" si="35"/>
        <v>6.3095661594878366E-2</v>
      </c>
      <c r="BE7" s="17">
        <f t="shared" si="36"/>
        <v>10.837035313401252</v>
      </c>
      <c r="BF7" s="79">
        <f t="shared" si="37"/>
        <v>0.45460326413299201</v>
      </c>
      <c r="BG7" s="26">
        <v>0.80200000000000005</v>
      </c>
      <c r="BH7" s="20">
        <v>1.4E-2</v>
      </c>
      <c r="BI7" s="20">
        <v>1.323</v>
      </c>
      <c r="BJ7" s="19">
        <f t="shared" si="38"/>
        <v>1.0478056468109171</v>
      </c>
      <c r="BK7" s="19">
        <f t="shared" si="39"/>
        <v>0.53634538781576979</v>
      </c>
      <c r="BL7" s="19">
        <f t="shared" si="40"/>
        <v>5.3634538781576975</v>
      </c>
      <c r="BM7" s="19">
        <f t="shared" si="41"/>
        <v>5.899799265973467</v>
      </c>
      <c r="BN7" s="36">
        <f t="shared" si="42"/>
        <v>8.2548436436297556E-2</v>
      </c>
      <c r="BO7" s="17">
        <f t="shared" si="43"/>
        <v>10.473441195107204</v>
      </c>
      <c r="BP7" s="79">
        <f t="shared" si="44"/>
        <v>0.51210044322999593</v>
      </c>
      <c r="BQ7" s="26">
        <v>0.75590000000000002</v>
      </c>
      <c r="BR7" s="20">
        <v>1.0999999999999999E-2</v>
      </c>
      <c r="BS7" s="20">
        <v>1.302</v>
      </c>
      <c r="BT7" s="19">
        <f t="shared" si="45"/>
        <v>1.0311738111472519</v>
      </c>
      <c r="BU7" s="19">
        <f t="shared" si="46"/>
        <v>0.46145226769041442</v>
      </c>
      <c r="BV7" s="19">
        <f t="shared" si="47"/>
        <v>5.5374272122849728</v>
      </c>
      <c r="BW7" s="19">
        <f t="shared" si="48"/>
        <v>5.9988794799753871</v>
      </c>
      <c r="BX7" s="36">
        <f t="shared" si="49"/>
        <v>7.5380155194307435E-2</v>
      </c>
      <c r="BY7" s="17">
        <f t="shared" si="50"/>
        <v>10.102607370917925</v>
      </c>
      <c r="BZ7" s="79">
        <f t="shared" si="51"/>
        <v>0.54811862017179835</v>
      </c>
    </row>
    <row r="8" spans="2:78" ht="20.100000000000001" customHeight="1">
      <c r="B8" s="9" t="s">
        <v>6</v>
      </c>
      <c r="C8" s="10">
        <f>35.25*0.0254</f>
        <v>0.89534999999999998</v>
      </c>
      <c r="D8" s="2"/>
      <c r="E8" s="38">
        <v>30</v>
      </c>
      <c r="F8" s="20">
        <f t="shared" si="0"/>
        <v>0.59460000000000002</v>
      </c>
      <c r="G8" s="20">
        <f t="shared" si="1"/>
        <v>5.2971715065699394</v>
      </c>
      <c r="H8" s="29">
        <f t="shared" si="2"/>
        <v>53179.014084507042</v>
      </c>
      <c r="I8" s="19">
        <v>1.1037999999999999</v>
      </c>
      <c r="J8" s="19">
        <v>1.9E-2</v>
      </c>
      <c r="K8" s="19">
        <v>1.446</v>
      </c>
      <c r="L8" s="19">
        <f t="shared" si="3"/>
        <v>1.1452206842695285</v>
      </c>
      <c r="M8" s="19">
        <f t="shared" si="4"/>
        <v>1.2136500853968055</v>
      </c>
      <c r="N8" s="19">
        <f t="shared" si="5"/>
        <v>0</v>
      </c>
      <c r="O8" s="19">
        <f t="shared" si="6"/>
        <v>1.2136500853968055</v>
      </c>
      <c r="P8" s="36">
        <f t="shared" si="7"/>
        <v>0</v>
      </c>
      <c r="Q8" s="17">
        <f t="shared" si="8"/>
        <v>15.898777898824799</v>
      </c>
      <c r="R8" s="79">
        <f t="shared" si="9"/>
        <v>0</v>
      </c>
      <c r="S8" s="19">
        <v>1.0311999999999999</v>
      </c>
      <c r="T8" s="19">
        <v>1.7999999999999999E-2</v>
      </c>
      <c r="U8" s="19">
        <v>1.4390000000000001</v>
      </c>
      <c r="V8" s="19">
        <f t="shared" si="10"/>
        <v>1.1396767390483067</v>
      </c>
      <c r="W8" s="19">
        <f t="shared" si="11"/>
        <v>1.0490194050700492</v>
      </c>
      <c r="X8" s="19">
        <f t="shared" si="12"/>
        <v>2.0980388101400984</v>
      </c>
      <c r="Y8" s="19">
        <f t="shared" si="13"/>
        <v>3.1470582152101478</v>
      </c>
      <c r="Z8" s="36">
        <f t="shared" si="14"/>
        <v>2.5112226291045182E-2</v>
      </c>
      <c r="AA8" s="17">
        <f t="shared" si="15"/>
        <v>15.17908013385742</v>
      </c>
      <c r="AB8" s="79">
        <f t="shared" si="16"/>
        <v>0.13821910100206641</v>
      </c>
      <c r="AC8" s="26">
        <v>0.96740000000000004</v>
      </c>
      <c r="AD8" s="20">
        <v>1.4999999999999999E-2</v>
      </c>
      <c r="AE8" s="20">
        <v>1.4259999999999999</v>
      </c>
      <c r="AF8" s="19">
        <f t="shared" si="17"/>
        <v>1.1293808407803234</v>
      </c>
      <c r="AG8" s="19">
        <f t="shared" si="18"/>
        <v>0.90662427368489318</v>
      </c>
      <c r="AH8" s="19">
        <f t="shared" si="19"/>
        <v>3.6264970947395727</v>
      </c>
      <c r="AI8" s="19">
        <f t="shared" si="20"/>
        <v>4.5331213684244656</v>
      </c>
      <c r="AJ8" s="36">
        <f t="shared" si="21"/>
        <v>4.1100909191701333E-2</v>
      </c>
      <c r="AK8" s="17">
        <f t="shared" si="22"/>
        <v>14.546618461613365</v>
      </c>
      <c r="AL8" s="79">
        <f t="shared" si="23"/>
        <v>0.24930172632969147</v>
      </c>
      <c r="AM8" s="26">
        <v>0.91720000000000002</v>
      </c>
      <c r="AN8" s="20">
        <v>1.4999999999999999E-2</v>
      </c>
      <c r="AO8" s="20">
        <v>1.415</v>
      </c>
      <c r="AP8" s="19">
        <f t="shared" si="24"/>
        <v>1.1206689268612606</v>
      </c>
      <c r="AQ8" s="19">
        <f t="shared" si="25"/>
        <v>0.80244836636782435</v>
      </c>
      <c r="AR8" s="19">
        <f t="shared" si="26"/>
        <v>4.8146901982069457</v>
      </c>
      <c r="AS8" s="19">
        <f t="shared" si="27"/>
        <v>5.6171385645747698</v>
      </c>
      <c r="AT8" s="36">
        <f t="shared" si="28"/>
        <v>6.0703889231803712E-2</v>
      </c>
      <c r="AU8" s="17">
        <f t="shared" si="29"/>
        <v>14.048976205396251</v>
      </c>
      <c r="AV8" s="79">
        <f t="shared" si="30"/>
        <v>0.34270754877907827</v>
      </c>
      <c r="AW8" s="26">
        <v>0.87070000000000003</v>
      </c>
      <c r="AX8" s="20">
        <v>1.7000000000000001E-2</v>
      </c>
      <c r="AY8" s="20">
        <v>1.401</v>
      </c>
      <c r="AZ8" s="19">
        <f t="shared" si="31"/>
        <v>1.109581036418817</v>
      </c>
      <c r="BA8" s="19">
        <f t="shared" si="32"/>
        <v>0.70890735935561822</v>
      </c>
      <c r="BB8" s="19">
        <f t="shared" si="33"/>
        <v>5.6712588748449457</v>
      </c>
      <c r="BC8" s="19">
        <f t="shared" si="34"/>
        <v>6.3801662342005638</v>
      </c>
      <c r="BD8" s="36">
        <f t="shared" si="35"/>
        <v>8.9924142782143793E-2</v>
      </c>
      <c r="BE8" s="17">
        <f t="shared" si="36"/>
        <v>13.588012760892351</v>
      </c>
      <c r="BF8" s="79">
        <f t="shared" si="37"/>
        <v>0.41737220700641314</v>
      </c>
      <c r="BG8" s="26">
        <v>0.81269999999999998</v>
      </c>
      <c r="BH8" s="20">
        <v>1.4999999999999999E-2</v>
      </c>
      <c r="BI8" s="20">
        <v>1.3919999999999999</v>
      </c>
      <c r="BJ8" s="19">
        <f t="shared" si="38"/>
        <v>1.1024531068486747</v>
      </c>
      <c r="BK8" s="19">
        <f t="shared" si="39"/>
        <v>0.60969848442829899</v>
      </c>
      <c r="BL8" s="19">
        <f t="shared" si="40"/>
        <v>6.0969848442829893</v>
      </c>
      <c r="BM8" s="19">
        <f t="shared" si="41"/>
        <v>6.7066833287112884</v>
      </c>
      <c r="BN8" s="36">
        <f t="shared" si="42"/>
        <v>9.7910858190640992E-2</v>
      </c>
      <c r="BO8" s="17">
        <f t="shared" si="43"/>
        <v>13.013047604306843</v>
      </c>
      <c r="BP8" s="79">
        <f t="shared" si="44"/>
        <v>0.46852858989504581</v>
      </c>
      <c r="BQ8" s="26">
        <v>0.77110000000000001</v>
      </c>
      <c r="BR8" s="20">
        <v>1.2E-2</v>
      </c>
      <c r="BS8" s="20">
        <v>1.379</v>
      </c>
      <c r="BT8" s="19">
        <f t="shared" si="45"/>
        <v>1.0921572085806914</v>
      </c>
      <c r="BU8" s="19">
        <f t="shared" si="46"/>
        <v>0.53867406190449352</v>
      </c>
      <c r="BV8" s="19">
        <f t="shared" si="47"/>
        <v>6.4640887428539218</v>
      </c>
      <c r="BW8" s="19">
        <f t="shared" si="48"/>
        <v>7.0027628047584152</v>
      </c>
      <c r="BX8" s="36">
        <f t="shared" si="49"/>
        <v>9.2246978934061002E-2</v>
      </c>
      <c r="BY8" s="17">
        <f t="shared" si="50"/>
        <v>12.600658802342064</v>
      </c>
      <c r="BZ8" s="79">
        <f t="shared" si="51"/>
        <v>0.51299609363698129</v>
      </c>
    </row>
    <row r="9" spans="2:78" ht="20.100000000000001" customHeight="1">
      <c r="B9" s="9" t="s">
        <v>15</v>
      </c>
      <c r="C9" s="10">
        <v>5.4249999999999998</v>
      </c>
      <c r="D9" s="2"/>
      <c r="E9" s="38">
        <v>32</v>
      </c>
      <c r="F9" s="20">
        <f t="shared" si="0"/>
        <v>0.63460000000000005</v>
      </c>
      <c r="G9" s="20">
        <f t="shared" si="1"/>
        <v>5.6535234410852402</v>
      </c>
      <c r="H9" s="29">
        <f t="shared" si="2"/>
        <v>56756.478873239437</v>
      </c>
      <c r="I9" s="19">
        <v>1.1072</v>
      </c>
      <c r="J9" s="19">
        <v>0.02</v>
      </c>
      <c r="K9" s="19">
        <v>1.4890000000000001</v>
      </c>
      <c r="L9" s="19">
        <f t="shared" si="3"/>
        <v>1.1792763477713195</v>
      </c>
      <c r="M9" s="19">
        <f t="shared" si="4"/>
        <v>1.2948446750998484</v>
      </c>
      <c r="N9" s="19">
        <f t="shared" si="5"/>
        <v>0</v>
      </c>
      <c r="O9" s="19">
        <f t="shared" si="6"/>
        <v>1.2948446750998484</v>
      </c>
      <c r="P9" s="36">
        <f t="shared" si="7"/>
        <v>0</v>
      </c>
      <c r="Q9" s="17">
        <f t="shared" si="8"/>
        <v>19.369077894256428</v>
      </c>
      <c r="R9" s="79">
        <f t="shared" si="9"/>
        <v>0</v>
      </c>
      <c r="S9" s="19">
        <v>1.0388999999999999</v>
      </c>
      <c r="T9" s="19">
        <v>2.1999999999999999E-2</v>
      </c>
      <c r="U9" s="19">
        <v>1.4870000000000001</v>
      </c>
      <c r="V9" s="19">
        <f t="shared" si="10"/>
        <v>1.177692363422399</v>
      </c>
      <c r="W9" s="19">
        <f t="shared" si="11"/>
        <v>1.1369609665050626</v>
      </c>
      <c r="X9" s="19">
        <f t="shared" si="12"/>
        <v>2.2739219330101252</v>
      </c>
      <c r="Y9" s="19">
        <f t="shared" si="13"/>
        <v>3.4108828995151876</v>
      </c>
      <c r="Z9" s="36">
        <f t="shared" si="14"/>
        <v>3.2774474808703769E-2</v>
      </c>
      <c r="AA9" s="17">
        <f t="shared" si="15"/>
        <v>18.545964392403693</v>
      </c>
      <c r="AB9" s="79">
        <f t="shared" si="16"/>
        <v>0.12261006679930372</v>
      </c>
      <c r="AC9" s="26">
        <v>0.97570000000000001</v>
      </c>
      <c r="AD9" s="20">
        <v>2.1000000000000001E-2</v>
      </c>
      <c r="AE9" s="20">
        <v>1.4830000000000001</v>
      </c>
      <c r="AF9" s="19">
        <f t="shared" si="17"/>
        <v>1.1745243947245581</v>
      </c>
      <c r="AG9" s="19">
        <f t="shared" si="18"/>
        <v>0.99744977671745738</v>
      </c>
      <c r="AH9" s="19">
        <f t="shared" si="19"/>
        <v>3.9897991068698295</v>
      </c>
      <c r="AI9" s="19">
        <f t="shared" si="20"/>
        <v>4.987248883587287</v>
      </c>
      <c r="AJ9" s="36">
        <f t="shared" si="21"/>
        <v>6.2233283532940983E-2</v>
      </c>
      <c r="AK9" s="17">
        <f t="shared" si="22"/>
        <v>17.784313245740552</v>
      </c>
      <c r="AL9" s="79">
        <f t="shared" si="23"/>
        <v>0.22434372650433437</v>
      </c>
      <c r="AM9" s="26">
        <v>0.91459999999999997</v>
      </c>
      <c r="AN9" s="20">
        <v>1.6E-2</v>
      </c>
      <c r="AO9" s="20">
        <v>1.47</v>
      </c>
      <c r="AP9" s="19">
        <f t="shared" si="24"/>
        <v>1.1642284964565746</v>
      </c>
      <c r="AQ9" s="19">
        <f t="shared" si="25"/>
        <v>0.86113886243075621</v>
      </c>
      <c r="AR9" s="19">
        <f t="shared" si="26"/>
        <v>5.1668331745845366</v>
      </c>
      <c r="AS9" s="19">
        <f t="shared" si="27"/>
        <v>6.0279720370152932</v>
      </c>
      <c r="AT9" s="36">
        <f t="shared" si="28"/>
        <v>6.9882274231786279E-2</v>
      </c>
      <c r="AU9" s="17">
        <f t="shared" si="29"/>
        <v>17.047970127684881</v>
      </c>
      <c r="AV9" s="79">
        <f t="shared" si="30"/>
        <v>0.30307615134742111</v>
      </c>
      <c r="AW9" s="26">
        <v>0.87209999999999999</v>
      </c>
      <c r="AX9" s="20">
        <v>1.7999999999999999E-2</v>
      </c>
      <c r="AY9" s="20">
        <v>1.4670000000000001</v>
      </c>
      <c r="AZ9" s="19">
        <f t="shared" si="31"/>
        <v>1.1618525199331939</v>
      </c>
      <c r="BA9" s="19">
        <f t="shared" si="32"/>
        <v>0.77977431540233888</v>
      </c>
      <c r="BB9" s="19">
        <f t="shared" si="33"/>
        <v>6.238194523218711</v>
      </c>
      <c r="BC9" s="19">
        <f t="shared" si="34"/>
        <v>7.0179688386210497</v>
      </c>
      <c r="BD9" s="36">
        <f t="shared" si="35"/>
        <v>0.10439599727142213</v>
      </c>
      <c r="BE9" s="17">
        <f t="shared" si="36"/>
        <v>16.535783834438309</v>
      </c>
      <c r="BF9" s="79">
        <f t="shared" si="37"/>
        <v>0.3772542375781856</v>
      </c>
      <c r="BG9" s="26">
        <v>0.82579999999999998</v>
      </c>
      <c r="BH9" s="20">
        <v>1.6E-2</v>
      </c>
      <c r="BI9" s="20">
        <v>1.456</v>
      </c>
      <c r="BJ9" s="19">
        <f t="shared" si="38"/>
        <v>1.1531406060141309</v>
      </c>
      <c r="BK9" s="19">
        <f t="shared" si="39"/>
        <v>0.68872941617870842</v>
      </c>
      <c r="BL9" s="19">
        <f t="shared" si="40"/>
        <v>6.887294161787084</v>
      </c>
      <c r="BM9" s="19">
        <f t="shared" si="41"/>
        <v>7.5760235779657927</v>
      </c>
      <c r="BN9" s="36">
        <f t="shared" si="42"/>
        <v>0.11426253637052163</v>
      </c>
      <c r="BO9" s="17">
        <f t="shared" si="43"/>
        <v>15.977802060854389</v>
      </c>
      <c r="BP9" s="79">
        <f t="shared" si="44"/>
        <v>0.43105391690018197</v>
      </c>
      <c r="BQ9" s="26">
        <v>0.78739999999999999</v>
      </c>
      <c r="BR9" s="20">
        <v>1.2999999999999999E-2</v>
      </c>
      <c r="BS9" s="20">
        <v>1.4430000000000001</v>
      </c>
      <c r="BT9" s="19">
        <f t="shared" si="45"/>
        <v>1.1428447077461479</v>
      </c>
      <c r="BU9" s="19">
        <f t="shared" si="46"/>
        <v>0.61503468488572399</v>
      </c>
      <c r="BV9" s="19">
        <f t="shared" si="47"/>
        <v>7.3804162186286879</v>
      </c>
      <c r="BW9" s="19">
        <f t="shared" si="48"/>
        <v>7.9954509035144117</v>
      </c>
      <c r="BX9" s="36">
        <f t="shared" si="49"/>
        <v>0.10942546180290713</v>
      </c>
      <c r="BY9" s="17">
        <f t="shared" si="50"/>
        <v>15.515026680603363</v>
      </c>
      <c r="BZ9" s="79">
        <f t="shared" si="51"/>
        <v>0.4756947165199249</v>
      </c>
    </row>
    <row r="10" spans="2:78" ht="20.100000000000001" customHeight="1">
      <c r="B10" s="9" t="s">
        <v>7</v>
      </c>
      <c r="C10" s="10">
        <v>1.343</v>
      </c>
      <c r="D10" s="2"/>
      <c r="E10" s="38">
        <v>34</v>
      </c>
      <c r="F10" s="20">
        <f t="shared" si="0"/>
        <v>0.67460000000000009</v>
      </c>
      <c r="G10" s="20">
        <f t="shared" si="1"/>
        <v>6.0098753756005401</v>
      </c>
      <c r="H10" s="29">
        <f t="shared" si="2"/>
        <v>60333.94366197184</v>
      </c>
      <c r="I10" s="19">
        <v>1.1005</v>
      </c>
      <c r="J10" s="19">
        <v>2.4E-2</v>
      </c>
      <c r="K10" s="19">
        <v>1.5289999999999999</v>
      </c>
      <c r="L10" s="19">
        <f t="shared" si="3"/>
        <v>1.2109560347497297</v>
      </c>
      <c r="M10" s="19">
        <f t="shared" si="4"/>
        <v>1.3488733988116146</v>
      </c>
      <c r="N10" s="19">
        <f t="shared" si="5"/>
        <v>0</v>
      </c>
      <c r="O10" s="19">
        <f t="shared" si="6"/>
        <v>1.3488733988116146</v>
      </c>
      <c r="P10" s="36">
        <f t="shared" si="7"/>
        <v>0</v>
      </c>
      <c r="Q10" s="17">
        <f t="shared" si="8"/>
        <v>23.170398743987224</v>
      </c>
      <c r="R10" s="79">
        <f t="shared" si="9"/>
        <v>0</v>
      </c>
      <c r="S10" s="19">
        <v>1.0446</v>
      </c>
      <c r="T10" s="19">
        <v>2.3E-2</v>
      </c>
      <c r="U10" s="19">
        <v>1.5249999999999999</v>
      </c>
      <c r="V10" s="19">
        <f t="shared" si="10"/>
        <v>1.2077880660518885</v>
      </c>
      <c r="W10" s="19">
        <f t="shared" si="11"/>
        <v>1.2089709230654284</v>
      </c>
      <c r="X10" s="19">
        <f t="shared" si="12"/>
        <v>2.4179418461308568</v>
      </c>
      <c r="Y10" s="19">
        <f t="shared" si="13"/>
        <v>3.6269127691962852</v>
      </c>
      <c r="Z10" s="36">
        <f t="shared" si="14"/>
        <v>3.6037831191448523E-2</v>
      </c>
      <c r="AA10" s="17">
        <f t="shared" si="15"/>
        <v>22.361135832529005</v>
      </c>
      <c r="AB10" s="79">
        <f t="shared" si="16"/>
        <v>0.10813144127560143</v>
      </c>
      <c r="AC10" s="26">
        <v>0.97860000000000003</v>
      </c>
      <c r="AD10" s="20">
        <v>2.1000000000000001E-2</v>
      </c>
      <c r="AE10" s="20">
        <v>1.53</v>
      </c>
      <c r="AF10" s="19">
        <f t="shared" si="17"/>
        <v>1.21174802692419</v>
      </c>
      <c r="AG10" s="19">
        <f t="shared" si="18"/>
        <v>1.0679954682722512</v>
      </c>
      <c r="AH10" s="19">
        <f t="shared" si="19"/>
        <v>4.2719818730890049</v>
      </c>
      <c r="AI10" s="19">
        <f t="shared" si="20"/>
        <v>5.3399773413612559</v>
      </c>
      <c r="AJ10" s="36">
        <f t="shared" si="21"/>
        <v>6.6240450173788684E-2</v>
      </c>
      <c r="AK10" s="17">
        <f t="shared" si="22"/>
        <v>21.405655471952212</v>
      </c>
      <c r="AL10" s="79">
        <f t="shared" si="23"/>
        <v>0.19957257925068328</v>
      </c>
      <c r="AM10" s="26">
        <v>0.92900000000000005</v>
      </c>
      <c r="AN10" s="20">
        <v>1.4E-2</v>
      </c>
      <c r="AO10" s="20">
        <v>1.5189999999999999</v>
      </c>
      <c r="AP10" s="19">
        <f t="shared" si="24"/>
        <v>1.203036113005127</v>
      </c>
      <c r="AQ10" s="19">
        <f t="shared" si="25"/>
        <v>0.94868733138930916</v>
      </c>
      <c r="AR10" s="19">
        <f t="shared" si="26"/>
        <v>5.6921239883358545</v>
      </c>
      <c r="AS10" s="19">
        <f t="shared" si="27"/>
        <v>6.6408113197251639</v>
      </c>
      <c r="AT10" s="36">
        <f t="shared" si="28"/>
        <v>6.5291397049614758E-2</v>
      </c>
      <c r="AU10" s="17">
        <f t="shared" si="29"/>
        <v>20.687597504003588</v>
      </c>
      <c r="AV10" s="79">
        <f t="shared" si="30"/>
        <v>0.2751466905344751</v>
      </c>
      <c r="AW10" s="26">
        <v>0.88360000000000005</v>
      </c>
      <c r="AX10" s="20">
        <v>1.7000000000000001E-2</v>
      </c>
      <c r="AY10" s="20">
        <v>1.5189999999999999</v>
      </c>
      <c r="AZ10" s="19">
        <f t="shared" si="31"/>
        <v>1.203036113005127</v>
      </c>
      <c r="BA10" s="19">
        <f t="shared" si="32"/>
        <v>0.85822880644995814</v>
      </c>
      <c r="BB10" s="19">
        <f t="shared" si="33"/>
        <v>6.8658304515996651</v>
      </c>
      <c r="BC10" s="19">
        <f t="shared" si="34"/>
        <v>7.724059258049623</v>
      </c>
      <c r="BD10" s="36">
        <f t="shared" si="35"/>
        <v>0.10570988093747155</v>
      </c>
      <c r="BE10" s="17">
        <f t="shared" si="36"/>
        <v>20.030342831728039</v>
      </c>
      <c r="BF10" s="79">
        <f t="shared" si="37"/>
        <v>0.34277148969832899</v>
      </c>
      <c r="BG10" s="26">
        <v>0.84450000000000003</v>
      </c>
      <c r="BH10" s="20">
        <v>1.2E-2</v>
      </c>
      <c r="BI10" s="20">
        <v>1.5089999999999999</v>
      </c>
      <c r="BJ10" s="19">
        <f t="shared" si="38"/>
        <v>1.1951161912605244</v>
      </c>
      <c r="BK10" s="19">
        <f t="shared" si="39"/>
        <v>0.77366671483703697</v>
      </c>
      <c r="BL10" s="19">
        <f t="shared" si="40"/>
        <v>7.7366671483703691</v>
      </c>
      <c r="BM10" s="19">
        <f t="shared" si="41"/>
        <v>8.5103338632074053</v>
      </c>
      <c r="BN10" s="36">
        <f t="shared" si="42"/>
        <v>9.2049376932059654E-2</v>
      </c>
      <c r="BO10" s="17">
        <f t="shared" si="43"/>
        <v>19.464293102962092</v>
      </c>
      <c r="BP10" s="79">
        <f t="shared" si="44"/>
        <v>0.39747999618814805</v>
      </c>
      <c r="BQ10" s="26">
        <v>0.80259999999999998</v>
      </c>
      <c r="BR10" s="20">
        <v>1.6E-2</v>
      </c>
      <c r="BS10" s="20">
        <v>1.502</v>
      </c>
      <c r="BT10" s="19">
        <f t="shared" si="45"/>
        <v>1.1895722460393028</v>
      </c>
      <c r="BU10" s="19">
        <f t="shared" si="46"/>
        <v>0.69233183439392532</v>
      </c>
      <c r="BV10" s="19">
        <f t="shared" si="47"/>
        <v>8.307982012727102</v>
      </c>
      <c r="BW10" s="19">
        <f t="shared" si="48"/>
        <v>9.0003138471210278</v>
      </c>
      <c r="BX10" s="36">
        <f t="shared" si="49"/>
        <v>0.14591576676015253</v>
      </c>
      <c r="BY10" s="17">
        <f t="shared" si="50"/>
        <v>18.857707843747427</v>
      </c>
      <c r="BZ10" s="79">
        <f t="shared" si="51"/>
        <v>0.44056160385800791</v>
      </c>
    </row>
    <row r="11" spans="2:78" ht="20.100000000000001" customHeight="1">
      <c r="B11" s="12" t="s">
        <v>8</v>
      </c>
      <c r="C11" s="10">
        <f>C9*C10</f>
        <v>7.2857749999999992</v>
      </c>
      <c r="D11" s="2"/>
      <c r="E11" s="38">
        <v>36</v>
      </c>
      <c r="F11" s="20">
        <f t="shared" si="0"/>
        <v>0.71460000000000001</v>
      </c>
      <c r="G11" s="20">
        <f t="shared" si="1"/>
        <v>6.36622731011584</v>
      </c>
      <c r="H11" s="29">
        <f t="shared" si="2"/>
        <v>63911.408450704221</v>
      </c>
      <c r="I11" s="19">
        <v>1.1067</v>
      </c>
      <c r="J11" s="19">
        <v>2.5999999999999999E-2</v>
      </c>
      <c r="K11" s="19">
        <v>1.5609999999999999</v>
      </c>
      <c r="L11" s="19">
        <f t="shared" si="3"/>
        <v>1.2362997843324577</v>
      </c>
      <c r="M11" s="19">
        <f t="shared" si="4"/>
        <v>1.421810612232975</v>
      </c>
      <c r="N11" s="19">
        <f t="shared" si="5"/>
        <v>0</v>
      </c>
      <c r="O11" s="19">
        <f t="shared" si="6"/>
        <v>1.421810612232975</v>
      </c>
      <c r="P11" s="36">
        <f t="shared" si="7"/>
        <v>0</v>
      </c>
      <c r="Q11" s="17">
        <f t="shared" si="8"/>
        <v>27.647931701055601</v>
      </c>
      <c r="R11" s="79">
        <f t="shared" si="9"/>
        <v>0</v>
      </c>
      <c r="S11" s="19">
        <v>1.0557000000000001</v>
      </c>
      <c r="T11" s="19">
        <v>2.3E-2</v>
      </c>
      <c r="U11" s="19">
        <v>1.5640000000000001</v>
      </c>
      <c r="V11" s="19">
        <f t="shared" si="10"/>
        <v>1.2386757608558385</v>
      </c>
      <c r="W11" s="19">
        <f t="shared" si="11"/>
        <v>1.2987652677086534</v>
      </c>
      <c r="X11" s="19">
        <f t="shared" si="12"/>
        <v>2.5975305354173068</v>
      </c>
      <c r="Y11" s="19">
        <f t="shared" si="13"/>
        <v>3.8962958031259602</v>
      </c>
      <c r="Z11" s="36">
        <f t="shared" si="14"/>
        <v>3.7904647020081693E-2</v>
      </c>
      <c r="AA11" s="17">
        <f t="shared" si="15"/>
        <v>26.770328840064849</v>
      </c>
      <c r="AB11" s="79">
        <f t="shared" si="16"/>
        <v>9.7030206499735122E-2</v>
      </c>
      <c r="AC11" s="26">
        <v>0.99129999999999996</v>
      </c>
      <c r="AD11" s="20">
        <v>1.9E-2</v>
      </c>
      <c r="AE11" s="20">
        <v>1.57</v>
      </c>
      <c r="AF11" s="19">
        <f t="shared" si="17"/>
        <v>1.2434277139026002</v>
      </c>
      <c r="AG11" s="19">
        <f t="shared" si="18"/>
        <v>1.1539464158676886</v>
      </c>
      <c r="AH11" s="19">
        <f t="shared" si="19"/>
        <v>4.6157856634707546</v>
      </c>
      <c r="AI11" s="19">
        <f t="shared" si="20"/>
        <v>5.7697320793384428</v>
      </c>
      <c r="AJ11" s="36">
        <f t="shared" si="21"/>
        <v>6.310648991401481E-2</v>
      </c>
      <c r="AK11" s="17">
        <f t="shared" si="22"/>
        <v>25.662140129323589</v>
      </c>
      <c r="AL11" s="79">
        <f t="shared" si="23"/>
        <v>0.17986752625500604</v>
      </c>
      <c r="AM11" s="26">
        <v>0.9375</v>
      </c>
      <c r="AN11" s="20">
        <v>2.1000000000000001E-2</v>
      </c>
      <c r="AO11" s="20">
        <v>1.5649999999999999</v>
      </c>
      <c r="AP11" s="19">
        <f t="shared" si="24"/>
        <v>1.2394677530302989</v>
      </c>
      <c r="AQ11" s="19">
        <f t="shared" si="25"/>
        <v>1.0255276211505735</v>
      </c>
      <c r="AR11" s="19">
        <f t="shared" si="26"/>
        <v>6.1531657269034401</v>
      </c>
      <c r="AS11" s="19">
        <f t="shared" si="27"/>
        <v>7.1786933480540132</v>
      </c>
      <c r="AT11" s="36">
        <f t="shared" si="28"/>
        <v>0.10395858424765961</v>
      </c>
      <c r="AU11" s="17">
        <f t="shared" si="29"/>
        <v>24.736355150474527</v>
      </c>
      <c r="AV11" s="79">
        <f t="shared" si="30"/>
        <v>0.24874989421331145</v>
      </c>
      <c r="AW11" s="26">
        <v>0.88719999999999999</v>
      </c>
      <c r="AX11" s="20">
        <v>1.7999999999999999E-2</v>
      </c>
      <c r="AY11" s="20">
        <v>1.5660000000000001</v>
      </c>
      <c r="AZ11" s="19">
        <f t="shared" si="31"/>
        <v>1.2402597452047592</v>
      </c>
      <c r="BA11" s="19">
        <f t="shared" si="32"/>
        <v>0.91960792893770005</v>
      </c>
      <c r="BB11" s="19">
        <f t="shared" si="33"/>
        <v>7.3568634315016004</v>
      </c>
      <c r="BC11" s="19">
        <f t="shared" si="34"/>
        <v>8.2764713604393005</v>
      </c>
      <c r="BD11" s="36">
        <f t="shared" si="35"/>
        <v>0.11896169270162883</v>
      </c>
      <c r="BE11" s="17">
        <f t="shared" si="36"/>
        <v>23.870797818948361</v>
      </c>
      <c r="BF11" s="79">
        <f t="shared" si="37"/>
        <v>0.30819512139061428</v>
      </c>
      <c r="BG11" s="26">
        <v>0.8498</v>
      </c>
      <c r="BH11" s="20">
        <v>1.7000000000000001E-2</v>
      </c>
      <c r="BI11" s="20">
        <v>1.5620000000000001</v>
      </c>
      <c r="BJ11" s="19">
        <f t="shared" si="38"/>
        <v>1.237091776506918</v>
      </c>
      <c r="BK11" s="19">
        <f t="shared" si="39"/>
        <v>0.83940516660562114</v>
      </c>
      <c r="BL11" s="19">
        <f t="shared" si="40"/>
        <v>8.3940516660562103</v>
      </c>
      <c r="BM11" s="19">
        <f t="shared" si="41"/>
        <v>9.2334568326618314</v>
      </c>
      <c r="BN11" s="36">
        <f t="shared" si="42"/>
        <v>0.13972435324706686</v>
      </c>
      <c r="BO11" s="17">
        <f t="shared" si="43"/>
        <v>23.227222387555141</v>
      </c>
      <c r="BP11" s="79">
        <f t="shared" si="44"/>
        <v>0.36138852618699857</v>
      </c>
      <c r="BQ11" s="26">
        <v>0.81659999999999999</v>
      </c>
      <c r="BR11" s="20">
        <v>1.6E-2</v>
      </c>
      <c r="BS11" s="20">
        <v>1.5509999999999999</v>
      </c>
      <c r="BT11" s="19">
        <f t="shared" si="45"/>
        <v>1.2283798625878553</v>
      </c>
      <c r="BU11" s="19">
        <f t="shared" si="46"/>
        <v>0.76422012848958654</v>
      </c>
      <c r="BV11" s="19">
        <f t="shared" si="47"/>
        <v>9.1706415418750371</v>
      </c>
      <c r="BW11" s="19">
        <f t="shared" si="48"/>
        <v>9.934861670364624</v>
      </c>
      <c r="BX11" s="36">
        <f t="shared" si="49"/>
        <v>0.15559153017192773</v>
      </c>
      <c r="BY11" s="17">
        <f t="shared" si="50"/>
        <v>22.655920132949397</v>
      </c>
      <c r="BZ11" s="79">
        <f t="shared" si="51"/>
        <v>0.40477903735800214</v>
      </c>
    </row>
    <row r="12" spans="2:78" ht="20.100000000000001" customHeight="1">
      <c r="B12" s="12" t="s">
        <v>17</v>
      </c>
      <c r="C12" s="10">
        <f>1*C9</f>
        <v>5.4249999999999998</v>
      </c>
      <c r="D12" s="2"/>
      <c r="E12" s="38">
        <v>38</v>
      </c>
      <c r="F12" s="20">
        <f t="shared" si="0"/>
        <v>0.75460000000000005</v>
      </c>
      <c r="G12" s="20">
        <f t="shared" si="1"/>
        <v>6.7225792446311408</v>
      </c>
      <c r="H12" s="29">
        <f t="shared" si="2"/>
        <v>67488.873239436623</v>
      </c>
      <c r="I12" s="19">
        <v>1.1189</v>
      </c>
      <c r="J12" s="19">
        <v>2.8000000000000001E-2</v>
      </c>
      <c r="K12" s="19">
        <v>1.585</v>
      </c>
      <c r="L12" s="19">
        <f t="shared" si="3"/>
        <v>1.255307596519504</v>
      </c>
      <c r="M12" s="19">
        <f t="shared" si="4"/>
        <v>1.4983635727768418</v>
      </c>
      <c r="N12" s="19">
        <f>4*PI()^2*N$1*SQRT($C$11*$C$2)*($C$7*I12*K12)^2</f>
        <v>0</v>
      </c>
      <c r="O12" s="19">
        <f t="shared" si="6"/>
        <v>1.4983635727768418</v>
      </c>
      <c r="P12" s="36">
        <f t="shared" si="7"/>
        <v>0</v>
      </c>
      <c r="Q12" s="17">
        <f t="shared" si="8"/>
        <v>32.802673733602994</v>
      </c>
      <c r="R12" s="79">
        <f t="shared" si="9"/>
        <v>0</v>
      </c>
      <c r="S12" s="19">
        <v>1.0611999999999999</v>
      </c>
      <c r="T12" s="19">
        <v>2.5000000000000001E-2</v>
      </c>
      <c r="U12" s="19">
        <v>1.59</v>
      </c>
      <c r="V12" s="19">
        <f t="shared" si="10"/>
        <v>1.2592675573918053</v>
      </c>
      <c r="W12" s="19">
        <f t="shared" si="11"/>
        <v>1.3563284036938552</v>
      </c>
      <c r="X12" s="19">
        <f t="shared" si="12"/>
        <v>2.7126568073877104</v>
      </c>
      <c r="Y12" s="19">
        <f t="shared" si="13"/>
        <v>4.0689852110815661</v>
      </c>
      <c r="Z12" s="36">
        <f t="shared" si="14"/>
        <v>4.2581933811668686E-2</v>
      </c>
      <c r="AA12" s="17">
        <f t="shared" si="15"/>
        <v>31.633537731114327</v>
      </c>
      <c r="AB12" s="79">
        <f t="shared" si="16"/>
        <v>8.5752558896363254E-2</v>
      </c>
      <c r="AC12" s="26">
        <v>1.0071000000000001</v>
      </c>
      <c r="AD12" s="20">
        <v>2.4E-2</v>
      </c>
      <c r="AE12" s="20">
        <v>1.591</v>
      </c>
      <c r="AF12" s="19">
        <f t="shared" si="17"/>
        <v>1.2600595495662654</v>
      </c>
      <c r="AG12" s="19">
        <f t="shared" si="18"/>
        <v>1.2230991845935126</v>
      </c>
      <c r="AH12" s="19">
        <f t="shared" si="19"/>
        <v>4.8923967383740505</v>
      </c>
      <c r="AI12" s="19">
        <f t="shared" si="20"/>
        <v>6.1154959229675629</v>
      </c>
      <c r="AJ12" s="36">
        <f t="shared" si="21"/>
        <v>8.1860184645152601E-2</v>
      </c>
      <c r="AK12" s="17">
        <f t="shared" si="22"/>
        <v>30.537346089266215</v>
      </c>
      <c r="AL12" s="79">
        <f t="shared" si="23"/>
        <v>0.1602102790488959</v>
      </c>
      <c r="AM12" s="26">
        <v>0.95789999999999997</v>
      </c>
      <c r="AN12" s="20">
        <v>1.7999999999999999E-2</v>
      </c>
      <c r="AO12" s="20">
        <v>1.595</v>
      </c>
      <c r="AP12" s="19">
        <f t="shared" si="24"/>
        <v>1.2632275182641064</v>
      </c>
      <c r="AQ12" s="19">
        <f t="shared" si="25"/>
        <v>1.1120846511554334</v>
      </c>
      <c r="AR12" s="19">
        <f t="shared" si="26"/>
        <v>6.6725079069326005</v>
      </c>
      <c r="AS12" s="19">
        <f t="shared" si="27"/>
        <v>7.7845925580880344</v>
      </c>
      <c r="AT12" s="36">
        <f t="shared" si="28"/>
        <v>9.255635813334033E-2</v>
      </c>
      <c r="AU12" s="17">
        <f t="shared" si="29"/>
        <v>29.540439827178822</v>
      </c>
      <c r="AV12" s="79">
        <f t="shared" si="30"/>
        <v>0.22587706702977142</v>
      </c>
      <c r="AW12" s="26">
        <v>0.9052</v>
      </c>
      <c r="AX12" s="20">
        <v>1.9E-2</v>
      </c>
      <c r="AY12" s="20">
        <v>1.6040000000000001</v>
      </c>
      <c r="AZ12" s="19">
        <f t="shared" si="31"/>
        <v>1.2703554478342489</v>
      </c>
      <c r="BA12" s="19">
        <f t="shared" si="32"/>
        <v>1.0043242378776007</v>
      </c>
      <c r="BB12" s="19">
        <f t="shared" si="33"/>
        <v>8.0345939030208058</v>
      </c>
      <c r="BC12" s="19">
        <f t="shared" si="34"/>
        <v>9.0389181408984065</v>
      </c>
      <c r="BD12" s="36">
        <f t="shared" si="35"/>
        <v>0.13173872120947375</v>
      </c>
      <c r="BE12" s="17">
        <f t="shared" si="36"/>
        <v>28.472615436690916</v>
      </c>
      <c r="BF12" s="79">
        <f t="shared" si="37"/>
        <v>0.28218671800227796</v>
      </c>
      <c r="BG12" s="26">
        <v>0.86219999999999997</v>
      </c>
      <c r="BH12" s="20">
        <v>1.4999999999999999E-2</v>
      </c>
      <c r="BI12" s="20">
        <v>1.6</v>
      </c>
      <c r="BJ12" s="19">
        <f t="shared" si="38"/>
        <v>1.2671874791364077</v>
      </c>
      <c r="BK12" s="19">
        <f t="shared" si="39"/>
        <v>0.90663426324853913</v>
      </c>
      <c r="BL12" s="19">
        <f t="shared" si="40"/>
        <v>9.0663426324853909</v>
      </c>
      <c r="BM12" s="19">
        <f t="shared" si="41"/>
        <v>9.9729768957339306</v>
      </c>
      <c r="BN12" s="36">
        <f t="shared" si="42"/>
        <v>0.12935771989779496</v>
      </c>
      <c r="BO12" s="17">
        <f t="shared" si="43"/>
        <v>27.601335573484459</v>
      </c>
      <c r="BP12" s="79">
        <f t="shared" si="44"/>
        <v>0.3284747800825652</v>
      </c>
      <c r="BQ12" s="26">
        <v>0.82399999999999995</v>
      </c>
      <c r="BR12" s="20">
        <v>1.7000000000000001E-2</v>
      </c>
      <c r="BS12" s="20">
        <v>1.6</v>
      </c>
      <c r="BT12" s="19">
        <f t="shared" si="45"/>
        <v>1.2671874791364077</v>
      </c>
      <c r="BU12" s="19">
        <f t="shared" si="46"/>
        <v>0.82807660325307031</v>
      </c>
      <c r="BV12" s="19">
        <f t="shared" si="47"/>
        <v>9.9369192390368433</v>
      </c>
      <c r="BW12" s="19">
        <f t="shared" si="48"/>
        <v>10.764995842289913</v>
      </c>
      <c r="BX12" s="36">
        <f t="shared" si="49"/>
        <v>0.17592649906100119</v>
      </c>
      <c r="BY12" s="17">
        <f t="shared" si="50"/>
        <v>26.827314857798729</v>
      </c>
      <c r="BZ12" s="79">
        <f t="shared" si="51"/>
        <v>0.37040304971662752</v>
      </c>
    </row>
    <row r="13" spans="2:78" ht="20.100000000000001" customHeight="1">
      <c r="B13" s="33" t="s">
        <v>22</v>
      </c>
      <c r="C13" s="34">
        <v>0.02</v>
      </c>
      <c r="D13" s="2"/>
      <c r="E13" s="38">
        <v>40</v>
      </c>
      <c r="F13" s="20">
        <f t="shared" si="0"/>
        <v>0.79460000000000008</v>
      </c>
      <c r="G13" s="20">
        <f t="shared" si="1"/>
        <v>7.0789311791464415</v>
      </c>
      <c r="H13" s="29">
        <f t="shared" si="2"/>
        <v>71066.338028169019</v>
      </c>
      <c r="I13" s="19">
        <v>1.1543000000000001</v>
      </c>
      <c r="J13" s="19">
        <v>3.5999999999999997E-2</v>
      </c>
      <c r="K13" s="19">
        <v>1.58</v>
      </c>
      <c r="L13" s="19">
        <f t="shared" si="3"/>
        <v>1.2513476356472026</v>
      </c>
      <c r="M13" s="19">
        <f t="shared" si="4"/>
        <v>1.5846293321523428</v>
      </c>
      <c r="N13" s="19">
        <f t="shared" si="5"/>
        <v>0</v>
      </c>
      <c r="O13" s="19">
        <f t="shared" si="6"/>
        <v>1.5846293321523428</v>
      </c>
      <c r="P13" s="36">
        <f t="shared" si="7"/>
        <v>0</v>
      </c>
      <c r="Q13" s="17">
        <f t="shared" si="8"/>
        <v>39.138012767231501</v>
      </c>
      <c r="R13" s="79">
        <f t="shared" si="9"/>
        <v>0</v>
      </c>
      <c r="S13" s="19">
        <v>1.0843</v>
      </c>
      <c r="T13" s="19">
        <v>2.8000000000000001E-2</v>
      </c>
      <c r="U13" s="19">
        <v>1.5760000000000001</v>
      </c>
      <c r="V13" s="19">
        <f t="shared" si="10"/>
        <v>1.2481796669493617</v>
      </c>
      <c r="W13" s="19">
        <f t="shared" si="11"/>
        <v>1.3911932674279872</v>
      </c>
      <c r="X13" s="19">
        <f t="shared" si="12"/>
        <v>2.7823865348559744</v>
      </c>
      <c r="Y13" s="19">
        <f t="shared" si="13"/>
        <v>4.1735798022839621</v>
      </c>
      <c r="Z13" s="36">
        <f t="shared" si="14"/>
        <v>4.6855608347459568E-2</v>
      </c>
      <c r="AA13" s="17">
        <f t="shared" si="15"/>
        <v>37.481928082648167</v>
      </c>
      <c r="AB13" s="79">
        <f t="shared" si="16"/>
        <v>7.4232748345303204E-2</v>
      </c>
      <c r="AC13" s="26">
        <v>1.0330999999999999</v>
      </c>
      <c r="AD13" s="20">
        <v>0.02</v>
      </c>
      <c r="AE13" s="20">
        <v>1.585</v>
      </c>
      <c r="AF13" s="19">
        <f t="shared" si="17"/>
        <v>1.255307596519504</v>
      </c>
      <c r="AG13" s="19">
        <f t="shared" si="18"/>
        <v>1.2773778514088887</v>
      </c>
      <c r="AH13" s="19">
        <f t="shared" si="19"/>
        <v>5.1095114056355548</v>
      </c>
      <c r="AI13" s="19">
        <f t="shared" si="20"/>
        <v>6.3868892570444435</v>
      </c>
      <c r="AJ13" s="36">
        <f t="shared" si="21"/>
        <v>6.7703270389632919E-2</v>
      </c>
      <c r="AK13" s="17">
        <f t="shared" si="22"/>
        <v>36.27062042763864</v>
      </c>
      <c r="AL13" s="79">
        <f t="shared" si="23"/>
        <v>0.14087190528844792</v>
      </c>
      <c r="AM13" s="26">
        <v>0.97840000000000005</v>
      </c>
      <c r="AN13" s="20">
        <v>2.5999999999999999E-2</v>
      </c>
      <c r="AO13" s="20">
        <v>1.593</v>
      </c>
      <c r="AP13" s="19">
        <f t="shared" si="24"/>
        <v>1.2616435339151859</v>
      </c>
      <c r="AQ13" s="19">
        <f t="shared" si="25"/>
        <v>1.1572856421037205</v>
      </c>
      <c r="AR13" s="19">
        <f t="shared" si="26"/>
        <v>6.9437138526223219</v>
      </c>
      <c r="AS13" s="19">
        <f t="shared" si="27"/>
        <v>8.1009994947260431</v>
      </c>
      <c r="AT13" s="36">
        <f t="shared" si="28"/>
        <v>0.13335744846974856</v>
      </c>
      <c r="AU13" s="17">
        <f t="shared" si="29"/>
        <v>34.976508538399962</v>
      </c>
      <c r="AV13" s="79">
        <f t="shared" si="30"/>
        <v>0.19852507133463498</v>
      </c>
      <c r="AW13" s="26">
        <v>0.92859999999999998</v>
      </c>
      <c r="AX13" s="20">
        <v>2.1999999999999999E-2</v>
      </c>
      <c r="AY13" s="20">
        <v>1.593</v>
      </c>
      <c r="AZ13" s="19">
        <f t="shared" si="31"/>
        <v>1.2616435339151859</v>
      </c>
      <c r="BA13" s="19">
        <f t="shared" si="32"/>
        <v>1.0424735282963691</v>
      </c>
      <c r="BB13" s="19">
        <f t="shared" si="33"/>
        <v>8.3397882263709526</v>
      </c>
      <c r="BC13" s="19">
        <f t="shared" si="34"/>
        <v>9.3822617546673222</v>
      </c>
      <c r="BD13" s="36">
        <f t="shared" si="35"/>
        <v>0.15045455724792142</v>
      </c>
      <c r="BE13" s="17">
        <f t="shared" si="36"/>
        <v>33.798322577082104</v>
      </c>
      <c r="BF13" s="79">
        <f t="shared" si="37"/>
        <v>0.24675154239831945</v>
      </c>
      <c r="BG13" s="26">
        <v>0.87970000000000004</v>
      </c>
      <c r="BH13" s="20">
        <v>2.1000000000000001E-2</v>
      </c>
      <c r="BI13" s="20">
        <v>1.5960000000000001</v>
      </c>
      <c r="BJ13" s="19">
        <f t="shared" si="38"/>
        <v>1.2640195104385668</v>
      </c>
      <c r="BK13" s="19">
        <f t="shared" si="39"/>
        <v>0.93909836274025815</v>
      </c>
      <c r="BL13" s="19">
        <f t="shared" si="40"/>
        <v>9.3909836274025817</v>
      </c>
      <c r="BM13" s="19">
        <f t="shared" si="41"/>
        <v>10.33008199014284</v>
      </c>
      <c r="BN13" s="36">
        <f t="shared" si="42"/>
        <v>0.18019643569767754</v>
      </c>
      <c r="BO13" s="17">
        <f t="shared" si="43"/>
        <v>32.641429133137457</v>
      </c>
      <c r="BP13" s="79">
        <f t="shared" si="44"/>
        <v>0.28770136225037063</v>
      </c>
      <c r="BQ13" s="26">
        <v>0.83760000000000001</v>
      </c>
      <c r="BR13" s="20">
        <v>1.7999999999999999E-2</v>
      </c>
      <c r="BS13" s="20">
        <v>1.599</v>
      </c>
      <c r="BT13" s="19">
        <f t="shared" si="45"/>
        <v>1.2663954869619474</v>
      </c>
      <c r="BU13" s="19">
        <f t="shared" si="46"/>
        <v>0.85456753556591214</v>
      </c>
      <c r="BV13" s="19">
        <f t="shared" si="47"/>
        <v>10.254810426790945</v>
      </c>
      <c r="BW13" s="19">
        <f t="shared" si="48"/>
        <v>11.109377962356858</v>
      </c>
      <c r="BX13" s="36">
        <f t="shared" si="49"/>
        <v>0.18604234552072615</v>
      </c>
      <c r="BY13" s="17">
        <f t="shared" si="50"/>
        <v>31.645412487123767</v>
      </c>
      <c r="BZ13" s="79">
        <f t="shared" si="51"/>
        <v>0.32405361854466375</v>
      </c>
    </row>
    <row r="14" spans="2:78" ht="20.100000000000001" customHeight="1" thickBot="1">
      <c r="B14" s="13" t="s">
        <v>16</v>
      </c>
      <c r="C14" s="14">
        <f>1/(2*PI())*SQRT($C$2/(C11+C12))</f>
        <v>1.2626387384212516</v>
      </c>
      <c r="D14" s="2"/>
      <c r="E14" s="38">
        <v>42</v>
      </c>
      <c r="F14" s="20">
        <f t="shared" si="0"/>
        <v>0.83460000000000001</v>
      </c>
      <c r="G14" s="20">
        <f t="shared" si="1"/>
        <v>7.4352831136617406</v>
      </c>
      <c r="H14" s="29">
        <f t="shared" si="2"/>
        <v>74643.8028169014</v>
      </c>
      <c r="I14" s="19">
        <v>1.1912</v>
      </c>
      <c r="J14" s="19">
        <v>3.5999999999999997E-2</v>
      </c>
      <c r="K14" s="19">
        <v>1.5620000000000001</v>
      </c>
      <c r="L14" s="19">
        <f t="shared" si="3"/>
        <v>1.237091776506918</v>
      </c>
      <c r="M14" s="19">
        <f t="shared" si="4"/>
        <v>1.6493299827687584</v>
      </c>
      <c r="N14" s="19">
        <f t="shared" si="5"/>
        <v>0</v>
      </c>
      <c r="O14" s="19">
        <f t="shared" si="6"/>
        <v>1.6493299827687584</v>
      </c>
      <c r="P14" s="36">
        <f t="shared" si="7"/>
        <v>0</v>
      </c>
      <c r="Q14" s="17">
        <f t="shared" si="8"/>
        <v>46.362722413998249</v>
      </c>
      <c r="R14" s="79">
        <f t="shared" si="9"/>
        <v>0</v>
      </c>
      <c r="S14" s="19">
        <v>1.1243000000000001</v>
      </c>
      <c r="T14" s="19">
        <v>2.7E-2</v>
      </c>
      <c r="U14" s="19">
        <v>1.5569999999999999</v>
      </c>
      <c r="V14" s="19">
        <f t="shared" si="10"/>
        <v>1.2331318156346167</v>
      </c>
      <c r="W14" s="19">
        <f t="shared" si="11"/>
        <v>1.4598820605828717</v>
      </c>
      <c r="X14" s="19">
        <f t="shared" si="12"/>
        <v>2.9197641211657435</v>
      </c>
      <c r="Y14" s="19">
        <f t="shared" si="13"/>
        <v>4.3796461817486154</v>
      </c>
      <c r="Z14" s="36">
        <f t="shared" si="14"/>
        <v>4.4099342311571657E-2</v>
      </c>
      <c r="AA14" s="17">
        <f t="shared" si="15"/>
        <v>44.528719262687652</v>
      </c>
      <c r="AB14" s="79">
        <f t="shared" si="16"/>
        <v>6.5570359298708317E-2</v>
      </c>
      <c r="AC14" s="26">
        <v>1.0657000000000001</v>
      </c>
      <c r="AD14" s="20">
        <v>2.9000000000000001E-2</v>
      </c>
      <c r="AE14" s="20">
        <v>1.554</v>
      </c>
      <c r="AF14" s="19">
        <f t="shared" si="17"/>
        <v>1.2307558391112361</v>
      </c>
      <c r="AG14" s="19">
        <f t="shared" si="18"/>
        <v>1.3066163427149098</v>
      </c>
      <c r="AH14" s="19">
        <f t="shared" si="19"/>
        <v>5.2264653708596391</v>
      </c>
      <c r="AI14" s="19">
        <f t="shared" si="20"/>
        <v>6.5330817135745489</v>
      </c>
      <c r="AJ14" s="36">
        <f t="shared" si="21"/>
        <v>9.4367216642045837E-2</v>
      </c>
      <c r="AK14" s="17">
        <f t="shared" si="22"/>
        <v>42.922253124170446</v>
      </c>
      <c r="AL14" s="79">
        <f t="shared" si="23"/>
        <v>0.12176586713050494</v>
      </c>
      <c r="AM14" s="26">
        <v>1.0093000000000001</v>
      </c>
      <c r="AN14" s="20">
        <v>2.7E-2</v>
      </c>
      <c r="AO14" s="20">
        <v>1.5580000000000001</v>
      </c>
      <c r="AP14" s="19">
        <f t="shared" si="24"/>
        <v>1.2339238078090771</v>
      </c>
      <c r="AQ14" s="19">
        <f t="shared" si="25"/>
        <v>1.1780170563581918</v>
      </c>
      <c r="AR14" s="19">
        <f t="shared" si="26"/>
        <v>7.0681023381491501</v>
      </c>
      <c r="AS14" s="19">
        <f t="shared" si="27"/>
        <v>8.2461193945073425</v>
      </c>
      <c r="AT14" s="36">
        <f t="shared" si="28"/>
        <v>0.13246802116959006</v>
      </c>
      <c r="AU14" s="17">
        <f t="shared" si="29"/>
        <v>41.376098001092458</v>
      </c>
      <c r="AV14" s="79">
        <f t="shared" si="30"/>
        <v>0.17082573465391857</v>
      </c>
      <c r="AW14" s="26">
        <v>0.95050000000000001</v>
      </c>
      <c r="AX14" s="20">
        <v>2.1999999999999999E-2</v>
      </c>
      <c r="AY14" s="20">
        <v>1.5580000000000001</v>
      </c>
      <c r="AZ14" s="19">
        <f t="shared" si="31"/>
        <v>1.2339238078090771</v>
      </c>
      <c r="BA14" s="19">
        <f t="shared" si="32"/>
        <v>1.0447569635198282</v>
      </c>
      <c r="BB14" s="19">
        <f t="shared" si="33"/>
        <v>8.3580557081586253</v>
      </c>
      <c r="BC14" s="19">
        <f t="shared" si="34"/>
        <v>9.4028126716784541</v>
      </c>
      <c r="BD14" s="36">
        <f t="shared" si="35"/>
        <v>0.14391587485091262</v>
      </c>
      <c r="BE14" s="17">
        <f t="shared" si="36"/>
        <v>39.764149042989871</v>
      </c>
      <c r="BF14" s="79">
        <f t="shared" si="37"/>
        <v>0.21019073485321044</v>
      </c>
      <c r="BG14" s="26">
        <v>0.9052</v>
      </c>
      <c r="BH14" s="20">
        <v>2.4E-2</v>
      </c>
      <c r="BI14" s="20">
        <v>1.5640000000000001</v>
      </c>
      <c r="BJ14" s="19">
        <f t="shared" si="38"/>
        <v>1.2386757608558385</v>
      </c>
      <c r="BK14" s="19">
        <f t="shared" si="39"/>
        <v>0.95485782931054819</v>
      </c>
      <c r="BL14" s="19">
        <f t="shared" si="40"/>
        <v>9.5485782931054821</v>
      </c>
      <c r="BM14" s="19">
        <f t="shared" si="41"/>
        <v>10.50343612241603</v>
      </c>
      <c r="BN14" s="36">
        <f t="shared" si="42"/>
        <v>0.19776337575694794</v>
      </c>
      <c r="BO14" s="17">
        <f t="shared" si="43"/>
        <v>38.52229040690063</v>
      </c>
      <c r="BP14" s="79">
        <f t="shared" si="44"/>
        <v>0.24787151003344837</v>
      </c>
      <c r="BQ14" s="26">
        <v>0.8518</v>
      </c>
      <c r="BR14" s="20">
        <v>2.5999999999999999E-2</v>
      </c>
      <c r="BS14" s="20">
        <v>1.5740000000000001</v>
      </c>
      <c r="BT14" s="19">
        <f t="shared" si="45"/>
        <v>1.2465956826004412</v>
      </c>
      <c r="BU14" s="19">
        <f t="shared" si="46"/>
        <v>0.85636883279243881</v>
      </c>
      <c r="BV14" s="19">
        <f t="shared" si="47"/>
        <v>10.276425993509266</v>
      </c>
      <c r="BW14" s="19">
        <f t="shared" si="48"/>
        <v>11.132794826301705</v>
      </c>
      <c r="BX14" s="36">
        <f t="shared" si="49"/>
        <v>0.26039052524997647</v>
      </c>
      <c r="BY14" s="17">
        <f t="shared" si="50"/>
        <v>37.05837757760338</v>
      </c>
      <c r="BZ14" s="79">
        <f t="shared" si="51"/>
        <v>0.27730372091950217</v>
      </c>
    </row>
    <row r="15" spans="2:78" ht="20.100000000000001" customHeight="1">
      <c r="B15" s="2"/>
      <c r="C15" s="2"/>
      <c r="D15" s="2"/>
      <c r="E15" s="38">
        <v>44</v>
      </c>
      <c r="F15" s="20">
        <f t="shared" si="0"/>
        <v>0.87460000000000004</v>
      </c>
      <c r="G15" s="20">
        <f t="shared" si="1"/>
        <v>7.7916350481770413</v>
      </c>
      <c r="H15" s="29">
        <f t="shared" si="2"/>
        <v>78221.267605633795</v>
      </c>
      <c r="I15" s="19">
        <v>1.8645</v>
      </c>
      <c r="J15" s="19">
        <v>7.8E-2</v>
      </c>
      <c r="K15" s="19">
        <v>1.333</v>
      </c>
      <c r="L15" s="19">
        <f t="shared" si="3"/>
        <v>1.0557255685555196</v>
      </c>
      <c r="M15" s="19">
        <f t="shared" si="4"/>
        <v>2.9428030645582148</v>
      </c>
      <c r="N15" s="19">
        <f t="shared" si="5"/>
        <v>0</v>
      </c>
      <c r="O15" s="19">
        <f t="shared" si="6"/>
        <v>2.9428030645582148</v>
      </c>
      <c r="P15" s="36">
        <f t="shared" si="7"/>
        <v>0</v>
      </c>
      <c r="Q15" s="17">
        <f t="shared" si="8"/>
        <v>74.594456852188074</v>
      </c>
      <c r="R15" s="79">
        <f t="shared" si="9"/>
        <v>0</v>
      </c>
      <c r="S15" s="19">
        <v>1.6931</v>
      </c>
      <c r="T15" s="19">
        <v>5.2999999999999999E-2</v>
      </c>
      <c r="U15" s="19">
        <v>1.2909999999999999</v>
      </c>
      <c r="V15" s="19">
        <f t="shared" si="10"/>
        <v>1.0224618972281889</v>
      </c>
      <c r="W15" s="19">
        <f t="shared" si="11"/>
        <v>2.276113052985826</v>
      </c>
      <c r="X15" s="19">
        <f t="shared" si="12"/>
        <v>4.552226105971652</v>
      </c>
      <c r="Y15" s="19">
        <f t="shared" si="13"/>
        <v>6.828339158957478</v>
      </c>
      <c r="Z15" s="36">
        <f t="shared" si="14"/>
        <v>5.9514046144373813E-2</v>
      </c>
      <c r="AA15" s="17">
        <f t="shared" si="15"/>
        <v>69.18718685664355</v>
      </c>
      <c r="AB15" s="79">
        <f t="shared" si="16"/>
        <v>6.5795797065776124E-2</v>
      </c>
      <c r="AC15" s="26">
        <v>1.2202999999999999</v>
      </c>
      <c r="AD15" s="20">
        <v>4.3999999999999997E-2</v>
      </c>
      <c r="AE15" s="20">
        <v>1.3480000000000001</v>
      </c>
      <c r="AF15" s="19">
        <f t="shared" si="17"/>
        <v>1.0676054511724236</v>
      </c>
      <c r="AG15" s="19">
        <f t="shared" si="18"/>
        <v>1.2891074917661405</v>
      </c>
      <c r="AH15" s="19">
        <f t="shared" si="19"/>
        <v>5.1564299670645619</v>
      </c>
      <c r="AI15" s="19">
        <f t="shared" si="20"/>
        <v>6.4455374588307022</v>
      </c>
      <c r="AJ15" s="36">
        <f t="shared" si="21"/>
        <v>0.10773419720119963</v>
      </c>
      <c r="AK15" s="17">
        <f t="shared" si="22"/>
        <v>54.271450252831102</v>
      </c>
      <c r="AL15" s="79">
        <f t="shared" si="23"/>
        <v>9.5011832981109143E-2</v>
      </c>
      <c r="AM15" s="26">
        <v>1.0835999999999999</v>
      </c>
      <c r="AN15" s="20">
        <v>3.5999999999999997E-2</v>
      </c>
      <c r="AO15" s="20">
        <v>1.4</v>
      </c>
      <c r="AP15" s="19">
        <f t="shared" si="24"/>
        <v>1.1087890442443566</v>
      </c>
      <c r="AQ15" s="19">
        <f t="shared" si="25"/>
        <v>1.0964029351076261</v>
      </c>
      <c r="AR15" s="19">
        <f t="shared" si="26"/>
        <v>6.5784176106457561</v>
      </c>
      <c r="AS15" s="19">
        <f t="shared" si="27"/>
        <v>7.6748205457533825</v>
      </c>
      <c r="AT15" s="36">
        <f t="shared" si="28"/>
        <v>0.14261688618731891</v>
      </c>
      <c r="AU15" s="17">
        <f t="shared" si="29"/>
        <v>49.958884276221191</v>
      </c>
      <c r="AV15" s="79">
        <f t="shared" si="30"/>
        <v>0.13167663181335035</v>
      </c>
      <c r="AW15" s="26">
        <v>0.997</v>
      </c>
      <c r="AX15" s="20">
        <v>2.5999999999999999E-2</v>
      </c>
      <c r="AY15" s="20">
        <v>1.4390000000000001</v>
      </c>
      <c r="AZ15" s="19">
        <f t="shared" si="31"/>
        <v>1.1396767390483067</v>
      </c>
      <c r="BA15" s="19">
        <f t="shared" si="32"/>
        <v>0.98059128673956253</v>
      </c>
      <c r="BB15" s="19">
        <f t="shared" si="33"/>
        <v>7.8447302939165002</v>
      </c>
      <c r="BC15" s="19">
        <f t="shared" si="34"/>
        <v>8.8253215806560625</v>
      </c>
      <c r="BD15" s="36">
        <f t="shared" si="35"/>
        <v>0.14509286301492769</v>
      </c>
      <c r="BE15" s="17">
        <f t="shared" si="36"/>
        <v>47.226856378822383</v>
      </c>
      <c r="BF15" s="79">
        <f t="shared" si="37"/>
        <v>0.16610739937867766</v>
      </c>
      <c r="BG15" s="26">
        <v>0.90749999999999997</v>
      </c>
      <c r="BH15" s="20">
        <v>4.2999999999999997E-2</v>
      </c>
      <c r="BI15" s="20">
        <v>1.4630000000000001</v>
      </c>
      <c r="BJ15" s="19">
        <f t="shared" si="38"/>
        <v>1.158684551235353</v>
      </c>
      <c r="BK15" s="19">
        <f t="shared" si="39"/>
        <v>0.83976553187681735</v>
      </c>
      <c r="BL15" s="19">
        <f t="shared" si="40"/>
        <v>8.3976553187681731</v>
      </c>
      <c r="BM15" s="19">
        <f t="shared" si="41"/>
        <v>9.2374208506449911</v>
      </c>
      <c r="BN15" s="36">
        <f t="shared" si="42"/>
        <v>0.31004036208168517</v>
      </c>
      <c r="BO15" s="17">
        <f t="shared" si="43"/>
        <v>44.403340249293585</v>
      </c>
      <c r="BP15" s="79">
        <f t="shared" si="44"/>
        <v>0.18912215323489706</v>
      </c>
      <c r="BQ15" s="26">
        <v>0.83150000000000002</v>
      </c>
      <c r="BR15" s="20">
        <v>3.6999999999999998E-2</v>
      </c>
      <c r="BS15" s="20">
        <v>1.488</v>
      </c>
      <c r="BT15" s="19">
        <f t="shared" si="45"/>
        <v>1.1784843555968592</v>
      </c>
      <c r="BU15" s="19">
        <f t="shared" si="46"/>
        <v>0.72930047251304286</v>
      </c>
      <c r="BV15" s="19">
        <f t="shared" si="47"/>
        <v>8.7516056701565148</v>
      </c>
      <c r="BW15" s="19">
        <f t="shared" si="48"/>
        <v>9.4809061426695571</v>
      </c>
      <c r="BX15" s="36">
        <f t="shared" si="49"/>
        <v>0.33116921614122447</v>
      </c>
      <c r="BY15" s="17">
        <f t="shared" si="50"/>
        <v>42.005717614162997</v>
      </c>
      <c r="BZ15" s="79">
        <f t="shared" si="51"/>
        <v>0.2083432010504625</v>
      </c>
    </row>
    <row r="16" spans="2:78" ht="20.100000000000001" customHeight="1">
      <c r="B16" s="2"/>
      <c r="C16" s="2"/>
      <c r="D16" s="2"/>
      <c r="E16" s="38">
        <v>46</v>
      </c>
      <c r="F16" s="20">
        <f t="shared" si="0"/>
        <v>0.91460000000000008</v>
      </c>
      <c r="G16" s="20">
        <f t="shared" si="1"/>
        <v>8.1479869826923412</v>
      </c>
      <c r="H16" s="29">
        <f t="shared" si="2"/>
        <v>81798.732394366205</v>
      </c>
      <c r="I16" s="19">
        <v>1.9785999999999999</v>
      </c>
      <c r="J16" s="19">
        <v>0.04</v>
      </c>
      <c r="K16" s="19">
        <v>1.323</v>
      </c>
      <c r="L16" s="19">
        <f t="shared" si="3"/>
        <v>1.0478056468109171</v>
      </c>
      <c r="M16" s="19">
        <f t="shared" si="4"/>
        <v>3.2644635462463749</v>
      </c>
      <c r="N16" s="19">
        <f t="shared" si="5"/>
        <v>0</v>
      </c>
      <c r="O16" s="19">
        <f t="shared" si="6"/>
        <v>3.2644635462463749</v>
      </c>
      <c r="P16" s="36">
        <f t="shared" si="7"/>
        <v>0</v>
      </c>
      <c r="Q16" s="17">
        <f t="shared" si="8"/>
        <v>89.420862638447105</v>
      </c>
      <c r="R16" s="79">
        <f t="shared" si="9"/>
        <v>0</v>
      </c>
      <c r="S16" s="19">
        <v>1.7981</v>
      </c>
      <c r="T16" s="19">
        <v>3.7999999999999999E-2</v>
      </c>
      <c r="U16" s="19">
        <v>1.3049999999999999</v>
      </c>
      <c r="V16" s="19">
        <f t="shared" si="10"/>
        <v>1.0335497876706325</v>
      </c>
      <c r="W16" s="19">
        <f t="shared" si="11"/>
        <v>2.6231602994687084</v>
      </c>
      <c r="X16" s="19">
        <f t="shared" si="12"/>
        <v>5.2463205989374169</v>
      </c>
      <c r="Y16" s="19">
        <f t="shared" si="13"/>
        <v>7.8694808984061257</v>
      </c>
      <c r="Z16" s="36">
        <f t="shared" si="14"/>
        <v>4.360092903801982E-2</v>
      </c>
      <c r="AA16" s="17">
        <f t="shared" si="15"/>
        <v>82.908934248937015</v>
      </c>
      <c r="AB16" s="79">
        <f t="shared" si="16"/>
        <v>6.327810924676891E-2</v>
      </c>
      <c r="AC16" s="26">
        <v>1.508</v>
      </c>
      <c r="AD16" s="20">
        <v>2.8000000000000001E-2</v>
      </c>
      <c r="AE16" s="20">
        <v>1.3069999999999999</v>
      </c>
      <c r="AF16" s="19">
        <f t="shared" si="17"/>
        <v>1.035133772019553</v>
      </c>
      <c r="AG16" s="19">
        <f t="shared" si="18"/>
        <v>1.850674255716706</v>
      </c>
      <c r="AH16" s="19">
        <f t="shared" si="19"/>
        <v>7.4026970228668239</v>
      </c>
      <c r="AI16" s="19">
        <f t="shared" si="20"/>
        <v>9.2533712785835291</v>
      </c>
      <c r="AJ16" s="36">
        <f t="shared" si="21"/>
        <v>6.4451098733492446E-2</v>
      </c>
      <c r="AK16" s="17">
        <f t="shared" si="22"/>
        <v>72.442948510450165</v>
      </c>
      <c r="AL16" s="79">
        <f t="shared" si="23"/>
        <v>0.10218657819813833</v>
      </c>
      <c r="AM16" s="26">
        <v>1.2231000000000001</v>
      </c>
      <c r="AN16" s="20">
        <v>0.05</v>
      </c>
      <c r="AO16" s="20">
        <v>1.274</v>
      </c>
      <c r="AP16" s="19">
        <f t="shared" si="24"/>
        <v>1.0089980302623647</v>
      </c>
      <c r="AQ16" s="19">
        <f t="shared" si="25"/>
        <v>1.1567484167586266</v>
      </c>
      <c r="AR16" s="19">
        <f t="shared" si="26"/>
        <v>6.9404905005517588</v>
      </c>
      <c r="AS16" s="19">
        <f t="shared" si="27"/>
        <v>8.0972389173103849</v>
      </c>
      <c r="AT16" s="36">
        <f t="shared" si="28"/>
        <v>0.16402922701627615</v>
      </c>
      <c r="AU16" s="17">
        <f t="shared" si="29"/>
        <v>62.164564033046176</v>
      </c>
      <c r="AV16" s="79">
        <f t="shared" si="30"/>
        <v>0.11164705501452966</v>
      </c>
      <c r="AW16" s="26">
        <v>0.9204</v>
      </c>
      <c r="AX16" s="20">
        <v>5.1999999999999998E-2</v>
      </c>
      <c r="AY16" s="20">
        <v>1.325</v>
      </c>
      <c r="AZ16" s="19">
        <f t="shared" si="31"/>
        <v>1.0493896311598376</v>
      </c>
      <c r="BA16" s="19">
        <f t="shared" si="32"/>
        <v>0.70853466340959848</v>
      </c>
      <c r="BB16" s="19">
        <f t="shared" si="33"/>
        <v>5.6682773072767878</v>
      </c>
      <c r="BC16" s="19">
        <f t="shared" si="34"/>
        <v>6.3768119706863864</v>
      </c>
      <c r="BD16" s="36">
        <f t="shared" si="35"/>
        <v>0.24602895091186347</v>
      </c>
      <c r="BE16" s="17">
        <f t="shared" si="36"/>
        <v>51.24400600808935</v>
      </c>
      <c r="BF16" s="79">
        <f t="shared" si="37"/>
        <v>0.11061346972721056</v>
      </c>
      <c r="BG16" s="26">
        <v>0.7157</v>
      </c>
      <c r="BH16" s="20">
        <v>5.6000000000000001E-2</v>
      </c>
      <c r="BI16" s="20">
        <v>1.38</v>
      </c>
      <c r="BJ16" s="19">
        <f t="shared" si="38"/>
        <v>1.0929492007551516</v>
      </c>
      <c r="BK16" s="19">
        <f t="shared" si="39"/>
        <v>0.46472531733095185</v>
      </c>
      <c r="BL16" s="19">
        <f t="shared" si="40"/>
        <v>4.6472531733095179</v>
      </c>
      <c r="BM16" s="19">
        <f t="shared" si="41"/>
        <v>5.1119784906404702</v>
      </c>
      <c r="BN16" s="36">
        <f t="shared" si="42"/>
        <v>0.35925872758615107</v>
      </c>
      <c r="BO16" s="17">
        <f t="shared" si="43"/>
        <v>43.859010211232203</v>
      </c>
      <c r="BP16" s="79">
        <f t="shared" si="44"/>
        <v>0.10595891587447101</v>
      </c>
      <c r="BQ16" s="26">
        <v>0.5837</v>
      </c>
      <c r="BR16" s="20">
        <v>6.3E-2</v>
      </c>
      <c r="BS16" s="20">
        <v>1.4330000000000001</v>
      </c>
      <c r="BT16" s="19">
        <f t="shared" si="45"/>
        <v>1.1349247860015452</v>
      </c>
      <c r="BU16" s="19">
        <f t="shared" si="46"/>
        <v>0.33330965404082319</v>
      </c>
      <c r="BV16" s="19">
        <f t="shared" si="47"/>
        <v>3.999715848489878</v>
      </c>
      <c r="BW16" s="19">
        <f t="shared" si="48"/>
        <v>4.3330255025307016</v>
      </c>
      <c r="BX16" s="36">
        <f t="shared" si="49"/>
        <v>0.52296822678555621</v>
      </c>
      <c r="BY16" s="17">
        <f t="shared" si="50"/>
        <v>39.096824352975524</v>
      </c>
      <c r="BZ16" s="79">
        <f t="shared" si="51"/>
        <v>0.10230283187144516</v>
      </c>
    </row>
    <row r="17" spans="2:78" ht="20.100000000000001" customHeight="1">
      <c r="B17" s="2"/>
      <c r="C17" s="2"/>
      <c r="D17" s="2"/>
      <c r="E17" s="38">
        <v>48</v>
      </c>
      <c r="F17" s="20">
        <f t="shared" si="0"/>
        <v>0.9546</v>
      </c>
      <c r="G17" s="20">
        <f t="shared" si="1"/>
        <v>8.504338917207642</v>
      </c>
      <c r="H17" s="29">
        <f t="shared" si="2"/>
        <v>85376.1971830986</v>
      </c>
      <c r="I17" s="19">
        <v>2.0356999999999998</v>
      </c>
      <c r="J17" s="19">
        <v>3.5000000000000003E-2</v>
      </c>
      <c r="K17" s="19">
        <v>1.3049999999999999</v>
      </c>
      <c r="L17" s="19">
        <f t="shared" si="3"/>
        <v>1.0335497876706325</v>
      </c>
      <c r="M17" s="19">
        <f t="shared" si="4"/>
        <v>3.3622089666563544</v>
      </c>
      <c r="N17" s="19">
        <f t="shared" si="5"/>
        <v>0</v>
      </c>
      <c r="O17" s="19">
        <f t="shared" si="6"/>
        <v>3.3622089666563544</v>
      </c>
      <c r="P17" s="36">
        <f t="shared" si="7"/>
        <v>0</v>
      </c>
      <c r="Q17" s="17">
        <f t="shared" si="8"/>
        <v>104.01619896001444</v>
      </c>
      <c r="R17" s="79">
        <f t="shared" si="9"/>
        <v>0</v>
      </c>
      <c r="S17" s="19">
        <v>1.7704</v>
      </c>
      <c r="T17" s="19">
        <v>3.4000000000000002E-2</v>
      </c>
      <c r="U17" s="19">
        <v>1.2969999999999999</v>
      </c>
      <c r="V17" s="19">
        <f t="shared" si="10"/>
        <v>1.0272138502749504</v>
      </c>
      <c r="W17" s="19">
        <f t="shared" si="11"/>
        <v>2.5118799502585576</v>
      </c>
      <c r="X17" s="19">
        <f t="shared" si="12"/>
        <v>5.0237599005171152</v>
      </c>
      <c r="Y17" s="19">
        <f t="shared" si="13"/>
        <v>7.5356398507756728</v>
      </c>
      <c r="Z17" s="36">
        <f t="shared" si="14"/>
        <v>3.8534523445170277E-2</v>
      </c>
      <c r="AA17" s="17">
        <f t="shared" si="15"/>
        <v>93.133406206892289</v>
      </c>
      <c r="AB17" s="79">
        <f t="shared" si="16"/>
        <v>5.3941545844001723E-2</v>
      </c>
      <c r="AC17" s="22">
        <v>1.5711999999999999</v>
      </c>
      <c r="AD17" s="19">
        <v>2.5000000000000001E-2</v>
      </c>
      <c r="AE17" s="19">
        <v>1.292</v>
      </c>
      <c r="AF17" s="19">
        <f t="shared" si="17"/>
        <v>1.0232538894026493</v>
      </c>
      <c r="AG17" s="19">
        <f t="shared" si="18"/>
        <v>1.9631979578140715</v>
      </c>
      <c r="AH17" s="19">
        <f t="shared" si="19"/>
        <v>7.8527918312562859</v>
      </c>
      <c r="AI17" s="19">
        <f t="shared" si="20"/>
        <v>9.8159897890703576</v>
      </c>
      <c r="AJ17" s="36">
        <f t="shared" si="21"/>
        <v>5.6232339830071053E-2</v>
      </c>
      <c r="AK17" s="17">
        <f t="shared" si="22"/>
        <v>84.962081983665996</v>
      </c>
      <c r="AL17" s="79">
        <f t="shared" si="23"/>
        <v>9.242701741661638E-2</v>
      </c>
      <c r="AM17" s="26">
        <v>1.3943000000000001</v>
      </c>
      <c r="AN17" s="20">
        <v>1.7999999999999999E-2</v>
      </c>
      <c r="AO17" s="20">
        <v>1.286</v>
      </c>
      <c r="AP17" s="19">
        <f t="shared" si="24"/>
        <v>1.0185019363558878</v>
      </c>
      <c r="AQ17" s="19">
        <f t="shared" si="25"/>
        <v>1.5316887315756336</v>
      </c>
      <c r="AR17" s="19">
        <f t="shared" si="26"/>
        <v>9.190132389453801</v>
      </c>
      <c r="AS17" s="19">
        <f t="shared" si="27"/>
        <v>10.721821121029434</v>
      </c>
      <c r="AT17" s="36">
        <f t="shared" si="28"/>
        <v>6.0168172425776358E-2</v>
      </c>
      <c r="AU17" s="17">
        <f t="shared" si="29"/>
        <v>77.705519458120193</v>
      </c>
      <c r="AV17" s="79">
        <f t="shared" si="30"/>
        <v>0.11826872085202225</v>
      </c>
      <c r="AW17" s="26">
        <v>1.2567999999999999</v>
      </c>
      <c r="AX17" s="20">
        <v>2.7E-2</v>
      </c>
      <c r="AY17" s="20">
        <v>1.2769999999999999</v>
      </c>
      <c r="AZ17" s="19">
        <f t="shared" si="31"/>
        <v>1.0113740067857453</v>
      </c>
      <c r="BA17" s="19">
        <f t="shared" si="32"/>
        <v>1.2271291253220973</v>
      </c>
      <c r="BB17" s="19">
        <f t="shared" si="33"/>
        <v>9.8170330025767782</v>
      </c>
      <c r="BC17" s="19">
        <f t="shared" si="34"/>
        <v>11.044162127898876</v>
      </c>
      <c r="BD17" s="36">
        <f t="shared" si="35"/>
        <v>0.11865790418130635</v>
      </c>
      <c r="BE17" s="17">
        <f t="shared" si="36"/>
        <v>72.065172667489591</v>
      </c>
      <c r="BF17" s="79">
        <f t="shared" si="37"/>
        <v>0.13622437356631059</v>
      </c>
      <c r="BG17" s="22">
        <v>1.0496000000000001</v>
      </c>
      <c r="BH17" s="19">
        <v>4.2999999999999997E-2</v>
      </c>
      <c r="BI17" s="19">
        <v>1.2709999999999999</v>
      </c>
      <c r="BJ17" s="19">
        <f t="shared" si="38"/>
        <v>1.0066220537389838</v>
      </c>
      <c r="BK17" s="19">
        <f t="shared" si="39"/>
        <v>0.84784189055936809</v>
      </c>
      <c r="BL17" s="19">
        <f t="shared" si="40"/>
        <v>8.4784189055936796</v>
      </c>
      <c r="BM17" s="19">
        <f t="shared" si="41"/>
        <v>9.326260796153047</v>
      </c>
      <c r="BN17" s="36">
        <f t="shared" si="42"/>
        <v>0.23400260074856227</v>
      </c>
      <c r="BO17" s="17">
        <f t="shared" si="43"/>
        <v>63.56568281280844</v>
      </c>
      <c r="BP17" s="79">
        <f t="shared" si="44"/>
        <v>0.13338044256617793</v>
      </c>
      <c r="BQ17" s="22">
        <v>0.77849999999999997</v>
      </c>
      <c r="BR17" s="19">
        <v>7.6999999999999999E-2</v>
      </c>
      <c r="BS17" s="19">
        <v>1.276</v>
      </c>
      <c r="BT17" s="19">
        <f t="shared" si="45"/>
        <v>1.0105820146112852</v>
      </c>
      <c r="BU17" s="19">
        <f t="shared" si="46"/>
        <v>0.47010482426844702</v>
      </c>
      <c r="BV17" s="19">
        <f t="shared" si="47"/>
        <v>5.6412578912213638</v>
      </c>
      <c r="BW17" s="19">
        <f t="shared" si="48"/>
        <v>6.1113627154898111</v>
      </c>
      <c r="BX17" s="36">
        <f t="shared" si="49"/>
        <v>0.50679748097900124</v>
      </c>
      <c r="BY17" s="17">
        <f t="shared" si="50"/>
        <v>52.444969976881524</v>
      </c>
      <c r="BZ17" s="79">
        <f t="shared" si="51"/>
        <v>0.10756528021101183</v>
      </c>
    </row>
    <row r="18" spans="2:78" ht="20.100000000000001" customHeight="1">
      <c r="B18" s="2"/>
      <c r="C18" s="2"/>
      <c r="D18" s="2"/>
      <c r="E18" s="38">
        <v>50</v>
      </c>
      <c r="F18" s="20">
        <f t="shared" si="0"/>
        <v>0.99460000000000004</v>
      </c>
      <c r="G18" s="20">
        <f t="shared" si="1"/>
        <v>8.860690851722941</v>
      </c>
      <c r="H18" s="29">
        <f t="shared" si="2"/>
        <v>88953.661971830996</v>
      </c>
      <c r="I18" s="19">
        <v>2.0520999999999998</v>
      </c>
      <c r="J18" s="19">
        <v>3.9E-2</v>
      </c>
      <c r="K18" s="19">
        <v>1.3029999999999999</v>
      </c>
      <c r="L18" s="19">
        <f t="shared" si="3"/>
        <v>1.0319658033217121</v>
      </c>
      <c r="M18" s="19">
        <f t="shared" si="4"/>
        <v>3.4061361029296733</v>
      </c>
      <c r="N18" s="19">
        <f t="shared" si="5"/>
        <v>0</v>
      </c>
      <c r="O18" s="19">
        <f t="shared" si="6"/>
        <v>3.4061361029296733</v>
      </c>
      <c r="P18" s="36">
        <f t="shared" si="7"/>
        <v>0</v>
      </c>
      <c r="Q18" s="17">
        <f t="shared" si="8"/>
        <v>118.4082250056192</v>
      </c>
      <c r="R18" s="79">
        <f t="shared" si="9"/>
        <v>0</v>
      </c>
      <c r="S18" s="19">
        <v>1.8193999999999999</v>
      </c>
      <c r="T18" s="19">
        <v>3.5000000000000003E-2</v>
      </c>
      <c r="U18" s="19">
        <v>1.2969999999999999</v>
      </c>
      <c r="V18" s="19">
        <f t="shared" si="10"/>
        <v>1.0272138502749504</v>
      </c>
      <c r="W18" s="19">
        <f t="shared" si="11"/>
        <v>2.6528485581052115</v>
      </c>
      <c r="X18" s="19">
        <f t="shared" si="12"/>
        <v>5.3056971162104229</v>
      </c>
      <c r="Y18" s="19">
        <f t="shared" si="13"/>
        <v>7.9585456743156344</v>
      </c>
      <c r="Z18" s="36">
        <f t="shared" si="14"/>
        <v>3.9667891781792933E-2</v>
      </c>
      <c r="AA18" s="17">
        <f t="shared" si="15"/>
        <v>107.6117852270809</v>
      </c>
      <c r="AB18" s="79">
        <f t="shared" si="16"/>
        <v>4.9304052572071121E-2</v>
      </c>
      <c r="AC18" s="22">
        <v>1.7131000000000001</v>
      </c>
      <c r="AD18" s="19">
        <v>0.04</v>
      </c>
      <c r="AE18" s="19">
        <v>1.2490000000000001</v>
      </c>
      <c r="AF18" s="19">
        <f t="shared" si="17"/>
        <v>0.98919822590085837</v>
      </c>
      <c r="AG18" s="19">
        <f t="shared" si="18"/>
        <v>2.1810540706257564</v>
      </c>
      <c r="AH18" s="19">
        <f t="shared" si="19"/>
        <v>8.7242162825030256</v>
      </c>
      <c r="AI18" s="19">
        <f t="shared" si="20"/>
        <v>10.905270353128781</v>
      </c>
      <c r="AJ18" s="36">
        <f t="shared" si="21"/>
        <v>8.4082571832616707E-2</v>
      </c>
      <c r="AK18" s="17">
        <f t="shared" si="22"/>
        <v>102.67984904977699</v>
      </c>
      <c r="AL18" s="79">
        <f t="shared" si="23"/>
        <v>8.4965223101114151E-2</v>
      </c>
      <c r="AM18" s="22">
        <v>1.5653999999999999</v>
      </c>
      <c r="AN18" s="19">
        <v>2.5999999999999999E-2</v>
      </c>
      <c r="AO18" s="19">
        <v>1.2310000000000001</v>
      </c>
      <c r="AP18" s="19">
        <f t="shared" si="24"/>
        <v>0.97494236676057378</v>
      </c>
      <c r="AQ18" s="19">
        <f t="shared" si="25"/>
        <v>1.769061333687121</v>
      </c>
      <c r="AR18" s="19">
        <f t="shared" si="26"/>
        <v>10.614368002122726</v>
      </c>
      <c r="AS18" s="19">
        <f t="shared" si="27"/>
        <v>12.383429335809847</v>
      </c>
      <c r="AT18" s="36">
        <f t="shared" si="28"/>
        <v>7.9634605286454774E-2</v>
      </c>
      <c r="AU18" s="17">
        <f t="shared" si="29"/>
        <v>95.827102357511805</v>
      </c>
      <c r="AV18" s="79">
        <f t="shared" si="30"/>
        <v>0.11076582450049086</v>
      </c>
      <c r="AW18" s="22">
        <v>1.4094</v>
      </c>
      <c r="AX18" s="19">
        <v>2.5000000000000001E-2</v>
      </c>
      <c r="AY18" s="19">
        <v>1.226</v>
      </c>
      <c r="AZ18" s="19">
        <f t="shared" si="31"/>
        <v>0.97098240588827245</v>
      </c>
      <c r="BA18" s="19">
        <f t="shared" si="32"/>
        <v>1.4224126307630689</v>
      </c>
      <c r="BB18" s="19">
        <f t="shared" si="33"/>
        <v>11.379301046104551</v>
      </c>
      <c r="BC18" s="19">
        <f t="shared" si="34"/>
        <v>12.801713676867621</v>
      </c>
      <c r="BD18" s="36">
        <f t="shared" si="35"/>
        <v>0.10126796051723859</v>
      </c>
      <c r="BE18" s="17">
        <f t="shared" si="36"/>
        <v>88.589265634469371</v>
      </c>
      <c r="BF18" s="79">
        <f t="shared" si="37"/>
        <v>0.12845011147351645</v>
      </c>
      <c r="BG18" s="22">
        <v>1.2707999999999999</v>
      </c>
      <c r="BH18" s="19">
        <v>2.3E-2</v>
      </c>
      <c r="BI18" s="19">
        <v>1.222</v>
      </c>
      <c r="BJ18" s="19">
        <f t="shared" si="38"/>
        <v>0.96781443719043136</v>
      </c>
      <c r="BK18" s="19">
        <f t="shared" si="39"/>
        <v>1.1488754508334389</v>
      </c>
      <c r="BL18" s="19">
        <f t="shared" si="40"/>
        <v>11.48875450833439</v>
      </c>
      <c r="BM18" s="19">
        <f t="shared" si="41"/>
        <v>12.637629959167828</v>
      </c>
      <c r="BN18" s="36">
        <f t="shared" si="42"/>
        <v>0.11569947156762378</v>
      </c>
      <c r="BO18" s="17">
        <f t="shared" si="43"/>
        <v>82.158726084381669</v>
      </c>
      <c r="BP18" s="79">
        <f t="shared" si="44"/>
        <v>0.13983608383283339</v>
      </c>
      <c r="BQ18" s="22">
        <v>1.0780000000000001</v>
      </c>
      <c r="BR18" s="19">
        <v>2.7E-2</v>
      </c>
      <c r="BS18" s="19">
        <v>1.2290000000000001</v>
      </c>
      <c r="BT18" s="19">
        <f t="shared" si="45"/>
        <v>0.97335838241165329</v>
      </c>
      <c r="BU18" s="19">
        <f t="shared" si="46"/>
        <v>0.83621395879043214</v>
      </c>
      <c r="BV18" s="19">
        <f t="shared" si="47"/>
        <v>10.034567505485185</v>
      </c>
      <c r="BW18" s="19">
        <f t="shared" si="48"/>
        <v>10.870781464275618</v>
      </c>
      <c r="BX18" s="36">
        <f t="shared" si="49"/>
        <v>0.16485795320637264</v>
      </c>
      <c r="BY18" s="17">
        <f t="shared" si="50"/>
        <v>73.21350223692923</v>
      </c>
      <c r="BZ18" s="79">
        <f t="shared" si="51"/>
        <v>0.13705897408120032</v>
      </c>
    </row>
    <row r="19" spans="2:78" ht="20.100000000000001" customHeight="1">
      <c r="B19" s="15"/>
      <c r="C19" s="2"/>
      <c r="D19" s="2"/>
      <c r="E19" s="38">
        <v>52</v>
      </c>
      <c r="F19" s="20">
        <f t="shared" si="0"/>
        <v>1.0346</v>
      </c>
      <c r="G19" s="20">
        <f t="shared" si="1"/>
        <v>9.2170427862382418</v>
      </c>
      <c r="H19" s="29">
        <f t="shared" si="2"/>
        <v>92531.126760563377</v>
      </c>
      <c r="I19" s="19">
        <v>2.129</v>
      </c>
      <c r="J19" s="19">
        <v>3.6999999999999998E-2</v>
      </c>
      <c r="K19" s="19">
        <v>1.27</v>
      </c>
      <c r="L19" s="19">
        <f t="shared" si="3"/>
        <v>1.0058300615645237</v>
      </c>
      <c r="M19" s="19">
        <f t="shared" si="4"/>
        <v>3.482850959222652</v>
      </c>
      <c r="N19" s="19">
        <f t="shared" si="5"/>
        <v>0</v>
      </c>
      <c r="O19" s="19">
        <f t="shared" si="6"/>
        <v>3.482850959222652</v>
      </c>
      <c r="P19" s="36">
        <f t="shared" si="7"/>
        <v>0</v>
      </c>
      <c r="Q19" s="17">
        <f t="shared" si="8"/>
        <v>137.29250433340084</v>
      </c>
      <c r="R19" s="79">
        <f t="shared" si="9"/>
        <v>0</v>
      </c>
      <c r="S19" s="19">
        <v>1.9496</v>
      </c>
      <c r="T19" s="19">
        <v>3.7999999999999999E-2</v>
      </c>
      <c r="U19" s="19">
        <v>1.2589999999999999</v>
      </c>
      <c r="V19" s="19">
        <f t="shared" si="10"/>
        <v>0.99711814764546081</v>
      </c>
      <c r="W19" s="19">
        <f t="shared" si="11"/>
        <v>2.8702426796494493</v>
      </c>
      <c r="X19" s="19">
        <f t="shared" si="12"/>
        <v>5.7404853592988987</v>
      </c>
      <c r="Y19" s="19">
        <f t="shared" si="13"/>
        <v>8.6107280389483485</v>
      </c>
      <c r="Z19" s="36">
        <f t="shared" si="14"/>
        <v>4.0581321002635597E-2</v>
      </c>
      <c r="AA19" s="17">
        <f t="shared" si="15"/>
        <v>127.92381841578495</v>
      </c>
      <c r="AB19" s="79">
        <f t="shared" si="16"/>
        <v>4.487424961503933E-2</v>
      </c>
      <c r="AC19" s="26">
        <v>1.7962</v>
      </c>
      <c r="AD19" s="20">
        <v>2.9000000000000001E-2</v>
      </c>
      <c r="AE19" s="19">
        <v>1.2490000000000001</v>
      </c>
      <c r="AF19" s="19">
        <f t="shared" si="17"/>
        <v>0.98919822590085837</v>
      </c>
      <c r="AG19" s="19">
        <f t="shared" si="18"/>
        <v>2.3977858129515042</v>
      </c>
      <c r="AH19" s="19">
        <f t="shared" si="19"/>
        <v>9.5911432518060167</v>
      </c>
      <c r="AI19" s="19">
        <f t="shared" si="20"/>
        <v>11.988929064757521</v>
      </c>
      <c r="AJ19" s="36">
        <f t="shared" si="21"/>
        <v>6.0959864578647112E-2</v>
      </c>
      <c r="AK19" s="17">
        <f t="shared" si="22"/>
        <v>119.91291306593949</v>
      </c>
      <c r="AL19" s="79">
        <f t="shared" si="23"/>
        <v>7.9984240283879154E-2</v>
      </c>
      <c r="AM19" s="22">
        <v>1.6554</v>
      </c>
      <c r="AN19" s="19">
        <v>0.03</v>
      </c>
      <c r="AO19" s="19">
        <v>1.24</v>
      </c>
      <c r="AP19" s="19">
        <f t="shared" si="24"/>
        <v>0.98207029633071596</v>
      </c>
      <c r="AQ19" s="19">
        <f t="shared" si="25"/>
        <v>2.0073606082898516</v>
      </c>
      <c r="AR19" s="19">
        <f t="shared" si="26"/>
        <v>12.04416364973911</v>
      </c>
      <c r="AS19" s="19">
        <f t="shared" si="27"/>
        <v>14.051524258028962</v>
      </c>
      <c r="AT19" s="36">
        <f t="shared" si="28"/>
        <v>9.3234576616335704E-2</v>
      </c>
      <c r="AU19" s="17">
        <f t="shared" si="29"/>
        <v>112.56000906816742</v>
      </c>
      <c r="AV19" s="79">
        <f t="shared" si="30"/>
        <v>0.1070021560005832</v>
      </c>
      <c r="AW19" s="26">
        <v>1.5321</v>
      </c>
      <c r="AX19" s="20">
        <v>2.8000000000000001E-2</v>
      </c>
      <c r="AY19" s="19">
        <v>1.234</v>
      </c>
      <c r="AZ19" s="19">
        <f t="shared" si="31"/>
        <v>0.9773183432839545</v>
      </c>
      <c r="BA19" s="19">
        <f t="shared" si="32"/>
        <v>1.7028667671730686</v>
      </c>
      <c r="BB19" s="19">
        <f t="shared" si="33"/>
        <v>13.622934137384549</v>
      </c>
      <c r="BC19" s="19">
        <f t="shared" si="34"/>
        <v>15.325800904557617</v>
      </c>
      <c r="BD19" s="36">
        <f t="shared" si="35"/>
        <v>0.1149051424037339</v>
      </c>
      <c r="BE19" s="17">
        <f t="shared" si="36"/>
        <v>106.12099583716387</v>
      </c>
      <c r="BF19" s="79">
        <f t="shared" si="37"/>
        <v>0.12837171409782189</v>
      </c>
      <c r="BG19" s="26">
        <v>1.4027000000000001</v>
      </c>
      <c r="BH19" s="20">
        <v>2.1000000000000001E-2</v>
      </c>
      <c r="BI19" s="19">
        <v>1.23</v>
      </c>
      <c r="BJ19" s="19">
        <f t="shared" si="38"/>
        <v>0.97415037458611342</v>
      </c>
      <c r="BK19" s="19">
        <f t="shared" si="39"/>
        <v>1.4181296663301561</v>
      </c>
      <c r="BL19" s="19">
        <f t="shared" si="40"/>
        <v>14.181296663301559</v>
      </c>
      <c r="BM19" s="19">
        <f t="shared" si="41"/>
        <v>15.599426329631715</v>
      </c>
      <c r="BN19" s="36">
        <f t="shared" si="42"/>
        <v>0.10702633289325142</v>
      </c>
      <c r="BO19" s="17">
        <f t="shared" si="43"/>
        <v>99.363426396029581</v>
      </c>
      <c r="BP19" s="79">
        <f t="shared" si="44"/>
        <v>0.14272149399095424</v>
      </c>
      <c r="BQ19" s="26">
        <v>1.2907</v>
      </c>
      <c r="BR19" s="20">
        <v>2.4E-2</v>
      </c>
      <c r="BS19" s="19">
        <v>1.2230000000000001</v>
      </c>
      <c r="BT19" s="19">
        <f t="shared" si="45"/>
        <v>0.96860642936489172</v>
      </c>
      <c r="BU19" s="19">
        <f t="shared" si="46"/>
        <v>1.1870791022790712</v>
      </c>
      <c r="BV19" s="19">
        <f t="shared" si="47"/>
        <v>14.244949227348853</v>
      </c>
      <c r="BW19" s="19">
        <f t="shared" si="48"/>
        <v>15.432028329627924</v>
      </c>
      <c r="BX19" s="36">
        <f t="shared" si="49"/>
        <v>0.14511306976875676</v>
      </c>
      <c r="BY19" s="17">
        <f t="shared" si="50"/>
        <v>93.514525488710873</v>
      </c>
      <c r="BZ19" s="79">
        <f t="shared" si="51"/>
        <v>0.15232873345508779</v>
      </c>
    </row>
    <row r="20" spans="2:78" ht="20.100000000000001" customHeight="1">
      <c r="B20" s="15"/>
      <c r="C20" s="2"/>
      <c r="D20" s="16"/>
      <c r="E20" s="38">
        <v>54</v>
      </c>
      <c r="F20" s="20">
        <f t="shared" si="0"/>
        <v>1.0746</v>
      </c>
      <c r="G20" s="20">
        <f t="shared" si="1"/>
        <v>9.5733947207535426</v>
      </c>
      <c r="H20" s="29">
        <f t="shared" si="2"/>
        <v>96108.591549295772</v>
      </c>
      <c r="I20" s="19">
        <v>2.2010999999999998</v>
      </c>
      <c r="J20" s="19">
        <v>3.6999999999999998E-2</v>
      </c>
      <c r="K20" s="19">
        <v>1.28</v>
      </c>
      <c r="L20" s="19">
        <f t="shared" si="3"/>
        <v>1.0137499833091261</v>
      </c>
      <c r="M20" s="19">
        <f t="shared" si="4"/>
        <v>3.781600200280228</v>
      </c>
      <c r="N20" s="19">
        <f t="shared" si="5"/>
        <v>0</v>
      </c>
      <c r="O20" s="19">
        <f t="shared" si="6"/>
        <v>3.781600200280228</v>
      </c>
      <c r="P20" s="36">
        <f t="shared" si="7"/>
        <v>0</v>
      </c>
      <c r="Q20" s="17">
        <f t="shared" si="8"/>
        <v>158.0592767250092</v>
      </c>
      <c r="R20" s="79">
        <f t="shared" si="9"/>
        <v>0</v>
      </c>
      <c r="S20" s="19">
        <v>2.0278</v>
      </c>
      <c r="T20" s="19">
        <v>3.3000000000000002E-2</v>
      </c>
      <c r="U20" s="19">
        <v>1.2669999999999999</v>
      </c>
      <c r="V20" s="19">
        <f t="shared" si="10"/>
        <v>1.0034540850411429</v>
      </c>
      <c r="W20" s="19">
        <f t="shared" si="11"/>
        <v>3.144702693245101</v>
      </c>
      <c r="X20" s="19">
        <f t="shared" si="12"/>
        <v>6.289405386490202</v>
      </c>
      <c r="Y20" s="19">
        <f t="shared" si="13"/>
        <v>9.434108079735303</v>
      </c>
      <c r="Z20" s="36">
        <f t="shared" si="14"/>
        <v>3.5690965202923829E-2</v>
      </c>
      <c r="AA20" s="17">
        <f t="shared" si="15"/>
        <v>147.91834426917859</v>
      </c>
      <c r="AB20" s="79">
        <f t="shared" si="16"/>
        <v>4.2519441503785893E-2</v>
      </c>
      <c r="AC20" s="22">
        <v>1.8802000000000001</v>
      </c>
      <c r="AD20" s="19">
        <v>2.4E-2</v>
      </c>
      <c r="AE20" s="19">
        <v>1.2589999999999999</v>
      </c>
      <c r="AF20" s="19">
        <f t="shared" si="17"/>
        <v>0.99711814764546081</v>
      </c>
      <c r="AG20" s="19">
        <f t="shared" si="18"/>
        <v>2.6695353878598858</v>
      </c>
      <c r="AH20" s="19">
        <f t="shared" si="19"/>
        <v>10.678141551439543</v>
      </c>
      <c r="AI20" s="19">
        <f t="shared" si="20"/>
        <v>13.347676939299429</v>
      </c>
      <c r="AJ20" s="36">
        <f t="shared" si="21"/>
        <v>5.1260616003329179E-2</v>
      </c>
      <c r="AK20" s="17">
        <f t="shared" si="22"/>
        <v>139.28128927506089</v>
      </c>
      <c r="AL20" s="79">
        <f t="shared" si="23"/>
        <v>7.6666015995527734E-2</v>
      </c>
      <c r="AM20" s="26">
        <v>1.7517</v>
      </c>
      <c r="AN20" s="20">
        <v>2.9000000000000001E-2</v>
      </c>
      <c r="AO20" s="19">
        <v>1.2490000000000001</v>
      </c>
      <c r="AP20" s="19">
        <f t="shared" si="24"/>
        <v>0.98919822590085837</v>
      </c>
      <c r="AQ20" s="19">
        <f t="shared" si="25"/>
        <v>2.2804495145122168</v>
      </c>
      <c r="AR20" s="19">
        <f t="shared" si="26"/>
        <v>13.682697087073299</v>
      </c>
      <c r="AS20" s="19">
        <f t="shared" si="27"/>
        <v>15.963146601585516</v>
      </c>
      <c r="AT20" s="36">
        <f t="shared" si="28"/>
        <v>9.1439796867970644E-2</v>
      </c>
      <c r="AU20" s="17">
        <f t="shared" si="29"/>
        <v>131.76190196649634</v>
      </c>
      <c r="AV20" s="79">
        <f t="shared" si="30"/>
        <v>0.10384410730920124</v>
      </c>
      <c r="AW20" s="22">
        <v>1.6305000000000001</v>
      </c>
      <c r="AX20" s="19">
        <v>2.4E-2</v>
      </c>
      <c r="AY20" s="19">
        <v>1.244</v>
      </c>
      <c r="AZ20" s="19">
        <f t="shared" si="31"/>
        <v>0.98523826502855705</v>
      </c>
      <c r="BA20" s="19">
        <f t="shared" si="32"/>
        <v>1.9600109263832377</v>
      </c>
      <c r="BB20" s="19">
        <f t="shared" si="33"/>
        <v>15.680087411065902</v>
      </c>
      <c r="BC20" s="19">
        <f t="shared" si="34"/>
        <v>17.640098337449139</v>
      </c>
      <c r="BD20" s="36">
        <f t="shared" si="35"/>
        <v>0.10009286420987702</v>
      </c>
      <c r="BE20" s="17">
        <f t="shared" si="36"/>
        <v>124.66968607701756</v>
      </c>
      <c r="BF20" s="79">
        <f t="shared" si="37"/>
        <v>0.1257730560208451</v>
      </c>
      <c r="BG20" s="22">
        <v>1.5035000000000001</v>
      </c>
      <c r="BH20" s="19">
        <v>2.4E-2</v>
      </c>
      <c r="BI20" s="19">
        <v>1.238</v>
      </c>
      <c r="BJ20" s="19">
        <f t="shared" si="38"/>
        <v>0.98048631198179548</v>
      </c>
      <c r="BK20" s="19">
        <f t="shared" si="39"/>
        <v>1.6505332577291005</v>
      </c>
      <c r="BL20" s="19">
        <f t="shared" si="40"/>
        <v>16.505332577291004</v>
      </c>
      <c r="BM20" s="19">
        <f t="shared" si="41"/>
        <v>18.155865835020105</v>
      </c>
      <c r="BN20" s="36">
        <f t="shared" si="42"/>
        <v>0.12391208328439755</v>
      </c>
      <c r="BO20" s="17">
        <f t="shared" si="43"/>
        <v>117.23807371758024</v>
      </c>
      <c r="BP20" s="79">
        <f t="shared" si="44"/>
        <v>0.14078474725754536</v>
      </c>
      <c r="BQ20" s="22">
        <v>1.3952</v>
      </c>
      <c r="BR20" s="19">
        <v>2.4E-2</v>
      </c>
      <c r="BS20" s="19">
        <v>1.236</v>
      </c>
      <c r="BT20" s="19">
        <f t="shared" si="45"/>
        <v>0.97890232763287499</v>
      </c>
      <c r="BU20" s="19">
        <f t="shared" si="46"/>
        <v>1.416726449747961</v>
      </c>
      <c r="BV20" s="19">
        <f t="shared" si="47"/>
        <v>17.000717396975531</v>
      </c>
      <c r="BW20" s="19">
        <f t="shared" si="48"/>
        <v>18.417443846723494</v>
      </c>
      <c r="BX20" s="36">
        <f t="shared" si="49"/>
        <v>0.14821445344273632</v>
      </c>
      <c r="BY20" s="17">
        <f t="shared" si="50"/>
        <v>110.90072239059549</v>
      </c>
      <c r="BZ20" s="79">
        <f t="shared" si="51"/>
        <v>0.15329672368678107</v>
      </c>
    </row>
    <row r="21" spans="2:78" ht="20.100000000000001" customHeight="1">
      <c r="B21" s="15"/>
      <c r="C21" s="2"/>
      <c r="D21" s="16"/>
      <c r="E21" s="38">
        <v>56</v>
      </c>
      <c r="F21" s="20">
        <f t="shared" si="0"/>
        <v>1.1146</v>
      </c>
      <c r="G21" s="21">
        <f t="shared" si="1"/>
        <v>9.9297466552688434</v>
      </c>
      <c r="H21" s="30">
        <f t="shared" si="2"/>
        <v>99686.056338028182</v>
      </c>
      <c r="I21" s="19">
        <v>2.1953999999999998</v>
      </c>
      <c r="J21" s="19">
        <v>2.5999999999999999E-2</v>
      </c>
      <c r="K21" s="19">
        <v>1.284</v>
      </c>
      <c r="L21" s="19">
        <f t="shared" si="3"/>
        <v>1.0169179520069673</v>
      </c>
      <c r="M21" s="19">
        <f t="shared" si="4"/>
        <v>3.7855892756357497</v>
      </c>
      <c r="N21" s="19">
        <f t="shared" si="5"/>
        <v>0</v>
      </c>
      <c r="O21" s="19">
        <f t="shared" si="6"/>
        <v>3.7855892756357497</v>
      </c>
      <c r="P21" s="36">
        <f t="shared" si="7"/>
        <v>0</v>
      </c>
      <c r="Q21" s="17">
        <f t="shared" si="8"/>
        <v>176.00263055109343</v>
      </c>
      <c r="R21" s="79">
        <f t="shared" si="9"/>
        <v>0</v>
      </c>
      <c r="S21" s="19">
        <v>2.0668000000000002</v>
      </c>
      <c r="T21" s="19">
        <v>2.5999999999999999E-2</v>
      </c>
      <c r="U21" s="19">
        <v>1.278</v>
      </c>
      <c r="V21" s="19">
        <f t="shared" si="10"/>
        <v>1.0121659989602056</v>
      </c>
      <c r="W21" s="19">
        <f t="shared" si="11"/>
        <v>3.3237988926594282</v>
      </c>
      <c r="X21" s="19">
        <f t="shared" si="12"/>
        <v>6.6475977853188564</v>
      </c>
      <c r="Y21" s="19">
        <f t="shared" si="13"/>
        <v>9.9713966779782837</v>
      </c>
      <c r="Z21" s="36">
        <f t="shared" si="14"/>
        <v>2.8610548170959916E-2</v>
      </c>
      <c r="AA21" s="17">
        <f t="shared" si="15"/>
        <v>167.60538402409537</v>
      </c>
      <c r="AB21" s="79">
        <f t="shared" si="16"/>
        <v>3.9662197154497023E-2</v>
      </c>
      <c r="AC21" s="27">
        <v>1.923</v>
      </c>
      <c r="AD21" s="21">
        <v>3.9E-2</v>
      </c>
      <c r="AE21" s="21">
        <v>1.27</v>
      </c>
      <c r="AF21" s="19">
        <f t="shared" si="17"/>
        <v>1.0058300615645237</v>
      </c>
      <c r="AG21" s="19">
        <f t="shared" si="18"/>
        <v>2.8414638540284263</v>
      </c>
      <c r="AH21" s="19">
        <f t="shared" si="19"/>
        <v>11.365855416113705</v>
      </c>
      <c r="AI21" s="19">
        <f t="shared" si="20"/>
        <v>14.207319270142131</v>
      </c>
      <c r="AJ21" s="36">
        <f t="shared" si="21"/>
        <v>8.4760433234406116E-2</v>
      </c>
      <c r="AK21" s="17">
        <f t="shared" si="22"/>
        <v>158.2156169122577</v>
      </c>
      <c r="AL21" s="79">
        <f t="shared" si="23"/>
        <v>7.183775936870325E-2</v>
      </c>
      <c r="AM21" s="22">
        <v>1.7917000000000001</v>
      </c>
      <c r="AN21" s="19">
        <v>2.9000000000000001E-2</v>
      </c>
      <c r="AO21" s="19">
        <v>1.262</v>
      </c>
      <c r="AP21" s="19">
        <f t="shared" si="24"/>
        <v>0.99949412416884165</v>
      </c>
      <c r="AQ21" s="19">
        <f t="shared" si="25"/>
        <v>2.4357091219933555</v>
      </c>
      <c r="AR21" s="19">
        <f t="shared" si="26"/>
        <v>14.614254731960132</v>
      </c>
      <c r="AS21" s="19">
        <f t="shared" si="27"/>
        <v>17.049963853953489</v>
      </c>
      <c r="AT21" s="36">
        <f t="shared" si="28"/>
        <v>9.3353173390909511E-2</v>
      </c>
      <c r="AU21" s="17">
        <f t="shared" si="29"/>
        <v>149.6420673866368</v>
      </c>
      <c r="AV21" s="79">
        <f t="shared" si="30"/>
        <v>9.7661406228775491E-2</v>
      </c>
      <c r="AW21" s="27">
        <v>1.6692</v>
      </c>
      <c r="AX21" s="21">
        <v>2.9000000000000001E-2</v>
      </c>
      <c r="AY21" s="21">
        <v>1.254</v>
      </c>
      <c r="AZ21" s="19">
        <f t="shared" si="31"/>
        <v>0.99315818677315959</v>
      </c>
      <c r="BA21" s="19">
        <f t="shared" si="32"/>
        <v>2.0873147904640352</v>
      </c>
      <c r="BB21" s="19">
        <f t="shared" si="33"/>
        <v>16.698518323712282</v>
      </c>
      <c r="BC21" s="19">
        <f t="shared" si="34"/>
        <v>18.785833114176317</v>
      </c>
      <c r="BD21" s="36">
        <f t="shared" si="35"/>
        <v>0.12289782174210892</v>
      </c>
      <c r="BE21" s="17">
        <f t="shared" si="36"/>
        <v>141.64313504171247</v>
      </c>
      <c r="BF21" s="79">
        <f t="shared" si="37"/>
        <v>0.11789147648274473</v>
      </c>
      <c r="BG21" s="27">
        <v>1.5170999999999999</v>
      </c>
      <c r="BH21" s="21">
        <v>2.7E-2</v>
      </c>
      <c r="BI21" s="21">
        <v>1.25</v>
      </c>
      <c r="BJ21" s="19">
        <f t="shared" si="38"/>
        <v>0.98999021807531851</v>
      </c>
      <c r="BK21" s="19">
        <f t="shared" si="39"/>
        <v>1.7132650997477996</v>
      </c>
      <c r="BL21" s="19">
        <f t="shared" si="40"/>
        <v>17.132650997477995</v>
      </c>
      <c r="BM21" s="19">
        <f t="shared" si="41"/>
        <v>18.845916097225796</v>
      </c>
      <c r="BN21" s="36">
        <f t="shared" si="42"/>
        <v>0.14211663562990171</v>
      </c>
      <c r="BO21" s="17">
        <f t="shared" si="43"/>
        <v>131.71139945262689</v>
      </c>
      <c r="BP21" s="79">
        <f t="shared" si="44"/>
        <v>0.13007720720210067</v>
      </c>
      <c r="BQ21" s="27">
        <v>1.3975</v>
      </c>
      <c r="BR21" s="21">
        <v>0.02</v>
      </c>
      <c r="BS21" s="21">
        <v>1.2430000000000001</v>
      </c>
      <c r="BT21" s="19">
        <f t="shared" si="45"/>
        <v>0.9844462728540968</v>
      </c>
      <c r="BU21" s="19">
        <f t="shared" si="46"/>
        <v>1.437546877992653</v>
      </c>
      <c r="BV21" s="19">
        <f t="shared" si="47"/>
        <v>17.250562535911833</v>
      </c>
      <c r="BW21" s="19">
        <f t="shared" si="48"/>
        <v>18.688109413904485</v>
      </c>
      <c r="BX21" s="36">
        <f t="shared" si="49"/>
        <v>0.12491500985648016</v>
      </c>
      <c r="BY21" s="17">
        <f t="shared" si="50"/>
        <v>123.9018295877049</v>
      </c>
      <c r="BZ21" s="79">
        <f t="shared" si="51"/>
        <v>0.13922766591352781</v>
      </c>
    </row>
    <row r="22" spans="2:78" ht="20.100000000000001" customHeight="1">
      <c r="B22" s="2"/>
      <c r="C22" s="2"/>
      <c r="D22" s="16"/>
      <c r="E22" s="38">
        <v>58</v>
      </c>
      <c r="F22" s="20">
        <f t="shared" si="0"/>
        <v>1.1545999999999998</v>
      </c>
      <c r="G22" s="21">
        <f t="shared" si="1"/>
        <v>10.286098589784142</v>
      </c>
      <c r="H22" s="30">
        <f t="shared" si="2"/>
        <v>103263.52112676055</v>
      </c>
      <c r="I22" s="19">
        <v>2.1635</v>
      </c>
      <c r="J22" s="19">
        <v>3.1E-2</v>
      </c>
      <c r="K22" s="19">
        <v>1.298</v>
      </c>
      <c r="L22" s="19">
        <f t="shared" si="3"/>
        <v>1.0280058424494107</v>
      </c>
      <c r="M22" s="19">
        <f t="shared" si="4"/>
        <v>3.7569836875972631</v>
      </c>
      <c r="N22" s="19">
        <f t="shared" si="5"/>
        <v>0</v>
      </c>
      <c r="O22" s="19">
        <f t="shared" si="6"/>
        <v>3.7569836875972631</v>
      </c>
      <c r="P22" s="36">
        <f t="shared" si="7"/>
        <v>0</v>
      </c>
      <c r="Q22" s="17">
        <f t="shared" si="8"/>
        <v>193.32418112354338</v>
      </c>
      <c r="R22" s="79">
        <f t="shared" si="9"/>
        <v>0</v>
      </c>
      <c r="S22" s="19">
        <v>2.0213000000000001</v>
      </c>
      <c r="T22" s="19">
        <v>3.3000000000000002E-2</v>
      </c>
      <c r="U22" s="19">
        <v>1.2909999999999999</v>
      </c>
      <c r="V22" s="19">
        <f t="shared" si="10"/>
        <v>1.0224618972281889</v>
      </c>
      <c r="W22" s="19">
        <f t="shared" si="11"/>
        <v>3.244069590389635</v>
      </c>
      <c r="X22" s="19">
        <f t="shared" si="12"/>
        <v>6.4881391807792701</v>
      </c>
      <c r="Y22" s="19">
        <f t="shared" si="13"/>
        <v>9.7322087711689047</v>
      </c>
      <c r="Z22" s="36">
        <f t="shared" si="14"/>
        <v>3.7055915523855391E-2</v>
      </c>
      <c r="AA22" s="17">
        <f t="shared" si="15"/>
        <v>183.00291265882859</v>
      </c>
      <c r="AB22" s="79">
        <f t="shared" si="16"/>
        <v>3.5453748175446123E-2</v>
      </c>
      <c r="AC22" s="27">
        <v>1.8978999999999999</v>
      </c>
      <c r="AD22" s="21">
        <v>3.4000000000000002E-2</v>
      </c>
      <c r="AE22" s="21">
        <v>1.284</v>
      </c>
      <c r="AF22" s="19">
        <f t="shared" si="17"/>
        <v>1.0169179520069673</v>
      </c>
      <c r="AG22" s="19">
        <f t="shared" si="18"/>
        <v>2.8291294821099693</v>
      </c>
      <c r="AH22" s="19">
        <f t="shared" si="19"/>
        <v>11.316517928439877</v>
      </c>
      <c r="AI22" s="19">
        <f t="shared" si="20"/>
        <v>14.145647410549847</v>
      </c>
      <c r="AJ22" s="36">
        <f t="shared" si="21"/>
        <v>7.5531843290602613E-2</v>
      </c>
      <c r="AK22" s="17">
        <f t="shared" si="22"/>
        <v>174.04620008115063</v>
      </c>
      <c r="AL22" s="79">
        <f t="shared" si="23"/>
        <v>6.5020195345623449E-2</v>
      </c>
      <c r="AM22" s="27">
        <v>1.7682</v>
      </c>
      <c r="AN22" s="21">
        <v>2.7E-2</v>
      </c>
      <c r="AO22" s="21">
        <v>1.276</v>
      </c>
      <c r="AP22" s="19">
        <f t="shared" si="24"/>
        <v>1.0105820146112852</v>
      </c>
      <c r="AQ22" s="19">
        <f t="shared" si="25"/>
        <v>2.425159163353285</v>
      </c>
      <c r="AR22" s="19">
        <f t="shared" si="26"/>
        <v>14.550954980119711</v>
      </c>
      <c r="AS22" s="19">
        <f t="shared" si="27"/>
        <v>16.976114143472994</v>
      </c>
      <c r="AT22" s="36">
        <f t="shared" si="28"/>
        <v>8.8854103808006721E-2</v>
      </c>
      <c r="AU22" s="17">
        <f t="shared" si="29"/>
        <v>164.63221611579542</v>
      </c>
      <c r="AV22" s="79">
        <f t="shared" si="30"/>
        <v>8.8384614648479118E-2</v>
      </c>
      <c r="AW22" s="27">
        <v>1.6202000000000001</v>
      </c>
      <c r="AX22" s="21">
        <v>2.1999999999999999E-2</v>
      </c>
      <c r="AY22" s="21">
        <v>1.268</v>
      </c>
      <c r="AZ22" s="19">
        <f t="shared" si="31"/>
        <v>1.0042460772156032</v>
      </c>
      <c r="BA22" s="19">
        <f t="shared" si="32"/>
        <v>2.0107213446848169</v>
      </c>
      <c r="BB22" s="19">
        <f t="shared" si="33"/>
        <v>16.085770757478535</v>
      </c>
      <c r="BC22" s="19">
        <f t="shared" si="34"/>
        <v>18.096492102163353</v>
      </c>
      <c r="BD22" s="36">
        <f t="shared" si="35"/>
        <v>9.5326204708603132E-2</v>
      </c>
      <c r="BE22" s="17">
        <f t="shared" si="36"/>
        <v>153.88996764337776</v>
      </c>
      <c r="BF22" s="79">
        <f t="shared" si="37"/>
        <v>0.10452774150135279</v>
      </c>
      <c r="BG22" s="27">
        <v>1.4796</v>
      </c>
      <c r="BH22" s="21">
        <v>1.9E-2</v>
      </c>
      <c r="BI22" s="21">
        <v>1.258</v>
      </c>
      <c r="BJ22" s="19">
        <f t="shared" si="38"/>
        <v>0.99632615547100056</v>
      </c>
      <c r="BK22" s="19">
        <f t="shared" si="39"/>
        <v>1.6505399970205457</v>
      </c>
      <c r="BL22" s="19">
        <f t="shared" si="40"/>
        <v>16.505399970205456</v>
      </c>
      <c r="BM22" s="19">
        <f t="shared" si="41"/>
        <v>18.155939967226001</v>
      </c>
      <c r="BN22" s="36">
        <f t="shared" si="42"/>
        <v>0.10129220161495693</v>
      </c>
      <c r="BO22" s="17">
        <f t="shared" si="43"/>
        <v>143.684831594581</v>
      </c>
      <c r="BP22" s="79">
        <f t="shared" si="44"/>
        <v>0.11487225051546741</v>
      </c>
      <c r="BQ22" s="27">
        <v>1.3613999999999999</v>
      </c>
      <c r="BR22" s="21">
        <v>1.4E-2</v>
      </c>
      <c r="BS22" s="21">
        <v>1.252</v>
      </c>
      <c r="BT22" s="19">
        <f t="shared" si="45"/>
        <v>0.9915742024242391</v>
      </c>
      <c r="BU22" s="19">
        <f t="shared" si="46"/>
        <v>1.3840643284413678</v>
      </c>
      <c r="BV22" s="19">
        <f t="shared" si="47"/>
        <v>16.608771941296414</v>
      </c>
      <c r="BW22" s="19">
        <f t="shared" si="48"/>
        <v>17.992836269737783</v>
      </c>
      <c r="BX22" s="36">
        <f t="shared" si="49"/>
        <v>8.8711325224669527E-2</v>
      </c>
      <c r="BY22" s="17">
        <f t="shared" si="50"/>
        <v>135.10554936863664</v>
      </c>
      <c r="BZ22" s="79">
        <f t="shared" si="51"/>
        <v>0.12293182640469666</v>
      </c>
    </row>
    <row r="23" spans="2:78" ht="20.100000000000001" customHeight="1">
      <c r="B23" s="16"/>
      <c r="C23" s="16"/>
      <c r="D23" s="16"/>
      <c r="E23" s="38">
        <v>60</v>
      </c>
      <c r="F23" s="20">
        <f t="shared" si="0"/>
        <v>1.1945999999999999</v>
      </c>
      <c r="G23" s="21">
        <f t="shared" si="1"/>
        <v>10.642450524299441</v>
      </c>
      <c r="H23" s="30">
        <f t="shared" si="2"/>
        <v>106840.98591549294</v>
      </c>
      <c r="I23" s="19">
        <v>2.1576</v>
      </c>
      <c r="J23" s="19">
        <v>2.5999999999999999E-2</v>
      </c>
      <c r="K23" s="19">
        <v>1.306</v>
      </c>
      <c r="L23" s="19">
        <f t="shared" si="3"/>
        <v>1.0343417798450929</v>
      </c>
      <c r="M23" s="19">
        <f t="shared" si="4"/>
        <v>3.7827213110877027</v>
      </c>
      <c r="N23" s="19">
        <f t="shared" si="5"/>
        <v>0</v>
      </c>
      <c r="O23" s="19">
        <f t="shared" si="6"/>
        <v>3.7827213110877027</v>
      </c>
      <c r="P23" s="36">
        <f t="shared" si="7"/>
        <v>0</v>
      </c>
      <c r="Q23" s="17">
        <f t="shared" si="8"/>
        <v>213.64658978047115</v>
      </c>
      <c r="R23" s="79">
        <f t="shared" si="9"/>
        <v>0</v>
      </c>
      <c r="S23" s="19">
        <v>2.0299</v>
      </c>
      <c r="T23" s="19">
        <v>3.7999999999999999E-2</v>
      </c>
      <c r="U23" s="19">
        <v>1.3</v>
      </c>
      <c r="V23" s="19">
        <f t="shared" si="10"/>
        <v>1.0295898267983314</v>
      </c>
      <c r="W23" s="19">
        <f t="shared" si="11"/>
        <v>3.3175090568128769</v>
      </c>
      <c r="X23" s="19">
        <f t="shared" si="12"/>
        <v>6.6350181136257538</v>
      </c>
      <c r="Y23" s="19">
        <f t="shared" si="13"/>
        <v>9.9525271704386302</v>
      </c>
      <c r="Z23" s="36">
        <f t="shared" si="14"/>
        <v>4.3267462353314551E-2</v>
      </c>
      <c r="AA23" s="17">
        <f t="shared" si="15"/>
        <v>203.38068463486377</v>
      </c>
      <c r="AB23" s="79">
        <f t="shared" si="16"/>
        <v>3.2623639386099162E-2</v>
      </c>
      <c r="AC23" s="27">
        <v>1.8866000000000001</v>
      </c>
      <c r="AD23" s="21">
        <v>2.7E-2</v>
      </c>
      <c r="AE23" s="21">
        <v>1.2909999999999999</v>
      </c>
      <c r="AF23" s="19">
        <f t="shared" si="17"/>
        <v>1.0224618972281889</v>
      </c>
      <c r="AG23" s="19">
        <f t="shared" si="18"/>
        <v>2.8261048485731042</v>
      </c>
      <c r="AH23" s="19">
        <f t="shared" si="19"/>
        <v>11.304419394292417</v>
      </c>
      <c r="AI23" s="19">
        <f t="shared" si="20"/>
        <v>14.130524242865521</v>
      </c>
      <c r="AJ23" s="36">
        <f t="shared" si="21"/>
        <v>6.0636952675399723E-2</v>
      </c>
      <c r="AK23" s="17">
        <f t="shared" si="22"/>
        <v>191.86068301101466</v>
      </c>
      <c r="AL23" s="79">
        <f t="shared" si="23"/>
        <v>5.8919937200700122E-2</v>
      </c>
      <c r="AM23" s="27">
        <v>1.7626999999999999</v>
      </c>
      <c r="AN23" s="21">
        <v>3.2000000000000001E-2</v>
      </c>
      <c r="AO23" s="21">
        <v>1.2849999999999999</v>
      </c>
      <c r="AP23" s="19">
        <f t="shared" si="24"/>
        <v>1.0177099441814275</v>
      </c>
      <c r="AQ23" s="19">
        <f t="shared" si="25"/>
        <v>2.4442137886116742</v>
      </c>
      <c r="AR23" s="19">
        <f t="shared" si="26"/>
        <v>14.665282731670045</v>
      </c>
      <c r="AS23" s="19">
        <f t="shared" si="27"/>
        <v>17.10949652028172</v>
      </c>
      <c r="AT23" s="36">
        <f t="shared" si="28"/>
        <v>0.10679935051911824</v>
      </c>
      <c r="AU23" s="17">
        <f t="shared" si="29"/>
        <v>181.90026290497897</v>
      </c>
      <c r="AV23" s="79">
        <f t="shared" si="30"/>
        <v>8.0622658249432502E-2</v>
      </c>
      <c r="AW23" s="27">
        <v>1.6056999999999999</v>
      </c>
      <c r="AX23" s="21">
        <v>2.5999999999999999E-2</v>
      </c>
      <c r="AY23" s="21">
        <v>1.2749999999999999</v>
      </c>
      <c r="AZ23" s="19">
        <f t="shared" si="31"/>
        <v>1.0097900224368248</v>
      </c>
      <c r="BA23" s="19">
        <f t="shared" si="32"/>
        <v>1.9967574325886113</v>
      </c>
      <c r="BB23" s="19">
        <f t="shared" si="33"/>
        <v>15.97405946070889</v>
      </c>
      <c r="BC23" s="19">
        <f t="shared" si="34"/>
        <v>17.970816893297503</v>
      </c>
      <c r="BD23" s="36">
        <f t="shared" si="35"/>
        <v>0.11390553601312865</v>
      </c>
      <c r="BE23" s="17">
        <f t="shared" si="36"/>
        <v>169.27890732267389</v>
      </c>
      <c r="BF23" s="79">
        <f t="shared" si="37"/>
        <v>9.4365327100438226E-2</v>
      </c>
      <c r="BG23" s="27">
        <v>1.4823999999999999</v>
      </c>
      <c r="BH23" s="21">
        <v>1.9E-2</v>
      </c>
      <c r="BI23" s="21">
        <v>1.272</v>
      </c>
      <c r="BJ23" s="19">
        <f t="shared" si="38"/>
        <v>1.0074140459134442</v>
      </c>
      <c r="BK23" s="19">
        <f t="shared" si="39"/>
        <v>1.6938742291801836</v>
      </c>
      <c r="BL23" s="19">
        <f t="shared" si="40"/>
        <v>16.938742291801834</v>
      </c>
      <c r="BM23" s="19">
        <f t="shared" si="41"/>
        <v>18.632616520982019</v>
      </c>
      <c r="BN23" s="36">
        <f t="shared" si="42"/>
        <v>0.10355926302997824</v>
      </c>
      <c r="BO23" s="17">
        <f t="shared" si="43"/>
        <v>159.36672169657061</v>
      </c>
      <c r="BP23" s="79">
        <f t="shared" si="44"/>
        <v>0.10628782540970307</v>
      </c>
      <c r="BQ23" s="27">
        <v>1.3813</v>
      </c>
      <c r="BR23" s="21">
        <v>1.7000000000000001E-2</v>
      </c>
      <c r="BS23" s="21">
        <v>1.26</v>
      </c>
      <c r="BT23" s="19">
        <f t="shared" si="45"/>
        <v>0.99791013981992116</v>
      </c>
      <c r="BU23" s="19">
        <f t="shared" si="46"/>
        <v>1.4430894086924333</v>
      </c>
      <c r="BV23" s="19">
        <f t="shared" si="47"/>
        <v>17.3170729043092</v>
      </c>
      <c r="BW23" s="19">
        <f t="shared" si="48"/>
        <v>18.760162313001633</v>
      </c>
      <c r="BX23" s="36">
        <f t="shared" si="49"/>
        <v>0.109101917933299</v>
      </c>
      <c r="BY23" s="17">
        <f t="shared" si="50"/>
        <v>151.23921182796522</v>
      </c>
      <c r="BZ23" s="79">
        <f t="shared" si="51"/>
        <v>0.11450121099551477</v>
      </c>
    </row>
    <row r="24" spans="2:78" ht="20.100000000000001" customHeight="1">
      <c r="B24" s="16"/>
      <c r="C24" s="16"/>
      <c r="D24" s="18"/>
      <c r="E24" s="38">
        <v>62</v>
      </c>
      <c r="F24" s="20">
        <f t="shared" si="0"/>
        <v>1.2345999999999999</v>
      </c>
      <c r="G24" s="21">
        <f t="shared" si="1"/>
        <v>10.998802458814744</v>
      </c>
      <c r="H24" s="30">
        <f t="shared" si="2"/>
        <v>110418.45070422534</v>
      </c>
      <c r="I24" s="19">
        <v>2.2275</v>
      </c>
      <c r="J24" s="19">
        <v>3.6999999999999998E-2</v>
      </c>
      <c r="K24" s="19">
        <v>1.3129999999999999</v>
      </c>
      <c r="L24" s="19">
        <f t="shared" si="3"/>
        <v>1.0398857250663145</v>
      </c>
      <c r="M24" s="19">
        <f t="shared" si="4"/>
        <v>4.0751256401278111</v>
      </c>
      <c r="N24" s="19">
        <f t="shared" si="5"/>
        <v>0</v>
      </c>
      <c r="O24" s="19">
        <f t="shared" si="6"/>
        <v>4.0751256401278111</v>
      </c>
      <c r="P24" s="36">
        <f t="shared" si="7"/>
        <v>0</v>
      </c>
      <c r="Q24" s="17">
        <f t="shared" si="8"/>
        <v>242.03735362912872</v>
      </c>
      <c r="R24" s="79">
        <f t="shared" si="9"/>
        <v>0</v>
      </c>
      <c r="S24" s="19">
        <v>2.0886</v>
      </c>
      <c r="T24" s="19">
        <v>3.6999999999999998E-2</v>
      </c>
      <c r="U24" s="19">
        <v>1.2969999999999999</v>
      </c>
      <c r="V24" s="19">
        <f t="shared" si="10"/>
        <v>1.0272138502749504</v>
      </c>
      <c r="W24" s="19">
        <f t="shared" si="11"/>
        <v>3.4959613686642874</v>
      </c>
      <c r="X24" s="19">
        <f t="shared" si="12"/>
        <v>6.9919227373285748</v>
      </c>
      <c r="Y24" s="19">
        <f t="shared" si="13"/>
        <v>10.487884105992862</v>
      </c>
      <c r="Z24" s="36">
        <f t="shared" si="14"/>
        <v>4.1934628455038224E-2</v>
      </c>
      <c r="AA24" s="17">
        <f t="shared" si="15"/>
        <v>229.71141837006871</v>
      </c>
      <c r="AB24" s="79">
        <f t="shared" si="16"/>
        <v>3.0437854534790591E-2</v>
      </c>
      <c r="AC24" s="27">
        <v>1.9461999999999999</v>
      </c>
      <c r="AD24" s="21">
        <v>3.9E-2</v>
      </c>
      <c r="AE24" s="21">
        <v>1.296</v>
      </c>
      <c r="AF24" s="19">
        <f t="shared" si="17"/>
        <v>1.0264218581004902</v>
      </c>
      <c r="AG24" s="19">
        <f t="shared" si="18"/>
        <v>3.030826423782357</v>
      </c>
      <c r="AH24" s="19">
        <f t="shared" si="19"/>
        <v>12.123305695129428</v>
      </c>
      <c r="AI24" s="19">
        <f t="shared" si="20"/>
        <v>15.154132118911786</v>
      </c>
      <c r="AJ24" s="36">
        <f t="shared" si="21"/>
        <v>8.8266464025941016E-2</v>
      </c>
      <c r="AK24" s="17">
        <f t="shared" si="22"/>
        <v>217.07489438957825</v>
      </c>
      <c r="AL24" s="79">
        <f t="shared" si="23"/>
        <v>5.5848492886386346E-2</v>
      </c>
      <c r="AM24" s="27">
        <v>1.8083</v>
      </c>
      <c r="AN24" s="21">
        <v>2.8000000000000001E-2</v>
      </c>
      <c r="AO24" s="21">
        <v>1.288</v>
      </c>
      <c r="AP24" s="19">
        <f t="shared" si="24"/>
        <v>1.0200859207048083</v>
      </c>
      <c r="AQ24" s="19">
        <f t="shared" si="25"/>
        <v>2.584335040019798</v>
      </c>
      <c r="AR24" s="19">
        <f t="shared" si="26"/>
        <v>15.506010240118787</v>
      </c>
      <c r="AS24" s="19">
        <f t="shared" si="27"/>
        <v>18.090345280138585</v>
      </c>
      <c r="AT24" s="36">
        <f t="shared" si="28"/>
        <v>9.3886280809180822E-2</v>
      </c>
      <c r="AU24" s="17">
        <f t="shared" si="29"/>
        <v>204.83769876521276</v>
      </c>
      <c r="AV24" s="79">
        <f t="shared" si="30"/>
        <v>7.5699006255152024E-2</v>
      </c>
      <c r="AW24" s="27">
        <v>1.6800999999999999</v>
      </c>
      <c r="AX24" s="21">
        <v>2.1999999999999999E-2</v>
      </c>
      <c r="AY24" s="21">
        <v>1.28</v>
      </c>
      <c r="AZ24" s="19">
        <f t="shared" si="31"/>
        <v>1.0137499833091261</v>
      </c>
      <c r="BA24" s="19">
        <f t="shared" si="32"/>
        <v>2.2032629343396399</v>
      </c>
      <c r="BB24" s="19">
        <f t="shared" si="33"/>
        <v>17.626103474717119</v>
      </c>
      <c r="BC24" s="19">
        <f t="shared" si="34"/>
        <v>19.82936640905676</v>
      </c>
      <c r="BD24" s="36">
        <f t="shared" si="35"/>
        <v>9.7139023795250828E-2</v>
      </c>
      <c r="BE24" s="17">
        <f t="shared" si="36"/>
        <v>193.46127759738349</v>
      </c>
      <c r="BF24" s="79">
        <f t="shared" si="37"/>
        <v>9.110920641907054E-2</v>
      </c>
      <c r="BG24" s="27">
        <v>1.5434000000000001</v>
      </c>
      <c r="BH24" s="21">
        <v>1.7000000000000001E-2</v>
      </c>
      <c r="BI24" s="21">
        <v>1.2729999999999999</v>
      </c>
      <c r="BJ24" s="19">
        <f t="shared" si="38"/>
        <v>1.0082060380879043</v>
      </c>
      <c r="BK24" s="19">
        <f t="shared" si="39"/>
        <v>1.8390347029835576</v>
      </c>
      <c r="BL24" s="19">
        <f t="shared" si="40"/>
        <v>18.390347029835574</v>
      </c>
      <c r="BM24" s="19">
        <f t="shared" si="41"/>
        <v>20.229381732819132</v>
      </c>
      <c r="BN24" s="36">
        <f t="shared" si="42"/>
        <v>9.280403437396649E-2</v>
      </c>
      <c r="BO24" s="17">
        <f t="shared" si="43"/>
        <v>181.33056953465137</v>
      </c>
      <c r="BP24" s="79">
        <f t="shared" si="44"/>
        <v>0.10141890072385876</v>
      </c>
      <c r="BQ24" s="27">
        <v>1.4354</v>
      </c>
      <c r="BR24" s="21">
        <v>2.1000000000000001E-2</v>
      </c>
      <c r="BS24" s="21">
        <v>1.2669999999999999</v>
      </c>
      <c r="BT24" s="19">
        <f t="shared" si="45"/>
        <v>1.0034540850411429</v>
      </c>
      <c r="BU24" s="19">
        <f t="shared" si="46"/>
        <v>1.5757061822767096</v>
      </c>
      <c r="BV24" s="19">
        <f t="shared" si="47"/>
        <v>18.908474187320515</v>
      </c>
      <c r="BW24" s="19">
        <f t="shared" si="48"/>
        <v>20.484180369597226</v>
      </c>
      <c r="BX24" s="36">
        <f t="shared" si="49"/>
        <v>0.13627459441116369</v>
      </c>
      <c r="BY24" s="17">
        <f t="shared" si="50"/>
        <v>171.74668898765012</v>
      </c>
      <c r="BZ24" s="79">
        <f t="shared" si="51"/>
        <v>0.1100951307927699</v>
      </c>
    </row>
    <row r="25" spans="2:78" ht="20.100000000000001" customHeight="1" thickBot="1">
      <c r="B25" s="16"/>
      <c r="C25" s="16"/>
      <c r="D25" s="18"/>
      <c r="E25" s="38">
        <v>64</v>
      </c>
      <c r="F25" s="24">
        <f t="shared" si="0"/>
        <v>1.2746</v>
      </c>
      <c r="G25" s="25">
        <f t="shared" si="1"/>
        <v>11.355154393330045</v>
      </c>
      <c r="H25" s="31">
        <f t="shared" si="2"/>
        <v>113995.91549295773</v>
      </c>
      <c r="I25" s="19">
        <v>2.2947000000000002</v>
      </c>
      <c r="J25" s="19">
        <v>3.3000000000000002E-2</v>
      </c>
      <c r="K25" s="19">
        <v>1.3129999999999999</v>
      </c>
      <c r="L25" s="35">
        <f t="shared" si="3"/>
        <v>1.0398857250663145</v>
      </c>
      <c r="M25" s="35">
        <f t="shared" si="4"/>
        <v>4.3247141661682873</v>
      </c>
      <c r="N25" s="35">
        <f t="shared" si="5"/>
        <v>0</v>
      </c>
      <c r="O25" s="35">
        <f t="shared" si="6"/>
        <v>4.3247141661682873</v>
      </c>
      <c r="P25" s="37">
        <f t="shared" si="7"/>
        <v>0</v>
      </c>
      <c r="Q25" s="17">
        <f t="shared" si="8"/>
        <v>272.8951115115575</v>
      </c>
      <c r="R25" s="79">
        <f t="shared" si="9"/>
        <v>0</v>
      </c>
      <c r="S25" s="19">
        <v>2.1705999999999999</v>
      </c>
      <c r="T25" s="19">
        <v>3.5000000000000003E-2</v>
      </c>
      <c r="U25" s="19">
        <v>1.304</v>
      </c>
      <c r="V25" s="35">
        <f t="shared" si="10"/>
        <v>1.0327577954961724</v>
      </c>
      <c r="W25" s="35">
        <f t="shared" si="11"/>
        <v>3.8167253160023407</v>
      </c>
      <c r="X25" s="35">
        <f t="shared" si="12"/>
        <v>7.6334506320046813</v>
      </c>
      <c r="Y25" s="35">
        <f t="shared" si="13"/>
        <v>11.450175948007022</v>
      </c>
      <c r="Z25" s="37">
        <f t="shared" si="14"/>
        <v>4.009722803291934E-2</v>
      </c>
      <c r="AA25" s="17">
        <f t="shared" si="15"/>
        <v>260.77707260269995</v>
      </c>
      <c r="AB25" s="79">
        <f t="shared" si="16"/>
        <v>2.927193926911828E-2</v>
      </c>
      <c r="AC25" s="28">
        <v>2.0386000000000002</v>
      </c>
      <c r="AD25" s="25">
        <v>3.3000000000000002E-2</v>
      </c>
      <c r="AE25" s="25">
        <v>1.294</v>
      </c>
      <c r="AF25" s="35">
        <f t="shared" si="17"/>
        <v>1.0248378737515698</v>
      </c>
      <c r="AG25" s="35">
        <f t="shared" si="18"/>
        <v>3.3151922451017177</v>
      </c>
      <c r="AH25" s="35">
        <f t="shared" si="19"/>
        <v>13.260768980406871</v>
      </c>
      <c r="AI25" s="35">
        <f t="shared" si="20"/>
        <v>16.575961225508589</v>
      </c>
      <c r="AJ25" s="37">
        <f t="shared" si="21"/>
        <v>7.4456670431957084E-2</v>
      </c>
      <c r="AK25" s="17">
        <f t="shared" si="22"/>
        <v>247.88761945226324</v>
      </c>
      <c r="AL25" s="79">
        <f t="shared" si="23"/>
        <v>5.3495083819466639E-2</v>
      </c>
      <c r="AM25" s="28">
        <v>1.9095</v>
      </c>
      <c r="AN25" s="25">
        <v>3.4000000000000002E-2</v>
      </c>
      <c r="AO25" s="25">
        <v>1.292</v>
      </c>
      <c r="AP25" s="35">
        <f t="shared" si="24"/>
        <v>1.0232538894026493</v>
      </c>
      <c r="AQ25" s="35">
        <f t="shared" si="25"/>
        <v>2.8996159374831407</v>
      </c>
      <c r="AR25" s="35">
        <f t="shared" si="26"/>
        <v>17.397695624898841</v>
      </c>
      <c r="AS25" s="35">
        <f t="shared" si="27"/>
        <v>20.297311562381982</v>
      </c>
      <c r="AT25" s="37">
        <f t="shared" si="28"/>
        <v>0.11471397325334494</v>
      </c>
      <c r="AU25" s="17">
        <f t="shared" si="29"/>
        <v>235.28134368164666</v>
      </c>
      <c r="AV25" s="79">
        <f t="shared" si="30"/>
        <v>7.3944220789724957E-2</v>
      </c>
      <c r="AW25" s="28">
        <v>1.7672000000000001</v>
      </c>
      <c r="AX25" s="25">
        <v>2.8000000000000001E-2</v>
      </c>
      <c r="AY25" s="25">
        <v>1.2889999999999999</v>
      </c>
      <c r="AZ25" s="35">
        <f t="shared" si="31"/>
        <v>1.0208779128792684</v>
      </c>
      <c r="BA25" s="35">
        <f t="shared" si="32"/>
        <v>2.4720278876544093</v>
      </c>
      <c r="BB25" s="35">
        <f t="shared" si="33"/>
        <v>19.776223101235274</v>
      </c>
      <c r="BC25" s="35">
        <f t="shared" si="34"/>
        <v>22.248250988889684</v>
      </c>
      <c r="BD25" s="37">
        <f t="shared" si="35"/>
        <v>0.12537616473801078</v>
      </c>
      <c r="BE25" s="17">
        <f t="shared" si="36"/>
        <v>221.38612259598645</v>
      </c>
      <c r="BF25" s="79">
        <f t="shared" si="37"/>
        <v>8.9329100077900736E-2</v>
      </c>
      <c r="BG25" s="28">
        <v>1.6201000000000001</v>
      </c>
      <c r="BH25" s="25">
        <v>2.5000000000000001E-2</v>
      </c>
      <c r="BI25" s="25">
        <v>1.28</v>
      </c>
      <c r="BJ25" s="35">
        <f t="shared" si="38"/>
        <v>1.0137499833091261</v>
      </c>
      <c r="BK25" s="35">
        <f t="shared" si="39"/>
        <v>2.0487063273424235</v>
      </c>
      <c r="BL25" s="35">
        <f t="shared" si="40"/>
        <v>20.487063273424237</v>
      </c>
      <c r="BM25" s="35">
        <f t="shared" si="41"/>
        <v>22.53576960076666</v>
      </c>
      <c r="BN25" s="37">
        <f t="shared" si="42"/>
        <v>0.13798156789098132</v>
      </c>
      <c r="BO25" s="17">
        <f t="shared" si="43"/>
        <v>207.02219412303756</v>
      </c>
      <c r="BP25" s="79">
        <f t="shared" si="44"/>
        <v>9.8960709793503354E-2</v>
      </c>
      <c r="BQ25" s="28">
        <v>1.5145999999999999</v>
      </c>
      <c r="BR25" s="25">
        <v>1.9E-2</v>
      </c>
      <c r="BS25" s="25">
        <v>1.272</v>
      </c>
      <c r="BT25" s="35">
        <f t="shared" si="45"/>
        <v>1.0074140459134442</v>
      </c>
      <c r="BU25" s="35">
        <f t="shared" si="46"/>
        <v>1.768260530103037</v>
      </c>
      <c r="BV25" s="35">
        <f t="shared" si="47"/>
        <v>21.219126361236441</v>
      </c>
      <c r="BW25" s="35">
        <f t="shared" si="48"/>
        <v>22.987386891339479</v>
      </c>
      <c r="BX25" s="37">
        <f t="shared" si="49"/>
        <v>0.12427111563597387</v>
      </c>
      <c r="BY25" s="17">
        <f t="shared" si="50"/>
        <v>196.72039633992335</v>
      </c>
      <c r="BZ25" s="79">
        <f t="shared" si="51"/>
        <v>0.10786439411483704</v>
      </c>
    </row>
    <row r="26" spans="2:78" ht="20.100000000000001" customHeight="1">
      <c r="B26" s="16"/>
      <c r="C26" s="16"/>
      <c r="D26" s="18"/>
      <c r="E26" s="38">
        <v>66</v>
      </c>
      <c r="F26" s="20">
        <f>0.02*E26-0.0054</f>
        <v>1.3146</v>
      </c>
      <c r="G26" s="20">
        <f t="shared" si="1"/>
        <v>11.711506327845346</v>
      </c>
      <c r="H26" s="29">
        <f t="shared" si="2"/>
        <v>117573.38028169014</v>
      </c>
      <c r="I26" s="19">
        <v>2.3607999999999998</v>
      </c>
      <c r="J26" s="19">
        <v>2.8000000000000001E-2</v>
      </c>
      <c r="K26" s="19">
        <v>1.3109999999999999</v>
      </c>
      <c r="L26" s="19">
        <f t="shared" si="3"/>
        <v>1.038301740717394</v>
      </c>
      <c r="M26" s="19">
        <f>4*PI()^2*$C$13*SQRT($C$11*$C$2)*($C$7*I26*K26)^2</f>
        <v>4.5635194070792684</v>
      </c>
      <c r="N26" s="19">
        <f>4*PI()^2*N$1*SQRT($C$11*$C$2)*($C$7*I26*K26)^2</f>
        <v>0</v>
      </c>
      <c r="O26" s="19">
        <f>M26+N26</f>
        <v>4.5635194070792684</v>
      </c>
      <c r="P26" s="36">
        <f>2*PI()^2*N$1*2*SQRT($C$2*$C$11)*J26*$C$7^2*K26^2/SQRT(2)</f>
        <v>0</v>
      </c>
      <c r="Q26" s="17">
        <f t="shared" si="8"/>
        <v>306.48357130148759</v>
      </c>
      <c r="R26" s="79">
        <f t="shared" si="9"/>
        <v>0</v>
      </c>
      <c r="S26" s="19">
        <v>2.2307999999999999</v>
      </c>
      <c r="T26" s="19">
        <v>2.7E-2</v>
      </c>
      <c r="U26" s="19">
        <v>1.3009999999999999</v>
      </c>
      <c r="V26" s="19">
        <f t="shared" si="10"/>
        <v>1.0303818189727916</v>
      </c>
      <c r="W26" s="19">
        <f>4*PI()^2*$C$13*SQRT($C$11*$C$2)*($C$7*S26*U26)^2</f>
        <v>4.0128413516941679</v>
      </c>
      <c r="X26" s="19">
        <f>4*PI()^2*X$1*SQRT($C$11*$C$2)*($C$7*S26*U26)^2</f>
        <v>8.0256827033883358</v>
      </c>
      <c r="Y26" s="19">
        <f>W26+X26</f>
        <v>12.038524055082505</v>
      </c>
      <c r="Z26" s="36">
        <f>2*PI()^2*X$1*2*SQRT($C$2*$C$11)*T26*$C$7^2*U26^2/SQRT(2)</f>
        <v>3.0789985226727323E-2</v>
      </c>
      <c r="AA26" s="17">
        <f t="shared" si="15"/>
        <v>292.55639559217786</v>
      </c>
      <c r="AB26" s="79">
        <f t="shared" si="16"/>
        <v>2.7432942243983949E-2</v>
      </c>
      <c r="AC26" s="26">
        <v>2.1046</v>
      </c>
      <c r="AD26" s="20">
        <v>3.3000000000000002E-2</v>
      </c>
      <c r="AE26" s="20">
        <v>1.296</v>
      </c>
      <c r="AF26" s="19">
        <f t="shared" si="17"/>
        <v>1.0264218581004902</v>
      </c>
      <c r="AG26" s="19">
        <f>4*PI()^2*$C$13*SQRT($C$11*$C$2)*($C$7*AC26*AE26)^2</f>
        <v>3.5442574474605175</v>
      </c>
      <c r="AH26" s="19">
        <f>4*PI()^2*AH$1*SQRT($C$11*$C$2)*($C$7*AC26*AE26)^2</f>
        <v>14.17702978984207</v>
      </c>
      <c r="AI26" s="19">
        <f>AG26+AH26</f>
        <v>17.721287237302587</v>
      </c>
      <c r="AJ26" s="36">
        <f>2*PI()^2*AH$1*2*SQRT($C$2*$C$11)*AD26*$C$7^2*AE26^2/SQRT(2)</f>
        <v>7.4687008021950094E-2</v>
      </c>
      <c r="AK26" s="17">
        <f t="shared" si="22"/>
        <v>279.0363219420633</v>
      </c>
      <c r="AL26" s="79">
        <f t="shared" si="23"/>
        <v>5.0807112461816593E-2</v>
      </c>
      <c r="AM26" s="26">
        <v>1.9593</v>
      </c>
      <c r="AN26" s="20">
        <v>3.4000000000000002E-2</v>
      </c>
      <c r="AO26" s="20">
        <v>1.2949999999999999</v>
      </c>
      <c r="AP26" s="19">
        <f t="shared" si="24"/>
        <v>1.0256298659260299</v>
      </c>
      <c r="AQ26" s="19">
        <f>4*PI()^2*$C$13*SQRT($C$11*$C$2)*($C$7*AM26*AO26)^2</f>
        <v>3.0670265761112376</v>
      </c>
      <c r="AR26" s="19">
        <f>4*PI()^2*AR$1*SQRT($C$11*$C$2)*($C$7*AM26*AO26)^2</f>
        <v>18.402159456667423</v>
      </c>
      <c r="AS26" s="19">
        <f>AQ26+AR26</f>
        <v>21.469186032778662</v>
      </c>
      <c r="AT26" s="36">
        <f>2*PI()^2*AR$1*2*SQRT($C$2*$C$11)*AN26*$C$7^2*AO26^2/SQRT(2)</f>
        <v>0.11524731917491228</v>
      </c>
      <c r="AU26" s="17">
        <f t="shared" si="29"/>
        <v>263.47002478388856</v>
      </c>
      <c r="AV26" s="79">
        <f t="shared" si="30"/>
        <v>6.9845362757155416E-2</v>
      </c>
      <c r="AW26" s="26">
        <v>1.8179000000000001</v>
      </c>
      <c r="AX26" s="20">
        <v>3.1E-2</v>
      </c>
      <c r="AY26" s="20">
        <v>1.2909999999999999</v>
      </c>
      <c r="AZ26" s="19">
        <f t="shared" si="31"/>
        <v>1.0224618972281889</v>
      </c>
      <c r="BA26" s="19">
        <f>4*PI()^2*$C$13*SQRT($C$11*$C$2)*($C$7*AW26*AY26)^2</f>
        <v>2.6240287511016582</v>
      </c>
      <c r="BB26" s="19">
        <f>4*PI()^2*BB$1*SQRT($C$11*$C$2)*($C$7*AW26*AY26)^2</f>
        <v>20.992230008813266</v>
      </c>
      <c r="BC26" s="19">
        <f>BA26+BB26</f>
        <v>23.616258759914924</v>
      </c>
      <c r="BD26" s="36">
        <f>2*PI()^2*BB$1*2*SQRT($C$2*$C$11)*AX26*$C$7^2*AY26^2/SQRT(2)</f>
        <v>0.1392404098472142</v>
      </c>
      <c r="BE26" s="17">
        <f t="shared" si="36"/>
        <v>248.32154289699318</v>
      </c>
      <c r="BF26" s="79">
        <f t="shared" si="37"/>
        <v>8.4536483479893246E-2</v>
      </c>
      <c r="BG26" s="22">
        <v>1.6898</v>
      </c>
      <c r="BH26" s="20">
        <v>2.4E-2</v>
      </c>
      <c r="BI26" s="20">
        <v>1.284</v>
      </c>
      <c r="BJ26" s="19">
        <f t="shared" si="38"/>
        <v>1.0169179520069673</v>
      </c>
      <c r="BK26" s="19">
        <f>4*PI()^2*$C$13*SQRT($C$11*$C$2)*($C$7*BG26*BI26)^2</f>
        <v>2.2427289257291729</v>
      </c>
      <c r="BL26" s="19">
        <f>4*PI()^2*BL$1*SQRT($C$11*$C$2)*($C$7*BG26*BI26)^2</f>
        <v>22.427289257291726</v>
      </c>
      <c r="BM26" s="19">
        <f>BK26+BL26</f>
        <v>24.6700181830209</v>
      </c>
      <c r="BN26" s="36">
        <f>2*PI()^2*BL$1*2*SQRT($C$2*$C$11)*BH26*$C$7^2*BI26^2/SQRT(2)</f>
        <v>0.13329148815988692</v>
      </c>
      <c r="BO26" s="17">
        <f t="shared" si="43"/>
        <v>234.59791821728106</v>
      </c>
      <c r="BP26" s="79">
        <f t="shared" si="44"/>
        <v>9.5598841744707674E-2</v>
      </c>
      <c r="BQ26" s="26">
        <v>1.5777000000000001</v>
      </c>
      <c r="BR26" s="20">
        <v>2.4E-2</v>
      </c>
      <c r="BS26" s="20">
        <v>1.2749999999999999</v>
      </c>
      <c r="BT26" s="19">
        <f t="shared" si="45"/>
        <v>1.0097900224368248</v>
      </c>
      <c r="BU26" s="19">
        <f>4*PI()^2*$C$13*SQRT($C$11*$C$2)*($C$7*BQ26*BS26)^2</f>
        <v>1.9277261824800271</v>
      </c>
      <c r="BV26" s="19">
        <f>4*PI()^2*BV$1*SQRT($C$11*$C$2)*($C$7*BQ26*BS26)^2</f>
        <v>23.132714189760325</v>
      </c>
      <c r="BW26" s="19">
        <f>BU26+BV26</f>
        <v>25.06044037224035</v>
      </c>
      <c r="BX26" s="36">
        <f>2*PI()^2*BV$1*2*SQRT($C$2*$C$11)*BR26*$C$7^2*BS26^2/SQRT(2)</f>
        <v>0.15771535755663971</v>
      </c>
      <c r="BY26" s="17">
        <f t="shared" si="50"/>
        <v>222.58840747102238</v>
      </c>
      <c r="BZ26" s="79">
        <f t="shared" si="51"/>
        <v>0.10392596116117077</v>
      </c>
    </row>
    <row r="27" spans="2:78" ht="20.100000000000001" customHeight="1">
      <c r="B27" s="16"/>
      <c r="C27" s="16"/>
      <c r="D27" s="18"/>
      <c r="E27" s="41"/>
      <c r="F27" s="8"/>
      <c r="G27" s="17"/>
      <c r="H27" s="42"/>
      <c r="I27" s="17"/>
      <c r="J27" s="17"/>
      <c r="K27" s="17"/>
      <c r="L27" s="3"/>
      <c r="M27" s="3"/>
      <c r="N27" s="3"/>
      <c r="O27" s="3"/>
      <c r="P27" s="17"/>
      <c r="Q27" s="17"/>
      <c r="R27" s="17"/>
      <c r="S27" s="17"/>
      <c r="T27" s="17"/>
      <c r="U27" s="17"/>
      <c r="V27" s="3"/>
      <c r="W27" s="3"/>
      <c r="X27" s="3"/>
      <c r="Y27" s="3"/>
      <c r="Z27" s="17"/>
      <c r="AA27" s="17"/>
      <c r="AB27" s="17"/>
      <c r="AC27" s="17"/>
      <c r="AD27" s="17"/>
      <c r="AE27" s="17"/>
      <c r="AF27" s="3"/>
      <c r="AG27" s="3"/>
      <c r="AH27" s="3"/>
      <c r="AI27" s="3"/>
      <c r="AJ27" s="17"/>
      <c r="AK27" s="17"/>
      <c r="AL27" s="17"/>
      <c r="AM27" s="17"/>
      <c r="AN27" s="17"/>
      <c r="AO27" s="17"/>
      <c r="AP27" s="3"/>
      <c r="AQ27" s="3"/>
      <c r="AR27" s="3"/>
      <c r="AS27" s="3"/>
      <c r="AT27" s="17"/>
      <c r="AU27" s="17"/>
      <c r="AV27" s="17"/>
      <c r="AW27" s="17"/>
      <c r="AX27" s="17"/>
      <c r="AY27" s="17"/>
      <c r="AZ27" s="3"/>
      <c r="BA27" s="3"/>
      <c r="BB27" s="3"/>
      <c r="BC27" s="3"/>
      <c r="BD27" s="17"/>
      <c r="BE27" s="17"/>
      <c r="BF27" s="17"/>
      <c r="BG27" s="17"/>
      <c r="BH27" s="17"/>
      <c r="BI27" s="17"/>
      <c r="BJ27" s="3"/>
      <c r="BK27" s="3"/>
      <c r="BL27" s="3"/>
      <c r="BM27" s="3"/>
      <c r="BN27" s="17"/>
      <c r="BO27" s="17"/>
      <c r="BP27" s="17"/>
      <c r="BQ27" s="17"/>
      <c r="BR27" s="17"/>
      <c r="BS27" s="17"/>
      <c r="BT27" s="3"/>
      <c r="BU27" s="3"/>
      <c r="BV27" s="3"/>
      <c r="BW27" s="3"/>
      <c r="BX27" s="17"/>
      <c r="BY27" s="17"/>
      <c r="BZ27" s="17"/>
    </row>
    <row r="28" spans="2:78" ht="20.100000000000001" customHeight="1">
      <c r="B28" s="16"/>
      <c r="C28" s="16"/>
      <c r="D28" s="18"/>
      <c r="E28" s="41"/>
      <c r="F28" s="8"/>
      <c r="G28" s="17"/>
      <c r="H28" s="42"/>
      <c r="I28" s="17"/>
      <c r="J28" s="17"/>
      <c r="K28" s="17"/>
      <c r="L28" s="3"/>
      <c r="M28" s="3"/>
      <c r="N28" s="3"/>
      <c r="O28" s="3"/>
      <c r="P28" s="17"/>
      <c r="Q28" s="17"/>
      <c r="R28" s="17"/>
      <c r="S28" s="17"/>
      <c r="T28" s="17"/>
      <c r="U28" s="17"/>
      <c r="V28" s="3"/>
      <c r="W28" s="3"/>
      <c r="X28" s="3"/>
      <c r="Y28" s="3"/>
      <c r="Z28" s="17"/>
      <c r="AA28" s="17"/>
      <c r="AB28" s="17"/>
      <c r="AC28" s="17"/>
      <c r="AD28" s="17"/>
      <c r="AE28" s="17"/>
      <c r="AF28" s="3"/>
      <c r="AG28" s="3"/>
      <c r="AH28" s="3"/>
      <c r="AI28" s="3"/>
      <c r="AJ28" s="17"/>
      <c r="AK28" s="17"/>
      <c r="AL28" s="17"/>
      <c r="AM28" s="17"/>
      <c r="AN28" s="17"/>
      <c r="AO28" s="17"/>
      <c r="AP28" s="3"/>
      <c r="AQ28" s="3"/>
      <c r="AR28" s="3"/>
      <c r="AS28" s="3"/>
      <c r="AT28" s="17"/>
      <c r="AU28" s="17"/>
      <c r="AV28" s="17"/>
      <c r="AW28" s="17"/>
      <c r="AX28" s="17"/>
      <c r="AY28" s="17"/>
      <c r="AZ28" s="3"/>
      <c r="BA28" s="3"/>
      <c r="BB28" s="3"/>
      <c r="BC28" s="3"/>
      <c r="BD28" s="17"/>
      <c r="BE28" s="17"/>
      <c r="BF28" s="17"/>
      <c r="BG28" s="17"/>
      <c r="BH28" s="17"/>
      <c r="BI28" s="17"/>
      <c r="BJ28" s="3"/>
      <c r="BK28" s="3"/>
      <c r="BL28" s="3"/>
      <c r="BM28" s="3"/>
      <c r="BN28" s="17"/>
      <c r="BO28" s="17"/>
      <c r="BP28" s="17"/>
      <c r="BQ28" s="17"/>
      <c r="BR28" s="17"/>
      <c r="BS28" s="17"/>
      <c r="BT28" s="3"/>
      <c r="BU28" s="3"/>
      <c r="BV28" s="3"/>
      <c r="BW28" s="3"/>
      <c r="BX28" s="17"/>
      <c r="BY28" s="17"/>
      <c r="BZ28" s="17"/>
    </row>
    <row r="29" spans="2:78" ht="20.100000000000001" customHeight="1" thickBot="1">
      <c r="B29" s="16"/>
      <c r="C29" s="16"/>
      <c r="D29" s="18"/>
    </row>
    <row r="30" spans="2:78" ht="20.100000000000001" customHeight="1">
      <c r="B30" s="18"/>
      <c r="C30" s="18"/>
      <c r="D30" s="18"/>
      <c r="E30" s="87" t="s">
        <v>19</v>
      </c>
      <c r="F30" s="88"/>
      <c r="G30" s="88"/>
      <c r="H30" s="89"/>
      <c r="I30" s="84" t="s">
        <v>21</v>
      </c>
      <c r="J30" s="85"/>
      <c r="K30" s="85"/>
      <c r="L30" s="85"/>
      <c r="M30" s="86"/>
      <c r="N30" s="82">
        <v>0</v>
      </c>
      <c r="O30" s="83"/>
      <c r="P30" s="32"/>
      <c r="Q30" s="81"/>
      <c r="R30" s="81"/>
      <c r="S30" s="84" t="s">
        <v>21</v>
      </c>
      <c r="T30" s="85"/>
      <c r="U30" s="85"/>
      <c r="V30" s="85"/>
      <c r="W30" s="86"/>
      <c r="X30" s="82">
        <v>0.04</v>
      </c>
      <c r="Y30" s="83"/>
      <c r="Z30" s="32"/>
      <c r="AA30" s="81"/>
      <c r="AB30" s="81"/>
      <c r="AC30" s="84" t="s">
        <v>21</v>
      </c>
      <c r="AD30" s="85"/>
      <c r="AE30" s="85"/>
      <c r="AF30" s="85"/>
      <c r="AG30" s="86"/>
      <c r="AH30" s="82">
        <v>0.08</v>
      </c>
      <c r="AI30" s="83"/>
      <c r="AJ30" s="32"/>
      <c r="AK30" s="81"/>
      <c r="AL30" s="81"/>
      <c r="AM30" s="84" t="s">
        <v>21</v>
      </c>
      <c r="AN30" s="85"/>
      <c r="AO30" s="85"/>
      <c r="AP30" s="85"/>
      <c r="AQ30" s="86"/>
      <c r="AR30" s="82">
        <v>0.12</v>
      </c>
      <c r="AS30" s="83"/>
      <c r="AT30" s="32"/>
      <c r="AU30" s="81"/>
      <c r="AV30" s="81"/>
      <c r="AW30" s="84" t="s">
        <v>21</v>
      </c>
      <c r="AX30" s="85"/>
      <c r="AY30" s="85"/>
      <c r="AZ30" s="85"/>
      <c r="BA30" s="86"/>
      <c r="BB30" s="82">
        <v>0.16</v>
      </c>
      <c r="BC30" s="83"/>
      <c r="BD30" s="32"/>
      <c r="BE30" s="81"/>
      <c r="BF30" s="81"/>
      <c r="BG30" s="84" t="s">
        <v>21</v>
      </c>
      <c r="BH30" s="85"/>
      <c r="BI30" s="85"/>
      <c r="BJ30" s="85"/>
      <c r="BK30" s="86"/>
      <c r="BL30" s="82">
        <v>0.2</v>
      </c>
      <c r="BM30" s="83"/>
      <c r="BN30" s="32"/>
      <c r="BO30" s="81"/>
      <c r="BP30" s="81"/>
      <c r="BQ30" s="84" t="s">
        <v>21</v>
      </c>
      <c r="BR30" s="85"/>
      <c r="BS30" s="85"/>
      <c r="BT30" s="85"/>
      <c r="BU30" s="86"/>
      <c r="BV30" s="82">
        <v>0.24</v>
      </c>
      <c r="BW30" s="83"/>
      <c r="BX30" s="32"/>
      <c r="BY30" s="81"/>
      <c r="BZ30" s="81"/>
    </row>
    <row r="31" spans="2:78" ht="20.100000000000001" customHeight="1" thickBot="1">
      <c r="B31" s="40" t="s">
        <v>34</v>
      </c>
      <c r="C31" s="40"/>
      <c r="D31" s="2"/>
      <c r="E31" s="22" t="s">
        <v>25</v>
      </c>
      <c r="F31" s="19" t="s">
        <v>27</v>
      </c>
      <c r="G31" s="39" t="s">
        <v>0</v>
      </c>
      <c r="H31" s="23" t="s">
        <v>28</v>
      </c>
      <c r="I31" s="22" t="s">
        <v>29</v>
      </c>
      <c r="J31" s="19" t="s">
        <v>23</v>
      </c>
      <c r="K31" s="19" t="s">
        <v>26</v>
      </c>
      <c r="L31" s="39" t="s">
        <v>18</v>
      </c>
      <c r="M31" s="19" t="s">
        <v>30</v>
      </c>
      <c r="N31" s="19" t="s">
        <v>31</v>
      </c>
      <c r="O31" s="19" t="s">
        <v>32</v>
      </c>
      <c r="P31" s="23" t="s">
        <v>20</v>
      </c>
      <c r="Q31" s="78" t="s">
        <v>67</v>
      </c>
      <c r="R31" s="78" t="s">
        <v>68</v>
      </c>
      <c r="S31" s="22" t="s">
        <v>9</v>
      </c>
      <c r="T31" s="19" t="s">
        <v>23</v>
      </c>
      <c r="U31" s="19" t="s">
        <v>26</v>
      </c>
      <c r="V31" s="39" t="s">
        <v>18</v>
      </c>
      <c r="W31" s="19" t="s">
        <v>30</v>
      </c>
      <c r="X31" s="19" t="s">
        <v>31</v>
      </c>
      <c r="Y31" s="19" t="s">
        <v>32</v>
      </c>
      <c r="Z31" s="23" t="s">
        <v>20</v>
      </c>
      <c r="AA31" s="78" t="s">
        <v>67</v>
      </c>
      <c r="AB31" s="78" t="s">
        <v>68</v>
      </c>
      <c r="AC31" s="22" t="s">
        <v>10</v>
      </c>
      <c r="AD31" s="19" t="s">
        <v>23</v>
      </c>
      <c r="AE31" s="19" t="s">
        <v>26</v>
      </c>
      <c r="AF31" s="39" t="s">
        <v>18</v>
      </c>
      <c r="AG31" s="19" t="s">
        <v>30</v>
      </c>
      <c r="AH31" s="19" t="s">
        <v>31</v>
      </c>
      <c r="AI31" s="19" t="s">
        <v>32</v>
      </c>
      <c r="AJ31" s="23" t="s">
        <v>20</v>
      </c>
      <c r="AK31" s="78" t="s">
        <v>67</v>
      </c>
      <c r="AL31" s="78" t="s">
        <v>68</v>
      </c>
      <c r="AM31" s="22" t="s">
        <v>11</v>
      </c>
      <c r="AN31" s="19" t="s">
        <v>23</v>
      </c>
      <c r="AO31" s="19" t="s">
        <v>26</v>
      </c>
      <c r="AP31" s="39" t="s">
        <v>18</v>
      </c>
      <c r="AQ31" s="19" t="s">
        <v>30</v>
      </c>
      <c r="AR31" s="19" t="s">
        <v>31</v>
      </c>
      <c r="AS31" s="19" t="s">
        <v>32</v>
      </c>
      <c r="AT31" s="23" t="s">
        <v>20</v>
      </c>
      <c r="AU31" s="78" t="s">
        <v>67</v>
      </c>
      <c r="AV31" s="78" t="s">
        <v>68</v>
      </c>
      <c r="AW31" s="22" t="s">
        <v>12</v>
      </c>
      <c r="AX31" s="19" t="s">
        <v>23</v>
      </c>
      <c r="AY31" s="19" t="s">
        <v>26</v>
      </c>
      <c r="AZ31" s="39" t="s">
        <v>18</v>
      </c>
      <c r="BA31" s="19" t="s">
        <v>30</v>
      </c>
      <c r="BB31" s="19" t="s">
        <v>31</v>
      </c>
      <c r="BC31" s="19" t="s">
        <v>32</v>
      </c>
      <c r="BD31" s="23" t="s">
        <v>20</v>
      </c>
      <c r="BE31" s="78" t="s">
        <v>67</v>
      </c>
      <c r="BF31" s="78" t="s">
        <v>68</v>
      </c>
      <c r="BG31" s="22" t="s">
        <v>13</v>
      </c>
      <c r="BH31" s="19" t="s">
        <v>23</v>
      </c>
      <c r="BI31" s="19" t="s">
        <v>26</v>
      </c>
      <c r="BJ31" s="39" t="s">
        <v>18</v>
      </c>
      <c r="BK31" s="19" t="s">
        <v>30</v>
      </c>
      <c r="BL31" s="19" t="s">
        <v>31</v>
      </c>
      <c r="BM31" s="19" t="s">
        <v>32</v>
      </c>
      <c r="BN31" s="23" t="s">
        <v>20</v>
      </c>
      <c r="BO31" s="78" t="s">
        <v>67</v>
      </c>
      <c r="BP31" s="78" t="s">
        <v>68</v>
      </c>
      <c r="BQ31" s="22" t="s">
        <v>14</v>
      </c>
      <c r="BR31" s="19" t="s">
        <v>23</v>
      </c>
      <c r="BS31" s="19" t="s">
        <v>26</v>
      </c>
      <c r="BT31" s="39" t="s">
        <v>18</v>
      </c>
      <c r="BU31" s="19" t="s">
        <v>30</v>
      </c>
      <c r="BV31" s="19" t="s">
        <v>31</v>
      </c>
      <c r="BW31" s="19" t="s">
        <v>32</v>
      </c>
      <c r="BX31" s="23" t="s">
        <v>20</v>
      </c>
      <c r="BY31" s="78" t="s">
        <v>67</v>
      </c>
      <c r="BZ31" s="78" t="s">
        <v>68</v>
      </c>
    </row>
    <row r="32" spans="2:78" ht="20.100000000000001" customHeight="1">
      <c r="B32" s="4" t="s">
        <v>1</v>
      </c>
      <c r="C32" s="5">
        <v>800</v>
      </c>
      <c r="D32" s="2"/>
      <c r="E32" s="38">
        <v>20</v>
      </c>
      <c r="F32" s="20">
        <f t="shared" ref="F32:F55" si="52">0.02*E32-0.0054</f>
        <v>0.39460000000000001</v>
      </c>
      <c r="G32" s="20">
        <f t="shared" ref="G32:G55" si="53">F32/$C$14/$C$7</f>
        <v>3.5154118339934377</v>
      </c>
      <c r="H32" s="29">
        <f t="shared" ref="H32:H55" si="54">F32*$C$7/$C$5</f>
        <v>35291.690140845072</v>
      </c>
      <c r="I32" s="22">
        <v>0.2712</v>
      </c>
      <c r="J32" s="19">
        <v>5.7000000000000002E-2</v>
      </c>
      <c r="K32" s="19">
        <v>1.1819999999999999</v>
      </c>
      <c r="L32" s="19">
        <f t="shared" ref="L32:L55" si="55">K32/$C$14</f>
        <v>0.93613475021202119</v>
      </c>
      <c r="M32" s="19">
        <f t="shared" ref="M32:M55" si="56">4*PI()^2*$C$13*SQRT($C$11*$C$2)*($C$7*I32*K32)^2</f>
        <v>4.8954255355852475E-2</v>
      </c>
      <c r="N32" s="19">
        <f t="shared" ref="N32:N55" si="57">4*PI()^2*N$1*SQRT($C$11*$C$2)*($C$7*I32*K32)^2</f>
        <v>0</v>
      </c>
      <c r="O32" s="19">
        <f t="shared" ref="O32:O55" si="58">M32+N32</f>
        <v>4.8954255355852475E-2</v>
      </c>
      <c r="P32" s="36">
        <f t="shared" ref="P32:P55" si="59">2*PI()^2*N$1*2*SQRT($C$2*$C$11)*J32*$C$7^2*K32^2/SQRT(2)</f>
        <v>0</v>
      </c>
      <c r="Q32" s="17">
        <f t="shared" ref="Q32:Q55" si="60">0.5926*0.5*$C$6*$F32^3*($C$7*I32*2+$C$7)*$C$8</f>
        <v>2.2344831411379085</v>
      </c>
      <c r="R32" s="79">
        <f t="shared" ref="R32:R55" si="61">N32/Q32</f>
        <v>0</v>
      </c>
      <c r="S32" s="26">
        <v>0.21659999999999999</v>
      </c>
      <c r="T32" s="20">
        <v>3.7999999999999999E-2</v>
      </c>
      <c r="U32" s="19">
        <v>1.1919999999999999</v>
      </c>
      <c r="V32" s="19">
        <f t="shared" ref="V32:V55" si="62">U32/$C$14</f>
        <v>0.94405467195662374</v>
      </c>
      <c r="W32" s="19">
        <f t="shared" ref="W32:W55" si="63">4*PI()^2*$C$13*SQRT($C$11*$C$2)*($C$7*S32*U32)^2</f>
        <v>3.1757443989544942E-2</v>
      </c>
      <c r="X32" s="19">
        <f t="shared" ref="X32:X55" si="64">4*PI()^2*X$1*SQRT($C$11*$C$2)*($C$7*S32*U32)^2</f>
        <v>6.3514887979089885E-2</v>
      </c>
      <c r="Y32" s="19">
        <f t="shared" ref="Y32:Y55" si="65">W32+X32</f>
        <v>9.5272331968634827E-2</v>
      </c>
      <c r="Z32" s="36">
        <f t="shared" ref="Z32:Z55" si="66">2*PI()^2*X$1*2*SQRT($C$2*$C$11)*T32*$C$7^2*U32^2/SQRT(2)</f>
        <v>3.6377029366378648E-2</v>
      </c>
      <c r="AA32" s="17">
        <f t="shared" ref="AA32:AA55" si="67">0.5926*0.5*$C$6*$F32^3*($C$7*S32*2+$C$7)*$C$8</f>
        <v>2.0762845162596277</v>
      </c>
      <c r="AB32" s="79">
        <f t="shared" ref="AB32:AB55" si="68">X32/AA32</f>
        <v>3.0590647611970972E-2</v>
      </c>
      <c r="AC32" s="26">
        <v>0</v>
      </c>
      <c r="AD32" s="20">
        <v>0</v>
      </c>
      <c r="AE32" s="19">
        <v>0</v>
      </c>
      <c r="AF32" s="19">
        <f t="shared" ref="AF32:AF55" si="69">AE32/$C$14</f>
        <v>0</v>
      </c>
      <c r="AG32" s="19">
        <f t="shared" ref="AG32:AG55" si="70">4*PI()^2*$C$13*SQRT($C$11*$C$2)*($C$7*AC32*AE32)^2</f>
        <v>0</v>
      </c>
      <c r="AH32" s="19">
        <f t="shared" ref="AH32:AH55" si="71">4*PI()^2*AH$1*SQRT($C$11*$C$2)*($C$7*AC32*AE32)^2</f>
        <v>0</v>
      </c>
      <c r="AI32" s="19">
        <f t="shared" ref="AI32:AI55" si="72">AG32+AH32</f>
        <v>0</v>
      </c>
      <c r="AJ32" s="36">
        <f t="shared" ref="AJ32:AJ55" si="73">2*PI()^2*AH$1*2*SQRT($C$2*$C$11)*AD32*$C$7^2*AE32^2/SQRT(2)</f>
        <v>0</v>
      </c>
      <c r="AK32" s="17">
        <f t="shared" ref="AK32:AK55" si="74">0.5926*0.5*$C$6*$F32^3*($C$7*AC32*2+$C$7)*$C$8</f>
        <v>1.4487053560282079</v>
      </c>
      <c r="AL32" s="79">
        <f t="shared" ref="AL32:AL55" si="75">AH32/AK32</f>
        <v>0</v>
      </c>
      <c r="AM32" s="26">
        <v>0</v>
      </c>
      <c r="AN32" s="20">
        <v>0</v>
      </c>
      <c r="AO32" s="19">
        <v>0</v>
      </c>
      <c r="AP32" s="19">
        <f t="shared" ref="AP32:AP55" si="76">AO32/$C$14</f>
        <v>0</v>
      </c>
      <c r="AQ32" s="19">
        <f t="shared" ref="AQ32:AQ55" si="77">4*PI()^2*$C$13*SQRT($C$11*$C$2)*($C$7*AM32*AO32)^2</f>
        <v>0</v>
      </c>
      <c r="AR32" s="19">
        <f t="shared" ref="AR32:AR55" si="78">4*PI()^2*AR$1*SQRT($C$11*$C$2)*($C$7*AM32*AO32)^2</f>
        <v>0</v>
      </c>
      <c r="AS32" s="19">
        <f t="shared" ref="AS32:AS55" si="79">AQ32+AR32</f>
        <v>0</v>
      </c>
      <c r="AT32" s="36">
        <f t="shared" ref="AT32:AT55" si="80">2*PI()^2*AR$1*2*SQRT($C$2*$C$11)*AN32*$C$7^2*AO32^2/SQRT(2)</f>
        <v>0</v>
      </c>
      <c r="AU32" s="17">
        <f t="shared" ref="AU32:AU55" si="81">0.5926*0.5*$C$6*$F32^3*($C$7*AM32*2+$C$7)*$C$8</f>
        <v>1.4487053560282079</v>
      </c>
      <c r="AV32" s="79">
        <f t="shared" ref="AV32:AV55" si="82">AR32/AU32</f>
        <v>0</v>
      </c>
      <c r="AW32" s="26">
        <v>0</v>
      </c>
      <c r="AX32" s="20">
        <v>0</v>
      </c>
      <c r="AY32" s="19">
        <v>0</v>
      </c>
      <c r="AZ32" s="19">
        <f t="shared" ref="AZ32:AZ55" si="83">AY32/$C$14</f>
        <v>0</v>
      </c>
      <c r="BA32" s="19">
        <f t="shared" ref="BA32:BA55" si="84">4*PI()^2*$C$13*SQRT($C$11*$C$2)*($C$7*AW32*AY32)^2</f>
        <v>0</v>
      </c>
      <c r="BB32" s="19">
        <f t="shared" ref="BB32:BB55" si="85">4*PI()^2*BB$1*SQRT($C$11*$C$2)*($C$7*AW32*AY32)^2</f>
        <v>0</v>
      </c>
      <c r="BC32" s="19">
        <f t="shared" ref="BC32:BC55" si="86">BA32+BB32</f>
        <v>0</v>
      </c>
      <c r="BD32" s="36">
        <f t="shared" ref="BD32:BD55" si="87">2*PI()^2*BB$1*2*SQRT($C$2*$C$11)*AX32*$C$7^2*AY32^2/SQRT(2)</f>
        <v>0</v>
      </c>
      <c r="BE32" s="17">
        <f t="shared" ref="BE32:BE55" si="88">0.5926*0.5*$C$6*$F32^3*($C$7*AW32*2+$C$7)*$C$8</f>
        <v>1.4487053560282079</v>
      </c>
      <c r="BF32" s="79">
        <f t="shared" ref="BF32:BF55" si="89">BB32/BE32</f>
        <v>0</v>
      </c>
      <c r="BG32" s="22">
        <v>0</v>
      </c>
      <c r="BH32" s="19">
        <v>0</v>
      </c>
      <c r="BI32" s="19">
        <v>0</v>
      </c>
      <c r="BJ32" s="19">
        <f t="shared" ref="BJ32:BJ55" si="90">BI32/$C$14</f>
        <v>0</v>
      </c>
      <c r="BK32" s="19">
        <f t="shared" ref="BK32:BK55" si="91">4*PI()^2*$C$13*SQRT($C$11*$C$2)*($C$7*BG32*BI32)^2</f>
        <v>0</v>
      </c>
      <c r="BL32" s="19">
        <f t="shared" ref="BL32:BL55" si="92">4*PI()^2*BL$1*SQRT($C$11*$C$2)*($C$7*BG32*BI32)^2</f>
        <v>0</v>
      </c>
      <c r="BM32" s="19">
        <f t="shared" ref="BM32:BM55" si="93">BK32+BL32</f>
        <v>0</v>
      </c>
      <c r="BN32" s="36">
        <f t="shared" ref="BN32:BN55" si="94">2*PI()^2*BL$1*2*SQRT($C$2*$C$11)*BH32*$C$7^2*BI32^2/SQRT(2)</f>
        <v>0</v>
      </c>
      <c r="BO32" s="17">
        <f t="shared" ref="BO32:BO55" si="95">0.5926*0.5*$C$6*$F32^3*($C$7*BG32*2+$C$7)*$C$8</f>
        <v>1.4487053560282079</v>
      </c>
      <c r="BP32" s="79">
        <f t="shared" ref="BP32:BP55" si="96">BL32/BO32</f>
        <v>0</v>
      </c>
      <c r="BQ32" s="26">
        <v>0</v>
      </c>
      <c r="BR32" s="20">
        <v>0</v>
      </c>
      <c r="BS32" s="19">
        <v>0</v>
      </c>
      <c r="BT32" s="19">
        <f t="shared" ref="BT32:BT55" si="97">BS32/$C$14</f>
        <v>0</v>
      </c>
      <c r="BU32" s="19">
        <f t="shared" ref="BU32:BU55" si="98">4*PI()^2*$C$13*SQRT($C$11*$C$2)*($C$7*BQ32*BS32)^2</f>
        <v>0</v>
      </c>
      <c r="BV32" s="19">
        <f t="shared" ref="BV32:BV55" si="99">4*PI()^2*BV$1*SQRT($C$11*$C$2)*($C$7*BQ32*BS32)^2</f>
        <v>0</v>
      </c>
      <c r="BW32" s="19">
        <f t="shared" ref="BW32:BW55" si="100">BU32+BV32</f>
        <v>0</v>
      </c>
      <c r="BX32" s="36">
        <f t="shared" ref="BX32:BX55" si="101">2*PI()^2*BV$1*2*SQRT($C$2*$C$11)*BR32*$C$7^2*BS32^2/SQRT(2)</f>
        <v>0</v>
      </c>
      <c r="BY32" s="17">
        <f t="shared" ref="BY32:BY55" si="102">0.5926*0.5*$C$6*$F32^3*($C$7*BQ32*2+$C$7)*$C$8</f>
        <v>1.4487053560282079</v>
      </c>
      <c r="BZ32" s="79">
        <f t="shared" ref="BZ32:BZ55" si="103">BV32/BY32</f>
        <v>0</v>
      </c>
    </row>
    <row r="33" spans="2:78" ht="20.100000000000001" customHeight="1">
      <c r="B33" s="6" t="s">
        <v>24</v>
      </c>
      <c r="C33" s="7">
        <v>20.5</v>
      </c>
      <c r="D33" s="2"/>
      <c r="E33" s="38">
        <v>22</v>
      </c>
      <c r="F33" s="20">
        <f t="shared" si="52"/>
        <v>0.43459999999999999</v>
      </c>
      <c r="G33" s="20">
        <f t="shared" si="53"/>
        <v>3.8717637685087376</v>
      </c>
      <c r="H33" s="29">
        <f t="shared" si="54"/>
        <v>38869.15492957746</v>
      </c>
      <c r="I33" s="26">
        <v>0.309</v>
      </c>
      <c r="J33" s="20">
        <v>1.2999999999999999E-2</v>
      </c>
      <c r="K33" s="20">
        <v>1.194</v>
      </c>
      <c r="L33" s="19">
        <f t="shared" si="55"/>
        <v>0.94563865630554422</v>
      </c>
      <c r="M33" s="19">
        <f t="shared" si="56"/>
        <v>6.4848769208969995E-2</v>
      </c>
      <c r="N33" s="19">
        <f t="shared" si="57"/>
        <v>0</v>
      </c>
      <c r="O33" s="19">
        <f t="shared" si="58"/>
        <v>6.4848769208969995E-2</v>
      </c>
      <c r="P33" s="36">
        <f t="shared" si="59"/>
        <v>0</v>
      </c>
      <c r="Q33" s="17">
        <f t="shared" si="60"/>
        <v>3.1315294927319863</v>
      </c>
      <c r="R33" s="79">
        <f t="shared" si="61"/>
        <v>0</v>
      </c>
      <c r="S33" s="26">
        <v>0.308</v>
      </c>
      <c r="T33" s="20">
        <v>8.0000000000000002E-3</v>
      </c>
      <c r="U33" s="20">
        <v>1.1579999999999999</v>
      </c>
      <c r="V33" s="19">
        <f t="shared" si="62"/>
        <v>0.91712693802497502</v>
      </c>
      <c r="W33" s="19">
        <f t="shared" si="63"/>
        <v>6.0603077284021915E-2</v>
      </c>
      <c r="X33" s="19">
        <f t="shared" si="64"/>
        <v>0.12120615456804383</v>
      </c>
      <c r="Y33" s="19">
        <f t="shared" si="65"/>
        <v>0.18180923185206574</v>
      </c>
      <c r="Z33" s="36">
        <f t="shared" si="66"/>
        <v>7.2276685627094472E-3</v>
      </c>
      <c r="AA33" s="17">
        <f t="shared" si="67"/>
        <v>3.1276586280932572</v>
      </c>
      <c r="AB33" s="79">
        <f t="shared" si="68"/>
        <v>3.8752999921201708E-2</v>
      </c>
      <c r="AC33" s="26">
        <v>0.3</v>
      </c>
      <c r="AD33" s="20">
        <v>1.4999999999999999E-2</v>
      </c>
      <c r="AE33" s="20">
        <v>1.1399999999999999</v>
      </c>
      <c r="AF33" s="19">
        <f t="shared" si="69"/>
        <v>0.90287107888469043</v>
      </c>
      <c r="AG33" s="19">
        <f t="shared" si="70"/>
        <v>5.5722210624259499E-2</v>
      </c>
      <c r="AH33" s="19">
        <f t="shared" si="71"/>
        <v>0.222888842497038</v>
      </c>
      <c r="AI33" s="19">
        <f t="shared" si="72"/>
        <v>0.27861105312129752</v>
      </c>
      <c r="AJ33" s="36">
        <f t="shared" si="73"/>
        <v>2.6267701996745992E-2</v>
      </c>
      <c r="AK33" s="17">
        <f t="shared" si="74"/>
        <v>3.0966917109834227</v>
      </c>
      <c r="AL33" s="79">
        <f t="shared" si="75"/>
        <v>7.1976439148427454E-2</v>
      </c>
      <c r="AM33" s="26">
        <v>0.26579999999999998</v>
      </c>
      <c r="AN33" s="20">
        <v>1.7999999999999999E-2</v>
      </c>
      <c r="AO33" s="20">
        <v>1.1160000000000001</v>
      </c>
      <c r="AP33" s="19">
        <f t="shared" si="76"/>
        <v>0.88386326669764448</v>
      </c>
      <c r="AQ33" s="19">
        <f t="shared" si="77"/>
        <v>4.1919343046032072E-2</v>
      </c>
      <c r="AR33" s="19">
        <f t="shared" si="78"/>
        <v>0.25151605827619239</v>
      </c>
      <c r="AS33" s="19">
        <f t="shared" si="79"/>
        <v>0.29343540132222445</v>
      </c>
      <c r="AT33" s="36">
        <f t="shared" si="80"/>
        <v>4.5312004235539174E-2</v>
      </c>
      <c r="AU33" s="17">
        <f t="shared" si="81"/>
        <v>2.9643081403388818</v>
      </c>
      <c r="AV33" s="79">
        <f t="shared" si="82"/>
        <v>8.4848148832273179E-2</v>
      </c>
      <c r="AW33" s="26">
        <v>0.24979999999999999</v>
      </c>
      <c r="AX33" s="20">
        <v>1.4E-2</v>
      </c>
      <c r="AY33" s="20">
        <v>1.109</v>
      </c>
      <c r="AZ33" s="19">
        <f t="shared" si="83"/>
        <v>0.87831932147642267</v>
      </c>
      <c r="BA33" s="19">
        <f t="shared" si="84"/>
        <v>3.6561506790580692E-2</v>
      </c>
      <c r="BB33" s="19">
        <f t="shared" si="85"/>
        <v>0.29249205432464553</v>
      </c>
      <c r="BC33" s="19">
        <f t="shared" si="86"/>
        <v>0.32905356111522621</v>
      </c>
      <c r="BD33" s="36">
        <f t="shared" si="87"/>
        <v>4.6402592222472498E-2</v>
      </c>
      <c r="BE33" s="17">
        <f t="shared" si="88"/>
        <v>2.9023743061192131</v>
      </c>
      <c r="BF33" s="79">
        <f t="shared" si="89"/>
        <v>0.10077682044937164</v>
      </c>
      <c r="BG33" s="26">
        <v>0.23200000000000001</v>
      </c>
      <c r="BH33" s="20">
        <v>1.4E-2</v>
      </c>
      <c r="BI33" s="20">
        <v>1.0900000000000001</v>
      </c>
      <c r="BJ33" s="19">
        <f t="shared" si="90"/>
        <v>0.86327147016167782</v>
      </c>
      <c r="BK33" s="19">
        <f t="shared" si="91"/>
        <v>3.046527418367153E-2</v>
      </c>
      <c r="BL33" s="19">
        <f t="shared" si="92"/>
        <v>0.30465274183671526</v>
      </c>
      <c r="BM33" s="19">
        <f t="shared" si="93"/>
        <v>0.33511801602038677</v>
      </c>
      <c r="BN33" s="36">
        <f t="shared" si="94"/>
        <v>5.6032778597603729E-2</v>
      </c>
      <c r="BO33" s="17">
        <f t="shared" si="95"/>
        <v>2.8334729155498319</v>
      </c>
      <c r="BP33" s="79">
        <f t="shared" si="96"/>
        <v>0.10751920025944478</v>
      </c>
      <c r="BQ33" s="26">
        <v>0.22339999999999999</v>
      </c>
      <c r="BR33" s="20">
        <v>8.0000000000000002E-3</v>
      </c>
      <c r="BS33" s="20">
        <v>1.075</v>
      </c>
      <c r="BT33" s="19">
        <f t="shared" si="97"/>
        <v>0.85139158754477395</v>
      </c>
      <c r="BU33" s="19">
        <f t="shared" si="98"/>
        <v>2.7476372244057166E-2</v>
      </c>
      <c r="BV33" s="19">
        <f t="shared" si="99"/>
        <v>0.32971646692868595</v>
      </c>
      <c r="BW33" s="19">
        <f t="shared" si="100"/>
        <v>0.35719283917274314</v>
      </c>
      <c r="BX33" s="36">
        <f t="shared" si="101"/>
        <v>3.7372253764222325E-2</v>
      </c>
      <c r="BY33" s="17">
        <f t="shared" si="102"/>
        <v>2.8001834796567602</v>
      </c>
      <c r="BZ33" s="79">
        <f t="shared" si="103"/>
        <v>0.11774816519134018</v>
      </c>
    </row>
    <row r="34" spans="2:78" ht="20.100000000000001" customHeight="1">
      <c r="B34" s="9" t="s">
        <v>2</v>
      </c>
      <c r="C34" s="10">
        <f>1.003887*10^-3</f>
        <v>1.003887E-3</v>
      </c>
      <c r="D34" s="2"/>
      <c r="E34" s="38">
        <v>24</v>
      </c>
      <c r="F34" s="20">
        <f t="shared" si="52"/>
        <v>0.47459999999999997</v>
      </c>
      <c r="G34" s="20">
        <f t="shared" si="53"/>
        <v>4.2281157030240379</v>
      </c>
      <c r="H34" s="29">
        <f t="shared" si="54"/>
        <v>42446.619718309856</v>
      </c>
      <c r="I34" s="26">
        <v>0.29249999999999998</v>
      </c>
      <c r="J34" s="20">
        <v>1.4999999999999999E-2</v>
      </c>
      <c r="K34" s="20">
        <v>1.278</v>
      </c>
      <c r="L34" s="19">
        <f t="shared" si="55"/>
        <v>1.0121659989602056</v>
      </c>
      <c r="M34" s="19">
        <f t="shared" si="56"/>
        <v>6.6571688732134648E-2</v>
      </c>
      <c r="N34" s="19">
        <f t="shared" si="57"/>
        <v>0</v>
      </c>
      <c r="O34" s="19">
        <f t="shared" si="58"/>
        <v>6.6571688732134648E-2</v>
      </c>
      <c r="P34" s="36">
        <f t="shared" si="59"/>
        <v>0</v>
      </c>
      <c r="Q34" s="17">
        <f t="shared" si="60"/>
        <v>3.9950414644652303</v>
      </c>
      <c r="R34" s="79">
        <f t="shared" si="61"/>
        <v>0</v>
      </c>
      <c r="S34" s="26">
        <v>0.29859999999999998</v>
      </c>
      <c r="T34" s="20">
        <v>0.01</v>
      </c>
      <c r="U34" s="20">
        <v>1.2589999999999999</v>
      </c>
      <c r="V34" s="19">
        <f t="shared" si="62"/>
        <v>0.99711814764546081</v>
      </c>
      <c r="W34" s="19">
        <f t="shared" si="63"/>
        <v>6.7329779533597534E-2</v>
      </c>
      <c r="X34" s="19">
        <f t="shared" si="64"/>
        <v>0.13465955906719507</v>
      </c>
      <c r="Y34" s="19">
        <f t="shared" si="65"/>
        <v>0.2019893386007926</v>
      </c>
      <c r="Z34" s="36">
        <f t="shared" si="66"/>
        <v>1.0679295000693579E-2</v>
      </c>
      <c r="AA34" s="17">
        <f t="shared" si="67"/>
        <v>4.0257919413525967</v>
      </c>
      <c r="AB34" s="79">
        <f t="shared" si="68"/>
        <v>3.3449209752740419E-2</v>
      </c>
      <c r="AC34" s="26">
        <v>0.27950000000000003</v>
      </c>
      <c r="AD34" s="20">
        <v>1.0999999999999999E-2</v>
      </c>
      <c r="AE34" s="20">
        <v>1.236</v>
      </c>
      <c r="AF34" s="19">
        <f t="shared" si="69"/>
        <v>0.97890232763287499</v>
      </c>
      <c r="AG34" s="19">
        <f t="shared" si="70"/>
        <v>5.685605091675059E-2</v>
      </c>
      <c r="AH34" s="19">
        <f t="shared" si="71"/>
        <v>0.22742420366700236</v>
      </c>
      <c r="AI34" s="19">
        <f t="shared" si="72"/>
        <v>0.28428025458375294</v>
      </c>
      <c r="AJ34" s="36">
        <f t="shared" si="73"/>
        <v>2.2643874831529156E-2</v>
      </c>
      <c r="AK34" s="17">
        <f t="shared" si="74"/>
        <v>3.9295076612626465</v>
      </c>
      <c r="AL34" s="79">
        <f t="shared" si="75"/>
        <v>5.787600464785083E-2</v>
      </c>
      <c r="AM34" s="26">
        <v>0.26219999999999999</v>
      </c>
      <c r="AN34" s="20">
        <v>8.9999999999999993E-3</v>
      </c>
      <c r="AO34" s="20">
        <v>1.21</v>
      </c>
      <c r="AP34" s="19">
        <f t="shared" si="76"/>
        <v>0.95831053109690834</v>
      </c>
      <c r="AQ34" s="19">
        <f t="shared" si="77"/>
        <v>4.7952608951292823E-2</v>
      </c>
      <c r="AR34" s="19">
        <f t="shared" si="78"/>
        <v>0.28771565370775692</v>
      </c>
      <c r="AS34" s="19">
        <f t="shared" si="79"/>
        <v>0.33566826265904975</v>
      </c>
      <c r="AT34" s="36">
        <f t="shared" si="80"/>
        <v>2.6633339676894598E-2</v>
      </c>
      <c r="AU34" s="17">
        <f t="shared" si="81"/>
        <v>3.8422972923853602</v>
      </c>
      <c r="AV34" s="79">
        <f t="shared" si="82"/>
        <v>7.4881153594738736E-2</v>
      </c>
      <c r="AW34" s="26">
        <v>0.25590000000000002</v>
      </c>
      <c r="AX34" s="20">
        <v>1.2999999999999999E-2</v>
      </c>
      <c r="AY34" s="20">
        <v>1.181</v>
      </c>
      <c r="AZ34" s="19">
        <f t="shared" si="83"/>
        <v>0.93534275803756106</v>
      </c>
      <c r="BA34" s="19">
        <f t="shared" si="84"/>
        <v>4.3512746082419958E-2</v>
      </c>
      <c r="BB34" s="19">
        <f t="shared" si="85"/>
        <v>0.34810196865935966</v>
      </c>
      <c r="BC34" s="19">
        <f t="shared" si="86"/>
        <v>0.39161471474177961</v>
      </c>
      <c r="BD34" s="36">
        <f t="shared" si="87"/>
        <v>4.8864590331474785E-2</v>
      </c>
      <c r="BE34" s="17">
        <f t="shared" si="88"/>
        <v>3.8105386031410311</v>
      </c>
      <c r="BF34" s="79">
        <f t="shared" si="89"/>
        <v>9.135243200854043E-2</v>
      </c>
      <c r="BG34" s="26">
        <v>0.26050000000000001</v>
      </c>
      <c r="BH34" s="20">
        <v>0.01</v>
      </c>
      <c r="BI34" s="20">
        <v>1.1619999999999999</v>
      </c>
      <c r="BJ34" s="19">
        <f t="shared" si="90"/>
        <v>0.92029490672281611</v>
      </c>
      <c r="BK34" s="19">
        <f t="shared" si="91"/>
        <v>4.3651968867276618E-2</v>
      </c>
      <c r="BL34" s="19">
        <f t="shared" si="92"/>
        <v>0.43651968867276614</v>
      </c>
      <c r="BM34" s="19">
        <f t="shared" si="93"/>
        <v>0.48017165754004276</v>
      </c>
      <c r="BN34" s="36">
        <f t="shared" si="94"/>
        <v>4.5485543006687036E-2</v>
      </c>
      <c r="BO34" s="17">
        <f t="shared" si="95"/>
        <v>3.8337274873511769</v>
      </c>
      <c r="BP34" s="79">
        <f t="shared" si="96"/>
        <v>0.11386299368251891</v>
      </c>
      <c r="BQ34" s="26">
        <v>0.25069999999999998</v>
      </c>
      <c r="BR34" s="20">
        <v>1.2E-2</v>
      </c>
      <c r="BS34" s="20">
        <v>1.1439999999999999</v>
      </c>
      <c r="BT34" s="19">
        <f t="shared" si="97"/>
        <v>0.90603904758253151</v>
      </c>
      <c r="BU34" s="19">
        <f t="shared" si="98"/>
        <v>3.9186533085924416E-2</v>
      </c>
      <c r="BV34" s="19">
        <f t="shared" si="99"/>
        <v>0.47023839703109294</v>
      </c>
      <c r="BW34" s="19">
        <f t="shared" si="100"/>
        <v>0.50942493011701739</v>
      </c>
      <c r="BX34" s="36">
        <f t="shared" si="101"/>
        <v>6.3485664340560202E-2</v>
      </c>
      <c r="BY34" s="17">
        <f t="shared" si="102"/>
        <v>3.7843250818599978</v>
      </c>
      <c r="BZ34" s="79">
        <f t="shared" si="103"/>
        <v>0.12425951440724815</v>
      </c>
    </row>
    <row r="35" spans="2:78" ht="20.100000000000001" customHeight="1">
      <c r="B35" s="6" t="s">
        <v>3</v>
      </c>
      <c r="C35" s="11">
        <f>9.94*10^-7</f>
        <v>9.9399999999999993E-7</v>
      </c>
      <c r="D35" s="2"/>
      <c r="E35" s="38">
        <v>26</v>
      </c>
      <c r="F35" s="20">
        <f t="shared" si="52"/>
        <v>0.51460000000000006</v>
      </c>
      <c r="G35" s="20">
        <f t="shared" si="53"/>
        <v>4.5844676375393387</v>
      </c>
      <c r="H35" s="29">
        <f t="shared" si="54"/>
        <v>46024.084507042258</v>
      </c>
      <c r="I35" s="26">
        <v>0.50649999999999995</v>
      </c>
      <c r="J35" s="20">
        <v>0.02</v>
      </c>
      <c r="K35" s="20">
        <v>1.337</v>
      </c>
      <c r="L35" s="19">
        <f t="shared" si="55"/>
        <v>1.0588935372533608</v>
      </c>
      <c r="M35" s="19">
        <f t="shared" si="56"/>
        <v>0.21847303371311666</v>
      </c>
      <c r="N35" s="19">
        <f t="shared" si="57"/>
        <v>0</v>
      </c>
      <c r="O35" s="19">
        <f t="shared" si="58"/>
        <v>0.21847303371311666</v>
      </c>
      <c r="P35" s="36">
        <f t="shared" si="59"/>
        <v>0</v>
      </c>
      <c r="Q35" s="17">
        <f t="shared" si="60"/>
        <v>6.4678798477062696</v>
      </c>
      <c r="R35" s="79">
        <f t="shared" si="61"/>
        <v>0</v>
      </c>
      <c r="S35" s="26">
        <v>0.43690000000000001</v>
      </c>
      <c r="T35" s="20">
        <v>1.0999999999999999E-2</v>
      </c>
      <c r="U35" s="20">
        <v>1.323</v>
      </c>
      <c r="V35" s="19">
        <f t="shared" si="62"/>
        <v>1.0478056468109171</v>
      </c>
      <c r="W35" s="19">
        <f t="shared" si="63"/>
        <v>0.15916951875664415</v>
      </c>
      <c r="X35" s="19">
        <f t="shared" si="64"/>
        <v>0.31833903751328829</v>
      </c>
      <c r="Y35" s="19">
        <f t="shared" si="65"/>
        <v>0.47750855626993244</v>
      </c>
      <c r="Z35" s="36">
        <f t="shared" si="66"/>
        <v>1.2971897154275326E-2</v>
      </c>
      <c r="AA35" s="17">
        <f t="shared" si="67"/>
        <v>6.0206225825295627</v>
      </c>
      <c r="AB35" s="79">
        <f t="shared" si="68"/>
        <v>5.2874770532375451E-2</v>
      </c>
      <c r="AC35" s="26">
        <v>0.34239999999999998</v>
      </c>
      <c r="AD35" s="20">
        <v>1.2999999999999999E-2</v>
      </c>
      <c r="AE35" s="20">
        <v>1.3109999999999999</v>
      </c>
      <c r="AF35" s="19">
        <f t="shared" si="69"/>
        <v>1.038301740717394</v>
      </c>
      <c r="AG35" s="19">
        <f t="shared" si="70"/>
        <v>9.5995090151040227E-2</v>
      </c>
      <c r="AH35" s="19">
        <f t="shared" si="71"/>
        <v>0.38398036060416091</v>
      </c>
      <c r="AI35" s="19">
        <f t="shared" si="72"/>
        <v>0.47997545075520115</v>
      </c>
      <c r="AJ35" s="36">
        <f t="shared" si="73"/>
        <v>3.0107164438603697E-2</v>
      </c>
      <c r="AK35" s="17">
        <f t="shared" si="74"/>
        <v>5.4133551750698077</v>
      </c>
      <c r="AL35" s="79">
        <f t="shared" si="75"/>
        <v>7.0932046427049616E-2</v>
      </c>
      <c r="AM35" s="26">
        <v>0.32540000000000002</v>
      </c>
      <c r="AN35" s="20">
        <v>8.0000000000000002E-3</v>
      </c>
      <c r="AO35" s="20">
        <v>1.2929999999999999</v>
      </c>
      <c r="AP35" s="19">
        <f t="shared" si="76"/>
        <v>1.0240458815771094</v>
      </c>
      <c r="AQ35" s="19">
        <f t="shared" si="77"/>
        <v>8.4335082162651787E-2</v>
      </c>
      <c r="AR35" s="19">
        <f t="shared" si="78"/>
        <v>0.50601049297591061</v>
      </c>
      <c r="AS35" s="19">
        <f t="shared" si="79"/>
        <v>0.59034557513856245</v>
      </c>
      <c r="AT35" s="36">
        <f t="shared" si="80"/>
        <v>2.7033321831676074E-2</v>
      </c>
      <c r="AU35" s="17">
        <f t="shared" si="81"/>
        <v>5.3041113028283711</v>
      </c>
      <c r="AV35" s="79">
        <f t="shared" si="82"/>
        <v>9.5399674721396766E-2</v>
      </c>
      <c r="AW35" s="26">
        <v>0.30769999999999997</v>
      </c>
      <c r="AX35" s="20">
        <v>8.0000000000000002E-3</v>
      </c>
      <c r="AY35" s="20">
        <v>1.266</v>
      </c>
      <c r="AZ35" s="19">
        <f t="shared" si="83"/>
        <v>1.0026620928666827</v>
      </c>
      <c r="BA35" s="19">
        <f t="shared" si="84"/>
        <v>7.2293379845381603E-2</v>
      </c>
      <c r="BB35" s="19">
        <f t="shared" si="85"/>
        <v>0.57834703876305282</v>
      </c>
      <c r="BC35" s="19">
        <f t="shared" si="86"/>
        <v>0.65064041860843447</v>
      </c>
      <c r="BD35" s="36">
        <f t="shared" si="87"/>
        <v>3.4554810285418382E-2</v>
      </c>
      <c r="BE35" s="17">
        <f t="shared" si="88"/>
        <v>5.1903691534946388</v>
      </c>
      <c r="BF35" s="79">
        <f t="shared" si="89"/>
        <v>0.11142695666909469</v>
      </c>
      <c r="BG35" s="26">
        <v>0.29430000000000001</v>
      </c>
      <c r="BH35" s="20">
        <v>8.9999999999999993E-3</v>
      </c>
      <c r="BI35" s="20">
        <v>1.242</v>
      </c>
      <c r="BJ35" s="19">
        <f t="shared" si="90"/>
        <v>0.98365428067963656</v>
      </c>
      <c r="BK35" s="19">
        <f t="shared" si="91"/>
        <v>6.3650210064418705E-2</v>
      </c>
      <c r="BL35" s="19">
        <f t="shared" si="92"/>
        <v>0.63650210064418711</v>
      </c>
      <c r="BM35" s="19">
        <f t="shared" si="93"/>
        <v>0.70015231070860584</v>
      </c>
      <c r="BN35" s="36">
        <f t="shared" si="94"/>
        <v>4.6767787930411447E-2</v>
      </c>
      <c r="BO35" s="17">
        <f t="shared" si="95"/>
        <v>5.1042592777278584</v>
      </c>
      <c r="BP35" s="79">
        <f t="shared" si="96"/>
        <v>0.12470018978493655</v>
      </c>
      <c r="BQ35" s="26">
        <v>0.29020000000000001</v>
      </c>
      <c r="BR35" s="20">
        <v>8.0000000000000002E-3</v>
      </c>
      <c r="BS35" s="20">
        <v>1.2290000000000001</v>
      </c>
      <c r="BT35" s="19">
        <f t="shared" si="97"/>
        <v>0.97335838241165329</v>
      </c>
      <c r="BU35" s="19">
        <f t="shared" si="98"/>
        <v>6.0600290686433501E-2</v>
      </c>
      <c r="BV35" s="19">
        <f t="shared" si="99"/>
        <v>0.72720348823720193</v>
      </c>
      <c r="BW35" s="19">
        <f t="shared" si="100"/>
        <v>0.7878037789236354</v>
      </c>
      <c r="BX35" s="36">
        <f t="shared" si="101"/>
        <v>4.8846800950036337E-2</v>
      </c>
      <c r="BY35" s="17">
        <f t="shared" si="102"/>
        <v>5.0779122261872773</v>
      </c>
      <c r="BZ35" s="79">
        <f t="shared" si="103"/>
        <v>0.14320914892678613</v>
      </c>
    </row>
    <row r="36" spans="2:78" ht="20.100000000000001" customHeight="1">
      <c r="B36" s="9" t="s">
        <v>4</v>
      </c>
      <c r="C36" s="10">
        <v>999.72964999999999</v>
      </c>
      <c r="D36" s="2"/>
      <c r="E36" s="38">
        <v>28</v>
      </c>
      <c r="F36" s="20">
        <f t="shared" si="52"/>
        <v>0.55460000000000009</v>
      </c>
      <c r="G36" s="20">
        <f t="shared" si="53"/>
        <v>4.9408195720546395</v>
      </c>
      <c r="H36" s="29">
        <f t="shared" si="54"/>
        <v>49601.549295774654</v>
      </c>
      <c r="I36" s="26">
        <v>0.39360000000000001</v>
      </c>
      <c r="J36" s="20">
        <v>2.3E-2</v>
      </c>
      <c r="K36" s="20">
        <v>1.393</v>
      </c>
      <c r="L36" s="19">
        <f t="shared" si="55"/>
        <v>1.1032450990231351</v>
      </c>
      <c r="M36" s="19">
        <f t="shared" si="56"/>
        <v>0.14321501004066309</v>
      </c>
      <c r="N36" s="19">
        <f t="shared" si="57"/>
        <v>0</v>
      </c>
      <c r="O36" s="19">
        <f t="shared" si="58"/>
        <v>0.14321501004066309</v>
      </c>
      <c r="P36" s="36">
        <f t="shared" si="59"/>
        <v>0</v>
      </c>
      <c r="Q36" s="17">
        <f t="shared" si="60"/>
        <v>7.1882235422026097</v>
      </c>
      <c r="R36" s="79">
        <f t="shared" si="61"/>
        <v>0</v>
      </c>
      <c r="S36" s="26">
        <v>0.3906</v>
      </c>
      <c r="T36" s="20">
        <v>1.4999999999999999E-2</v>
      </c>
      <c r="U36" s="20">
        <v>1.3819999999999999</v>
      </c>
      <c r="V36" s="19">
        <f t="shared" si="62"/>
        <v>1.094533185104072</v>
      </c>
      <c r="W36" s="19">
        <f t="shared" si="63"/>
        <v>0.13882148614078704</v>
      </c>
      <c r="X36" s="19">
        <f t="shared" si="64"/>
        <v>0.27764297228157409</v>
      </c>
      <c r="Y36" s="19">
        <f t="shared" si="65"/>
        <v>0.41646445842236113</v>
      </c>
      <c r="Z36" s="36">
        <f t="shared" si="66"/>
        <v>1.9301829204537199E-2</v>
      </c>
      <c r="AA36" s="17">
        <f t="shared" si="67"/>
        <v>7.1640911892184933</v>
      </c>
      <c r="AB36" s="79">
        <f t="shared" si="68"/>
        <v>3.875480712744267E-2</v>
      </c>
      <c r="AC36" s="26">
        <v>0.38369999999999999</v>
      </c>
      <c r="AD36" s="20">
        <v>1.2E-2</v>
      </c>
      <c r="AE36" s="20">
        <v>1.37</v>
      </c>
      <c r="AF36" s="19">
        <f t="shared" si="69"/>
        <v>1.0850292790105491</v>
      </c>
      <c r="AG36" s="19">
        <f t="shared" si="70"/>
        <v>0.13164393582002032</v>
      </c>
      <c r="AH36" s="19">
        <f t="shared" si="71"/>
        <v>0.52657574328008128</v>
      </c>
      <c r="AI36" s="19">
        <f t="shared" si="72"/>
        <v>0.6582196791001016</v>
      </c>
      <c r="AJ36" s="36">
        <f t="shared" si="73"/>
        <v>3.0348938059521432E-2</v>
      </c>
      <c r="AK36" s="17">
        <f t="shared" si="74"/>
        <v>7.108586777355022</v>
      </c>
      <c r="AL36" s="79">
        <f t="shared" si="75"/>
        <v>7.4076009729181463E-2</v>
      </c>
      <c r="AM36" s="26">
        <v>0.37109999999999999</v>
      </c>
      <c r="AN36" s="20">
        <v>1.2999999999999999E-2</v>
      </c>
      <c r="AO36" s="20">
        <v>1.357</v>
      </c>
      <c r="AP36" s="19">
        <f t="shared" si="76"/>
        <v>1.0747333807425659</v>
      </c>
      <c r="AQ36" s="19">
        <f t="shared" si="77"/>
        <v>0.12081412961113376</v>
      </c>
      <c r="AR36" s="19">
        <f t="shared" si="78"/>
        <v>0.72488477766680248</v>
      </c>
      <c r="AS36" s="19">
        <f t="shared" si="79"/>
        <v>0.84569890727793628</v>
      </c>
      <c r="AT36" s="36">
        <f t="shared" si="80"/>
        <v>4.8385521426952668E-2</v>
      </c>
      <c r="AU36" s="17">
        <f t="shared" si="81"/>
        <v>7.0072308948217259</v>
      </c>
      <c r="AV36" s="79">
        <f t="shared" si="82"/>
        <v>0.10344810789701324</v>
      </c>
      <c r="AW36" s="26">
        <v>0.34849999999999998</v>
      </c>
      <c r="AX36" s="20">
        <v>1.2E-2</v>
      </c>
      <c r="AY36" s="20">
        <v>1.3420000000000001</v>
      </c>
      <c r="AZ36" s="19">
        <f t="shared" si="83"/>
        <v>1.0628534981256621</v>
      </c>
      <c r="BA36" s="19">
        <f t="shared" si="84"/>
        <v>0.10420455947312765</v>
      </c>
      <c r="BB36" s="19">
        <f t="shared" si="85"/>
        <v>0.8336364757850212</v>
      </c>
      <c r="BC36" s="19">
        <f t="shared" si="86"/>
        <v>0.93784103525814888</v>
      </c>
      <c r="BD36" s="36">
        <f t="shared" si="87"/>
        <v>5.8242149164503119E-2</v>
      </c>
      <c r="BE36" s="17">
        <f t="shared" si="88"/>
        <v>6.8254338356747031</v>
      </c>
      <c r="BF36" s="79">
        <f t="shared" si="89"/>
        <v>0.122136774871046</v>
      </c>
      <c r="BG36" s="26">
        <v>0.32369999999999999</v>
      </c>
      <c r="BH36" s="20">
        <v>7.0000000000000001E-3</v>
      </c>
      <c r="BI36" s="20">
        <v>1.323</v>
      </c>
      <c r="BJ36" s="19">
        <f t="shared" si="90"/>
        <v>1.0478056468109171</v>
      </c>
      <c r="BK36" s="19">
        <f t="shared" si="91"/>
        <v>8.7373797673897802E-2</v>
      </c>
      <c r="BL36" s="19">
        <f t="shared" si="92"/>
        <v>0.87373797673897791</v>
      </c>
      <c r="BM36" s="19">
        <f t="shared" si="93"/>
        <v>0.96111177441287565</v>
      </c>
      <c r="BN36" s="36">
        <f t="shared" si="94"/>
        <v>4.1274218218148778E-2</v>
      </c>
      <c r="BO36" s="17">
        <f t="shared" si="95"/>
        <v>6.6259397176726615</v>
      </c>
      <c r="BP36" s="79">
        <f t="shared" si="96"/>
        <v>0.13186627315798691</v>
      </c>
      <c r="BQ36" s="26">
        <v>0.31080000000000002</v>
      </c>
      <c r="BR36" s="20">
        <v>7.0000000000000001E-3</v>
      </c>
      <c r="BS36" s="20">
        <v>1.3029999999999999</v>
      </c>
      <c r="BT36" s="19">
        <f t="shared" si="97"/>
        <v>1.0319658033217121</v>
      </c>
      <c r="BU36" s="19">
        <f t="shared" si="98"/>
        <v>7.8131646612208908E-2</v>
      </c>
      <c r="BV36" s="19">
        <f t="shared" si="99"/>
        <v>0.93757975934650684</v>
      </c>
      <c r="BW36" s="19">
        <f t="shared" si="100"/>
        <v>1.0157114059587158</v>
      </c>
      <c r="BX36" s="36">
        <f t="shared" si="101"/>
        <v>4.8042903357302734E-2</v>
      </c>
      <c r="BY36" s="17">
        <f t="shared" si="102"/>
        <v>6.5221705998409547</v>
      </c>
      <c r="BZ36" s="79">
        <f t="shared" si="103"/>
        <v>0.14375271928173269</v>
      </c>
    </row>
    <row r="37" spans="2:78" ht="20.100000000000001" customHeight="1">
      <c r="B37" s="9" t="s">
        <v>5</v>
      </c>
      <c r="C37" s="10">
        <f>3.5*0.0254</f>
        <v>8.8899999999999993E-2</v>
      </c>
      <c r="D37" s="2"/>
      <c r="E37" s="38">
        <v>30</v>
      </c>
      <c r="F37" s="20">
        <f t="shared" si="52"/>
        <v>0.59460000000000002</v>
      </c>
      <c r="G37" s="20">
        <f t="shared" si="53"/>
        <v>5.2971715065699394</v>
      </c>
      <c r="H37" s="29">
        <f t="shared" si="54"/>
        <v>53179.014084507042</v>
      </c>
      <c r="I37" s="26">
        <v>0.35680000000000001</v>
      </c>
      <c r="J37" s="20">
        <v>6.4000000000000001E-2</v>
      </c>
      <c r="K37" s="20">
        <v>1.379</v>
      </c>
      <c r="L37" s="19">
        <f t="shared" si="55"/>
        <v>1.0921572085806914</v>
      </c>
      <c r="M37" s="19">
        <f t="shared" si="56"/>
        <v>0.11533320190485276</v>
      </c>
      <c r="N37" s="19">
        <f t="shared" si="57"/>
        <v>0</v>
      </c>
      <c r="O37" s="19">
        <f t="shared" si="58"/>
        <v>0.11533320190485276</v>
      </c>
      <c r="P37" s="36">
        <f t="shared" si="59"/>
        <v>0</v>
      </c>
      <c r="Q37" s="17">
        <f t="shared" si="60"/>
        <v>8.4936232096976489</v>
      </c>
      <c r="R37" s="79">
        <f t="shared" si="61"/>
        <v>0</v>
      </c>
      <c r="S37" s="26">
        <v>0.31469999999999998</v>
      </c>
      <c r="T37" s="20">
        <v>4.3999999999999997E-2</v>
      </c>
      <c r="U37" s="20">
        <v>1.4410000000000001</v>
      </c>
      <c r="V37" s="19">
        <f t="shared" si="62"/>
        <v>1.1412607233972272</v>
      </c>
      <c r="W37" s="19">
        <f t="shared" si="63"/>
        <v>9.7971007197574386E-2</v>
      </c>
      <c r="X37" s="19">
        <f t="shared" si="64"/>
        <v>0.19594201439514877</v>
      </c>
      <c r="Y37" s="19">
        <f t="shared" si="65"/>
        <v>0.29391302159272314</v>
      </c>
      <c r="Z37" s="36">
        <f t="shared" si="66"/>
        <v>6.1556194235042189E-2</v>
      </c>
      <c r="AA37" s="17">
        <f t="shared" si="67"/>
        <v>8.0762778115554088</v>
      </c>
      <c r="AB37" s="79">
        <f t="shared" si="68"/>
        <v>2.4261425741793834E-2</v>
      </c>
      <c r="AC37" s="26">
        <v>0.35239999999999999</v>
      </c>
      <c r="AD37" s="20">
        <v>2.3E-2</v>
      </c>
      <c r="AE37" s="20">
        <v>1.427</v>
      </c>
      <c r="AF37" s="19">
        <f t="shared" si="69"/>
        <v>1.1301728329547838</v>
      </c>
      <c r="AG37" s="19">
        <f t="shared" si="70"/>
        <v>0.12047470488343748</v>
      </c>
      <c r="AH37" s="19">
        <f t="shared" si="71"/>
        <v>0.48189881953374991</v>
      </c>
      <c r="AI37" s="19">
        <f t="shared" si="72"/>
        <v>0.60237352441718739</v>
      </c>
      <c r="AJ37" s="36">
        <f t="shared" si="73"/>
        <v>6.3109814137920953E-2</v>
      </c>
      <c r="AK37" s="17">
        <f t="shared" si="74"/>
        <v>8.4500051633359874</v>
      </c>
      <c r="AL37" s="79">
        <f t="shared" si="75"/>
        <v>5.7029411251093308E-2</v>
      </c>
      <c r="AM37" s="26">
        <v>0.35930000000000001</v>
      </c>
      <c r="AN37" s="20">
        <v>1.4E-2</v>
      </c>
      <c r="AO37" s="20">
        <v>1.415</v>
      </c>
      <c r="AP37" s="19">
        <f t="shared" si="76"/>
        <v>1.1206689268612606</v>
      </c>
      <c r="AQ37" s="19">
        <f t="shared" si="77"/>
        <v>0.12314121647502642</v>
      </c>
      <c r="AR37" s="19">
        <f t="shared" si="78"/>
        <v>0.73884729885015843</v>
      </c>
      <c r="AS37" s="19">
        <f t="shared" si="79"/>
        <v>0.86198851532518483</v>
      </c>
      <c r="AT37" s="36">
        <f t="shared" si="80"/>
        <v>5.6656963283016809E-2</v>
      </c>
      <c r="AU37" s="17">
        <f t="shared" si="81"/>
        <v>8.5184061905849546</v>
      </c>
      <c r="AV37" s="79">
        <f t="shared" si="82"/>
        <v>8.6735391846748999E-2</v>
      </c>
      <c r="AW37" s="44">
        <v>0.3609</v>
      </c>
      <c r="AX37" s="45">
        <v>1.0999999999999999E-2</v>
      </c>
      <c r="AY37" s="45">
        <v>1.401</v>
      </c>
      <c r="AZ37" s="19">
        <f t="shared" si="83"/>
        <v>1.109581036418817</v>
      </c>
      <c r="BA37" s="19">
        <f t="shared" si="84"/>
        <v>0.12179407463906022</v>
      </c>
      <c r="BB37" s="19">
        <f t="shared" si="85"/>
        <v>0.97435259711248179</v>
      </c>
      <c r="BC37" s="19">
        <f t="shared" si="86"/>
        <v>1.096146671751542</v>
      </c>
      <c r="BD37" s="36">
        <f t="shared" si="87"/>
        <v>5.8186210035504796E-2</v>
      </c>
      <c r="BE37" s="17">
        <f t="shared" si="88"/>
        <v>8.5342672983528303</v>
      </c>
      <c r="BF37" s="79">
        <f t="shared" si="89"/>
        <v>0.11416944923913248</v>
      </c>
      <c r="BG37" s="26">
        <v>0.35260000000000002</v>
      </c>
      <c r="BH37" s="20">
        <v>8.9999999999999993E-3</v>
      </c>
      <c r="BI37" s="20">
        <v>1.391</v>
      </c>
      <c r="BJ37" s="19">
        <f t="shared" si="90"/>
        <v>1.1016611146742146</v>
      </c>
      <c r="BK37" s="19">
        <f t="shared" si="91"/>
        <v>0.11460274004210476</v>
      </c>
      <c r="BL37" s="19">
        <f t="shared" si="92"/>
        <v>1.1460274004210476</v>
      </c>
      <c r="BM37" s="19">
        <f t="shared" si="93"/>
        <v>1.2606301404631524</v>
      </c>
      <c r="BN37" s="36">
        <f t="shared" si="94"/>
        <v>5.8662139320366888E-2</v>
      </c>
      <c r="BO37" s="17">
        <f t="shared" si="95"/>
        <v>8.4519878018069736</v>
      </c>
      <c r="BP37" s="79">
        <f t="shared" si="96"/>
        <v>0.13559264723217362</v>
      </c>
      <c r="BQ37" s="26">
        <v>0.3276</v>
      </c>
      <c r="BR37" s="20">
        <v>1.0999999999999999E-2</v>
      </c>
      <c r="BS37" s="20">
        <v>1.379</v>
      </c>
      <c r="BT37" s="19">
        <f t="shared" si="97"/>
        <v>1.0921572085806914</v>
      </c>
      <c r="BU37" s="19">
        <f t="shared" si="98"/>
        <v>9.7228244388210261E-2</v>
      </c>
      <c r="BV37" s="19">
        <f t="shared" si="99"/>
        <v>1.1667389326585229</v>
      </c>
      <c r="BW37" s="19">
        <f t="shared" si="100"/>
        <v>1.2639671770467331</v>
      </c>
      <c r="BX37" s="36">
        <f t="shared" si="101"/>
        <v>8.4559730689555926E-2</v>
      </c>
      <c r="BY37" s="17">
        <f t="shared" si="102"/>
        <v>8.2041579929339097</v>
      </c>
      <c r="BZ37" s="79">
        <f t="shared" si="103"/>
        <v>0.14221312335323305</v>
      </c>
    </row>
    <row r="38" spans="2:78" ht="20.100000000000001" customHeight="1">
      <c r="B38" s="9" t="s">
        <v>6</v>
      </c>
      <c r="C38" s="10">
        <f>35.25*0.0254</f>
        <v>0.89534999999999998</v>
      </c>
      <c r="D38" s="2"/>
      <c r="E38" s="38">
        <v>32</v>
      </c>
      <c r="F38" s="20">
        <f t="shared" si="52"/>
        <v>0.63460000000000005</v>
      </c>
      <c r="G38" s="20">
        <f t="shared" si="53"/>
        <v>5.6535234410852402</v>
      </c>
      <c r="H38" s="29">
        <f t="shared" si="54"/>
        <v>56756.478873239437</v>
      </c>
      <c r="I38" s="26">
        <v>0.56710000000000005</v>
      </c>
      <c r="J38" s="20">
        <v>7.4999999999999997E-2</v>
      </c>
      <c r="K38" s="20">
        <v>1.3089999999999999</v>
      </c>
      <c r="L38" s="19">
        <f t="shared" si="55"/>
        <v>1.0367177563684735</v>
      </c>
      <c r="M38" s="19">
        <f t="shared" si="56"/>
        <v>0.26252744572187325</v>
      </c>
      <c r="N38" s="19">
        <f t="shared" si="57"/>
        <v>0</v>
      </c>
      <c r="O38" s="19">
        <f t="shared" si="58"/>
        <v>0.26252744572187325</v>
      </c>
      <c r="P38" s="36">
        <f t="shared" si="59"/>
        <v>0</v>
      </c>
      <c r="Q38" s="17">
        <f t="shared" si="60"/>
        <v>12.86009396525699</v>
      </c>
      <c r="R38" s="79">
        <f t="shared" si="61"/>
        <v>0</v>
      </c>
      <c r="S38" s="26">
        <v>0.29670000000000002</v>
      </c>
      <c r="T38" s="20">
        <v>4.5999999999999999E-2</v>
      </c>
      <c r="U38" s="20">
        <v>1.4690000000000001</v>
      </c>
      <c r="V38" s="19">
        <f t="shared" si="62"/>
        <v>1.1634365042821144</v>
      </c>
      <c r="W38" s="19">
        <f t="shared" si="63"/>
        <v>9.0501298328899457E-2</v>
      </c>
      <c r="X38" s="19">
        <f t="shared" si="64"/>
        <v>0.18100259665779891</v>
      </c>
      <c r="Y38" s="19">
        <f t="shared" si="65"/>
        <v>0.27150389498669836</v>
      </c>
      <c r="Z38" s="36">
        <f t="shared" si="66"/>
        <v>6.6879427453462592E-2</v>
      </c>
      <c r="AA38" s="17">
        <f t="shared" si="67"/>
        <v>9.6013839959893588</v>
      </c>
      <c r="AB38" s="79">
        <f t="shared" si="68"/>
        <v>1.8851719370187297E-2</v>
      </c>
      <c r="AC38" s="26">
        <v>0.30559999999999998</v>
      </c>
      <c r="AD38" s="20">
        <v>3.5000000000000003E-2</v>
      </c>
      <c r="AE38" s="20">
        <v>1.482</v>
      </c>
      <c r="AF38" s="19">
        <f t="shared" si="69"/>
        <v>1.1737324025500977</v>
      </c>
      <c r="AG38" s="19">
        <f t="shared" si="70"/>
        <v>9.771904916406908E-2</v>
      </c>
      <c r="AH38" s="19">
        <f t="shared" si="71"/>
        <v>0.39087619665627632</v>
      </c>
      <c r="AI38" s="19">
        <f t="shared" si="72"/>
        <v>0.48859524582034541</v>
      </c>
      <c r="AJ38" s="36">
        <f t="shared" si="73"/>
        <v>0.10358230487383505</v>
      </c>
      <c r="AK38" s="17">
        <f t="shared" si="74"/>
        <v>9.708641831516287</v>
      </c>
      <c r="AL38" s="79">
        <f t="shared" si="75"/>
        <v>4.0260646487895992E-2</v>
      </c>
      <c r="AM38" s="26">
        <v>0.32950000000000002</v>
      </c>
      <c r="AN38" s="20">
        <v>2.8000000000000001E-2</v>
      </c>
      <c r="AO38" s="20">
        <v>1.47</v>
      </c>
      <c r="AP38" s="19">
        <f t="shared" si="76"/>
        <v>1.1642284964565746</v>
      </c>
      <c r="AQ38" s="19">
        <f t="shared" si="77"/>
        <v>0.11176906883353696</v>
      </c>
      <c r="AR38" s="19">
        <f t="shared" si="78"/>
        <v>0.67061441300122171</v>
      </c>
      <c r="AS38" s="19">
        <f t="shared" si="79"/>
        <v>0.7823834818347587</v>
      </c>
      <c r="AT38" s="36">
        <f t="shared" si="80"/>
        <v>0.12229397990562597</v>
      </c>
      <c r="AU38" s="17">
        <f t="shared" si="81"/>
        <v>9.9966712999537748</v>
      </c>
      <c r="AV38" s="79">
        <f t="shared" si="82"/>
        <v>6.7083771475443296E-2</v>
      </c>
      <c r="AW38" s="26">
        <v>0.34749999999999998</v>
      </c>
      <c r="AX38" s="20">
        <v>0.02</v>
      </c>
      <c r="AY38" s="20">
        <v>1.466</v>
      </c>
      <c r="AZ38" s="19">
        <f t="shared" si="83"/>
        <v>1.1610605277587336</v>
      </c>
      <c r="BA38" s="19">
        <f t="shared" si="84"/>
        <v>0.1236384875800231</v>
      </c>
      <c r="BB38" s="19">
        <f t="shared" si="85"/>
        <v>0.98910790064018483</v>
      </c>
      <c r="BC38" s="19">
        <f t="shared" si="86"/>
        <v>1.112746388220208</v>
      </c>
      <c r="BD38" s="36">
        <f t="shared" si="87"/>
        <v>0.11583746661027727</v>
      </c>
      <c r="BE38" s="17">
        <f t="shared" si="88"/>
        <v>10.213597259446441</v>
      </c>
      <c r="BF38" s="79">
        <f t="shared" si="89"/>
        <v>9.6842265806532574E-2</v>
      </c>
      <c r="BG38" s="26">
        <v>0.34660000000000002</v>
      </c>
      <c r="BH38" s="20">
        <v>1.6E-2</v>
      </c>
      <c r="BI38" s="20">
        <v>1.4550000000000001</v>
      </c>
      <c r="BJ38" s="19">
        <f t="shared" si="90"/>
        <v>1.1523486138396708</v>
      </c>
      <c r="BK38" s="19">
        <f t="shared" si="91"/>
        <v>0.12115998999854698</v>
      </c>
      <c r="BL38" s="19">
        <f t="shared" si="92"/>
        <v>1.2115998999854698</v>
      </c>
      <c r="BM38" s="19">
        <f t="shared" si="93"/>
        <v>1.3327598899840167</v>
      </c>
      <c r="BN38" s="36">
        <f t="shared" si="94"/>
        <v>0.11410563623609563</v>
      </c>
      <c r="BO38" s="17">
        <f t="shared" si="95"/>
        <v>10.202750961471809</v>
      </c>
      <c r="BP38" s="79">
        <f t="shared" si="96"/>
        <v>0.11875227618127505</v>
      </c>
      <c r="BQ38" s="26">
        <v>0.3483</v>
      </c>
      <c r="BR38" s="20">
        <v>1.2999999999999999E-2</v>
      </c>
      <c r="BS38" s="20">
        <v>1.4430000000000001</v>
      </c>
      <c r="BT38" s="19">
        <f t="shared" si="97"/>
        <v>1.1428447077461479</v>
      </c>
      <c r="BU38" s="19">
        <f t="shared" si="98"/>
        <v>0.12034158757628242</v>
      </c>
      <c r="BV38" s="19">
        <f t="shared" si="99"/>
        <v>1.444099050915389</v>
      </c>
      <c r="BW38" s="19">
        <f t="shared" si="100"/>
        <v>1.5644406384916714</v>
      </c>
      <c r="BX38" s="36">
        <f t="shared" si="101"/>
        <v>0.10942546180290713</v>
      </c>
      <c r="BY38" s="17">
        <f t="shared" si="102"/>
        <v>10.223238413201672</v>
      </c>
      <c r="BZ38" s="79">
        <f t="shared" si="103"/>
        <v>0.14125651702014175</v>
      </c>
    </row>
    <row r="39" spans="2:78" ht="20.100000000000001" customHeight="1">
      <c r="B39" s="9" t="s">
        <v>15</v>
      </c>
      <c r="C39" s="10">
        <v>5.4249999999999998</v>
      </c>
      <c r="D39" s="2"/>
      <c r="E39" s="38">
        <v>34</v>
      </c>
      <c r="F39" s="20">
        <f t="shared" si="52"/>
        <v>0.67460000000000009</v>
      </c>
      <c r="G39" s="20">
        <f t="shared" si="53"/>
        <v>6.0098753756005401</v>
      </c>
      <c r="H39" s="29">
        <f t="shared" si="54"/>
        <v>60333.94366197184</v>
      </c>
      <c r="I39" s="26">
        <v>0.72219999999999995</v>
      </c>
      <c r="J39" s="20">
        <v>8.4000000000000005E-2</v>
      </c>
      <c r="K39" s="20">
        <v>1.286</v>
      </c>
      <c r="L39" s="19">
        <f t="shared" si="55"/>
        <v>1.0185019363558878</v>
      </c>
      <c r="M39" s="19">
        <f t="shared" si="56"/>
        <v>0.41093490383370468</v>
      </c>
      <c r="N39" s="19">
        <f t="shared" si="57"/>
        <v>0</v>
      </c>
      <c r="O39" s="19">
        <f t="shared" si="58"/>
        <v>0.41093490383370468</v>
      </c>
      <c r="P39" s="36">
        <f t="shared" si="59"/>
        <v>0</v>
      </c>
      <c r="Q39" s="17">
        <f t="shared" si="60"/>
        <v>17.693759040862972</v>
      </c>
      <c r="R39" s="79">
        <f t="shared" si="61"/>
        <v>0</v>
      </c>
      <c r="S39" s="26">
        <v>0.48080000000000001</v>
      </c>
      <c r="T39" s="20">
        <v>6.8000000000000005E-2</v>
      </c>
      <c r="U39" s="20">
        <v>1.3120000000000001</v>
      </c>
      <c r="V39" s="19">
        <f t="shared" si="62"/>
        <v>1.0390937328918544</v>
      </c>
      <c r="W39" s="19">
        <f t="shared" si="63"/>
        <v>0.18957135464058072</v>
      </c>
      <c r="X39" s="19">
        <f t="shared" si="64"/>
        <v>0.37914270928116145</v>
      </c>
      <c r="Y39" s="19">
        <f t="shared" si="65"/>
        <v>0.56871406392174217</v>
      </c>
      <c r="Z39" s="36">
        <f t="shared" si="66"/>
        <v>7.8861985312411481E-2</v>
      </c>
      <c r="AA39" s="17">
        <f t="shared" si="67"/>
        <v>14.199017237177548</v>
      </c>
      <c r="AB39" s="79">
        <f t="shared" si="68"/>
        <v>2.6702038806491839E-2</v>
      </c>
      <c r="AC39" s="26">
        <v>0.31909999999999999</v>
      </c>
      <c r="AD39" s="20">
        <v>5.8000000000000003E-2</v>
      </c>
      <c r="AE39" s="20">
        <v>1.4890000000000001</v>
      </c>
      <c r="AF39" s="19">
        <f t="shared" si="69"/>
        <v>1.1792763477713195</v>
      </c>
      <c r="AG39" s="19">
        <f t="shared" si="70"/>
        <v>0.10755215812640841</v>
      </c>
      <c r="AH39" s="19">
        <f t="shared" si="71"/>
        <v>0.43020863250563363</v>
      </c>
      <c r="AI39" s="19">
        <f t="shared" si="72"/>
        <v>0.53776079063204207</v>
      </c>
      <c r="AJ39" s="36">
        <f t="shared" si="73"/>
        <v>0.17327603753391779</v>
      </c>
      <c r="AK39" s="17">
        <f t="shared" si="74"/>
        <v>11.858090353764409</v>
      </c>
      <c r="AL39" s="79">
        <f t="shared" si="75"/>
        <v>3.6279756661582681E-2</v>
      </c>
      <c r="AM39" s="26">
        <v>0.31319999999999998</v>
      </c>
      <c r="AN39" s="20">
        <v>4.8000000000000001E-2</v>
      </c>
      <c r="AO39" s="20">
        <v>1.5189999999999999</v>
      </c>
      <c r="AP39" s="19">
        <f t="shared" si="76"/>
        <v>1.203036113005127</v>
      </c>
      <c r="AQ39" s="19">
        <f t="shared" si="77"/>
        <v>0.10782890125760235</v>
      </c>
      <c r="AR39" s="19">
        <f t="shared" si="78"/>
        <v>0.64697340754561405</v>
      </c>
      <c r="AS39" s="19">
        <f t="shared" si="79"/>
        <v>0.75480230880321642</v>
      </c>
      <c r="AT39" s="36">
        <f t="shared" si="80"/>
        <v>0.22385621845582204</v>
      </c>
      <c r="AU39" s="17">
        <f t="shared" si="81"/>
        <v>11.772676200318907</v>
      </c>
      <c r="AV39" s="79">
        <f t="shared" si="82"/>
        <v>5.4955508546823732E-2</v>
      </c>
      <c r="AW39" s="26">
        <v>0.31680000000000003</v>
      </c>
      <c r="AX39" s="20">
        <v>0.03</v>
      </c>
      <c r="AY39" s="20">
        <v>1.518</v>
      </c>
      <c r="AZ39" s="19">
        <f t="shared" si="83"/>
        <v>1.2022441208306669</v>
      </c>
      <c r="BA39" s="19">
        <f t="shared" si="84"/>
        <v>0.11017676445584582</v>
      </c>
      <c r="BB39" s="19">
        <f t="shared" si="85"/>
        <v>0.88141411564676653</v>
      </c>
      <c r="BC39" s="19">
        <f t="shared" si="86"/>
        <v>0.99159088010261232</v>
      </c>
      <c r="BD39" s="36">
        <f t="shared" si="87"/>
        <v>0.18630131159110411</v>
      </c>
      <c r="BE39" s="17">
        <f t="shared" si="88"/>
        <v>11.824793310895824</v>
      </c>
      <c r="BF39" s="79">
        <f t="shared" si="89"/>
        <v>7.4539494473412682E-2</v>
      </c>
      <c r="BG39" s="26">
        <v>0.3236</v>
      </c>
      <c r="BH39" s="20">
        <v>2.3E-2</v>
      </c>
      <c r="BI39" s="20">
        <v>1.5089999999999999</v>
      </c>
      <c r="BJ39" s="19">
        <f t="shared" si="90"/>
        <v>1.1951161912605244</v>
      </c>
      <c r="BK39" s="19">
        <f t="shared" si="91"/>
        <v>0.11359824733077144</v>
      </c>
      <c r="BL39" s="19">
        <f t="shared" si="92"/>
        <v>1.1359824733077144</v>
      </c>
      <c r="BM39" s="19">
        <f t="shared" si="93"/>
        <v>1.2495807206384859</v>
      </c>
      <c r="BN39" s="36">
        <f t="shared" si="94"/>
        <v>0.17642797245311428</v>
      </c>
      <c r="BO39" s="17">
        <f t="shared" si="95"/>
        <v>11.923236741985553</v>
      </c>
      <c r="BP39" s="79">
        <f t="shared" si="96"/>
        <v>9.5274672296621815E-2</v>
      </c>
      <c r="BQ39" s="26">
        <v>0.32929999999999998</v>
      </c>
      <c r="BR39" s="20">
        <v>1.6E-2</v>
      </c>
      <c r="BS39" s="20">
        <v>1.5029999999999999</v>
      </c>
      <c r="BT39" s="19">
        <f t="shared" si="97"/>
        <v>1.1903642382137629</v>
      </c>
      <c r="BU39" s="19">
        <f t="shared" si="98"/>
        <v>0.11670179822261471</v>
      </c>
      <c r="BV39" s="19">
        <f t="shared" si="99"/>
        <v>1.4004215786713765</v>
      </c>
      <c r="BW39" s="19">
        <f t="shared" si="100"/>
        <v>1.5171233768939911</v>
      </c>
      <c r="BX39" s="36">
        <f t="shared" si="101"/>
        <v>0.14611012673429896</v>
      </c>
      <c r="BY39" s="17">
        <f t="shared" si="102"/>
        <v>12.005755500399005</v>
      </c>
      <c r="BZ39" s="79">
        <f t="shared" si="103"/>
        <v>0.11664585195199371</v>
      </c>
    </row>
    <row r="40" spans="2:78" ht="20.100000000000001" customHeight="1">
      <c r="B40" s="9" t="s">
        <v>7</v>
      </c>
      <c r="C40" s="10">
        <v>1.343</v>
      </c>
      <c r="D40" s="2"/>
      <c r="E40" s="38">
        <v>36</v>
      </c>
      <c r="F40" s="20">
        <f t="shared" si="52"/>
        <v>0.71460000000000001</v>
      </c>
      <c r="G40" s="20">
        <f t="shared" si="53"/>
        <v>6.36622731011584</v>
      </c>
      <c r="H40" s="29">
        <f t="shared" si="54"/>
        <v>63911.408450704221</v>
      </c>
      <c r="I40" s="26">
        <v>0.92369999999999997</v>
      </c>
      <c r="J40" s="20">
        <v>7.4999999999999997E-2</v>
      </c>
      <c r="K40" s="20">
        <v>1.2989999999999999</v>
      </c>
      <c r="L40" s="19">
        <f t="shared" si="55"/>
        <v>1.0287978346238711</v>
      </c>
      <c r="M40" s="19">
        <f t="shared" si="56"/>
        <v>0.68589291185713563</v>
      </c>
      <c r="N40" s="19">
        <f t="shared" si="57"/>
        <v>0</v>
      </c>
      <c r="O40" s="19">
        <f t="shared" si="58"/>
        <v>0.68589291185713563</v>
      </c>
      <c r="P40" s="36">
        <f t="shared" si="59"/>
        <v>0</v>
      </c>
      <c r="Q40" s="17">
        <f t="shared" si="60"/>
        <v>24.498886141029974</v>
      </c>
      <c r="R40" s="79">
        <f t="shared" si="61"/>
        <v>0</v>
      </c>
      <c r="S40" s="26">
        <v>0.64980000000000004</v>
      </c>
      <c r="T40" s="20">
        <v>8.7999999999999995E-2</v>
      </c>
      <c r="U40" s="20">
        <v>1.298</v>
      </c>
      <c r="V40" s="19">
        <f t="shared" si="62"/>
        <v>1.0280058424494107</v>
      </c>
      <c r="W40" s="19">
        <f t="shared" si="63"/>
        <v>0.33891042208842781</v>
      </c>
      <c r="X40" s="19">
        <f t="shared" si="64"/>
        <v>0.67782084417685562</v>
      </c>
      <c r="Y40" s="19">
        <f t="shared" si="65"/>
        <v>1.0167312662652834</v>
      </c>
      <c r="Z40" s="36">
        <f t="shared" si="66"/>
        <v>9.9890268460897075E-2</v>
      </c>
      <c r="AA40" s="17">
        <f t="shared" si="67"/>
        <v>19.785642540532599</v>
      </c>
      <c r="AB40" s="79">
        <f t="shared" si="68"/>
        <v>3.425821743156842E-2</v>
      </c>
      <c r="AC40" s="26">
        <v>0.34039999999999998</v>
      </c>
      <c r="AD40" s="20">
        <v>5.8999999999999997E-2</v>
      </c>
      <c r="AE40" s="20">
        <v>1.52</v>
      </c>
      <c r="AF40" s="19">
        <f t="shared" si="69"/>
        <v>1.2038281051795874</v>
      </c>
      <c r="AG40" s="19">
        <f t="shared" si="70"/>
        <v>0.12753882281497084</v>
      </c>
      <c r="AH40" s="19">
        <f t="shared" si="71"/>
        <v>0.51015529125988335</v>
      </c>
      <c r="AI40" s="19">
        <f t="shared" si="72"/>
        <v>0.63769411407485421</v>
      </c>
      <c r="AJ40" s="36">
        <f t="shared" si="73"/>
        <v>0.18367933840687564</v>
      </c>
      <c r="AK40" s="17">
        <f t="shared" si="74"/>
        <v>14.461518517188727</v>
      </c>
      <c r="AL40" s="79">
        <f t="shared" si="75"/>
        <v>3.5276744323462367E-2</v>
      </c>
      <c r="AM40" s="26">
        <v>0.31180000000000002</v>
      </c>
      <c r="AN40" s="20">
        <v>4.5999999999999999E-2</v>
      </c>
      <c r="AO40" s="20">
        <v>1.5669999999999999</v>
      </c>
      <c r="AP40" s="19">
        <f t="shared" si="76"/>
        <v>1.2410517373792194</v>
      </c>
      <c r="AQ40" s="19">
        <f t="shared" si="77"/>
        <v>0.11372772196546782</v>
      </c>
      <c r="AR40" s="19">
        <f t="shared" si="78"/>
        <v>0.68236633179280692</v>
      </c>
      <c r="AS40" s="19">
        <f t="shared" si="79"/>
        <v>0.7960940537582748</v>
      </c>
      <c r="AT40" s="36">
        <f t="shared" si="80"/>
        <v>0.22830120438452134</v>
      </c>
      <c r="AU40" s="17">
        <f t="shared" si="81"/>
        <v>13.969372599064503</v>
      </c>
      <c r="AV40" s="79">
        <f t="shared" si="82"/>
        <v>4.88473141477022E-2</v>
      </c>
      <c r="AW40" s="26">
        <v>0.30640000000000001</v>
      </c>
      <c r="AX40" s="20">
        <v>3.7999999999999999E-2</v>
      </c>
      <c r="AY40" s="20">
        <v>1.569</v>
      </c>
      <c r="AZ40" s="19">
        <f t="shared" si="83"/>
        <v>1.2426357217281399</v>
      </c>
      <c r="BA40" s="19">
        <f t="shared" si="84"/>
        <v>0.11010309686012593</v>
      </c>
      <c r="BB40" s="19">
        <f t="shared" si="85"/>
        <v>0.88082477488100741</v>
      </c>
      <c r="BC40" s="19">
        <f t="shared" si="86"/>
        <v>0.99092787174113339</v>
      </c>
      <c r="BD40" s="36">
        <f t="shared" si="87"/>
        <v>0.25210450033220816</v>
      </c>
      <c r="BE40" s="17">
        <f t="shared" si="88"/>
        <v>13.876449943194894</v>
      </c>
      <c r="BF40" s="79">
        <f t="shared" si="89"/>
        <v>6.3476233365650545E-2</v>
      </c>
      <c r="BG40" s="26">
        <v>0.318</v>
      </c>
      <c r="BH40" s="20">
        <v>0.02</v>
      </c>
      <c r="BI40" s="20">
        <v>1.5629999999999999</v>
      </c>
      <c r="BJ40" s="19">
        <f t="shared" si="90"/>
        <v>1.2378837686813782</v>
      </c>
      <c r="BK40" s="19">
        <f t="shared" si="91"/>
        <v>0.11769237351948336</v>
      </c>
      <c r="BL40" s="19">
        <f t="shared" si="92"/>
        <v>1.1769237351948336</v>
      </c>
      <c r="BM40" s="19">
        <f t="shared" si="93"/>
        <v>1.2946161087143171</v>
      </c>
      <c r="BN40" s="36">
        <f t="shared" si="94"/>
        <v>0.16459213521926888</v>
      </c>
      <c r="BO40" s="17">
        <f t="shared" si="95"/>
        <v>14.076061574322203</v>
      </c>
      <c r="BP40" s="79">
        <f t="shared" si="96"/>
        <v>8.3611721146616635E-2</v>
      </c>
      <c r="BQ40" s="26">
        <v>0.318</v>
      </c>
      <c r="BR40" s="20">
        <v>2.4E-2</v>
      </c>
      <c r="BS40" s="20">
        <v>1.5509999999999999</v>
      </c>
      <c r="BT40" s="19">
        <f t="shared" si="97"/>
        <v>1.2283798625878553</v>
      </c>
      <c r="BU40" s="19">
        <f t="shared" si="98"/>
        <v>0.1158921342967687</v>
      </c>
      <c r="BV40" s="19">
        <f t="shared" si="99"/>
        <v>1.3907056115612244</v>
      </c>
      <c r="BW40" s="19">
        <f t="shared" si="100"/>
        <v>1.5065977458579931</v>
      </c>
      <c r="BX40" s="36">
        <f t="shared" si="101"/>
        <v>0.23338729525789156</v>
      </c>
      <c r="BY40" s="17">
        <f t="shared" si="102"/>
        <v>14.076061574322203</v>
      </c>
      <c r="BZ40" s="79">
        <f t="shared" si="103"/>
        <v>9.8799341294313017E-2</v>
      </c>
    </row>
    <row r="41" spans="2:78" ht="20.100000000000001" customHeight="1">
      <c r="B41" s="12" t="s">
        <v>8</v>
      </c>
      <c r="C41" s="10">
        <f>C39*C40</f>
        <v>7.2857749999999992</v>
      </c>
      <c r="D41" s="2"/>
      <c r="E41" s="38">
        <v>38</v>
      </c>
      <c r="F41" s="20">
        <f t="shared" si="52"/>
        <v>0.75460000000000005</v>
      </c>
      <c r="G41" s="20">
        <f t="shared" si="53"/>
        <v>6.7225792446311408</v>
      </c>
      <c r="H41" s="29">
        <f t="shared" si="54"/>
        <v>67488.873239436623</v>
      </c>
      <c r="I41" s="26">
        <v>1.0305</v>
      </c>
      <c r="J41" s="20">
        <v>7.5999999999999998E-2</v>
      </c>
      <c r="K41" s="20">
        <v>1.3360000000000001</v>
      </c>
      <c r="L41" s="19">
        <f t="shared" si="55"/>
        <v>1.0581015450789006</v>
      </c>
      <c r="M41" s="19">
        <f t="shared" si="56"/>
        <v>0.90299435200060651</v>
      </c>
      <c r="N41" s="19">
        <f t="shared" si="57"/>
        <v>0</v>
      </c>
      <c r="O41" s="19">
        <f t="shared" si="58"/>
        <v>0.90299435200060651</v>
      </c>
      <c r="P41" s="36">
        <f t="shared" si="59"/>
        <v>0</v>
      </c>
      <c r="Q41" s="17">
        <f t="shared" si="60"/>
        <v>31.011484433429722</v>
      </c>
      <c r="R41" s="79">
        <f t="shared" si="61"/>
        <v>0</v>
      </c>
      <c r="S41" s="26">
        <v>0.90880000000000005</v>
      </c>
      <c r="T41" s="20">
        <v>5.3999999999999999E-2</v>
      </c>
      <c r="U41" s="20">
        <v>1.3260000000000001</v>
      </c>
      <c r="V41" s="19">
        <f t="shared" si="62"/>
        <v>1.050181623334298</v>
      </c>
      <c r="W41" s="19">
        <f t="shared" si="63"/>
        <v>0.69183066869932097</v>
      </c>
      <c r="X41" s="19">
        <f t="shared" si="64"/>
        <v>1.3836613373986419</v>
      </c>
      <c r="Y41" s="19">
        <f t="shared" si="65"/>
        <v>2.0754920060979627</v>
      </c>
      <c r="Z41" s="36">
        <f t="shared" si="66"/>
        <v>6.3969349024973074E-2</v>
      </c>
      <c r="AA41" s="17">
        <f t="shared" si="67"/>
        <v>28.545559797331457</v>
      </c>
      <c r="AB41" s="79">
        <f t="shared" si="68"/>
        <v>4.8472033732125011E-2</v>
      </c>
      <c r="AC41" s="26">
        <v>0.65190000000000003</v>
      </c>
      <c r="AD41" s="20">
        <v>9.1999999999999998E-2</v>
      </c>
      <c r="AE41" s="20">
        <v>1.3169999999999999</v>
      </c>
      <c r="AF41" s="19">
        <f t="shared" si="69"/>
        <v>1.0430536937641557</v>
      </c>
      <c r="AG41" s="19">
        <f t="shared" si="70"/>
        <v>0.35116371709283312</v>
      </c>
      <c r="AH41" s="19">
        <f t="shared" si="71"/>
        <v>1.4046548683713325</v>
      </c>
      <c r="AI41" s="19">
        <f t="shared" si="72"/>
        <v>1.7558185854641657</v>
      </c>
      <c r="AJ41" s="36">
        <f t="shared" si="73"/>
        <v>0.21502081130164791</v>
      </c>
      <c r="AK41" s="17">
        <f t="shared" si="74"/>
        <v>23.340169172732896</v>
      </c>
      <c r="AL41" s="79">
        <f t="shared" si="75"/>
        <v>6.0181863206557974E-2</v>
      </c>
      <c r="AM41" s="26">
        <v>0.4123</v>
      </c>
      <c r="AN41" s="20">
        <v>7.2999999999999995E-2</v>
      </c>
      <c r="AO41" s="20">
        <v>1.4910000000000001</v>
      </c>
      <c r="AP41" s="19">
        <f t="shared" si="76"/>
        <v>1.18086033212024</v>
      </c>
      <c r="AQ41" s="19">
        <f t="shared" si="77"/>
        <v>0.18003547211715742</v>
      </c>
      <c r="AR41" s="19">
        <f t="shared" si="78"/>
        <v>1.0802128327029445</v>
      </c>
      <c r="AS41" s="19">
        <f t="shared" si="79"/>
        <v>1.2602483048201019</v>
      </c>
      <c r="AT41" s="36">
        <f t="shared" si="80"/>
        <v>0.32801259874206296</v>
      </c>
      <c r="AU41" s="17">
        <f t="shared" si="81"/>
        <v>18.485316725656933</v>
      </c>
      <c r="AV41" s="79">
        <f t="shared" si="82"/>
        <v>5.8436263156024223E-2</v>
      </c>
      <c r="AW41" s="26">
        <v>0.3392</v>
      </c>
      <c r="AX41" s="20">
        <v>5.3999999999999999E-2</v>
      </c>
      <c r="AY41" s="20">
        <v>1.569</v>
      </c>
      <c r="AZ41" s="19">
        <f t="shared" si="83"/>
        <v>1.2426357217281399</v>
      </c>
      <c r="BA41" s="19">
        <f t="shared" si="84"/>
        <v>0.13493782315733283</v>
      </c>
      <c r="BB41" s="19">
        <f t="shared" si="85"/>
        <v>1.0795025852586626</v>
      </c>
      <c r="BC41" s="19">
        <f t="shared" si="86"/>
        <v>1.2144404084159954</v>
      </c>
      <c r="BD41" s="36">
        <f t="shared" si="87"/>
        <v>0.35825376362998007</v>
      </c>
      <c r="BE41" s="17">
        <f t="shared" si="88"/>
        <v>17.004140958205959</v>
      </c>
      <c r="BF41" s="79">
        <f t="shared" si="89"/>
        <v>6.3484688106970194E-2</v>
      </c>
      <c r="BG41" s="26">
        <v>0.34300000000000003</v>
      </c>
      <c r="BH41" s="20">
        <v>3.5999999999999997E-2</v>
      </c>
      <c r="BI41" s="20">
        <v>1.5980000000000001</v>
      </c>
      <c r="BJ41" s="19">
        <f t="shared" si="90"/>
        <v>1.2656034947874872</v>
      </c>
      <c r="BK41" s="19">
        <f t="shared" si="91"/>
        <v>0.14312579613691154</v>
      </c>
      <c r="BL41" s="19">
        <f t="shared" si="92"/>
        <v>1.4312579613691154</v>
      </c>
      <c r="BM41" s="19">
        <f t="shared" si="93"/>
        <v>1.5743837575060269</v>
      </c>
      <c r="BN41" s="36">
        <f t="shared" si="94"/>
        <v>0.30968286652677074</v>
      </c>
      <c r="BO41" s="17">
        <f t="shared" si="95"/>
        <v>17.081137783326533</v>
      </c>
      <c r="BP41" s="79">
        <f t="shared" si="96"/>
        <v>8.37917227484819E-2</v>
      </c>
      <c r="BQ41" s="26">
        <v>0.32519999999999999</v>
      </c>
      <c r="BR41" s="20">
        <v>3.1E-2</v>
      </c>
      <c r="BS41" s="20">
        <v>1.5980000000000001</v>
      </c>
      <c r="BT41" s="19">
        <f t="shared" si="97"/>
        <v>1.2656034947874872</v>
      </c>
      <c r="BU41" s="19">
        <f t="shared" si="98"/>
        <v>0.12865620868422953</v>
      </c>
      <c r="BV41" s="19">
        <f t="shared" si="99"/>
        <v>1.543874504210754</v>
      </c>
      <c r="BW41" s="19">
        <f t="shared" si="100"/>
        <v>1.6725307128949836</v>
      </c>
      <c r="BX41" s="36">
        <f t="shared" si="101"/>
        <v>0.32000562874432981</v>
      </c>
      <c r="BY41" s="17">
        <f t="shared" si="102"/>
        <v>16.72046844460386</v>
      </c>
      <c r="BZ41" s="79">
        <f t="shared" si="103"/>
        <v>9.2334404943600928E-2</v>
      </c>
    </row>
    <row r="42" spans="2:78" ht="20.100000000000001" customHeight="1">
      <c r="B42" s="12" t="s">
        <v>17</v>
      </c>
      <c r="C42" s="10">
        <f>1*C39</f>
        <v>5.4249999999999998</v>
      </c>
      <c r="D42" s="2"/>
      <c r="E42" s="38">
        <v>40</v>
      </c>
      <c r="F42" s="20">
        <f t="shared" si="52"/>
        <v>0.79460000000000008</v>
      </c>
      <c r="G42" s="20">
        <f t="shared" si="53"/>
        <v>7.0789311791464415</v>
      </c>
      <c r="H42" s="29">
        <f t="shared" si="54"/>
        <v>71066.338028169019</v>
      </c>
      <c r="I42" s="26">
        <v>1.0733999999999999</v>
      </c>
      <c r="J42" s="20">
        <v>6.9000000000000006E-2</v>
      </c>
      <c r="K42" s="20">
        <v>1.3759999999999999</v>
      </c>
      <c r="L42" s="19">
        <f t="shared" si="55"/>
        <v>1.0897812320573106</v>
      </c>
      <c r="M42" s="19">
        <f t="shared" si="56"/>
        <v>1.0392886277454305</v>
      </c>
      <c r="N42" s="19">
        <f t="shared" si="57"/>
        <v>0</v>
      </c>
      <c r="O42" s="19">
        <f t="shared" si="58"/>
        <v>1.0392886277454305</v>
      </c>
      <c r="P42" s="36">
        <f t="shared" si="59"/>
        <v>0</v>
      </c>
      <c r="Q42" s="17">
        <f t="shared" si="60"/>
        <v>37.224052038905903</v>
      </c>
      <c r="R42" s="79">
        <f t="shared" si="61"/>
        <v>0</v>
      </c>
      <c r="S42" s="26">
        <v>0.85119999999999996</v>
      </c>
      <c r="T42" s="20">
        <v>9.7000000000000003E-2</v>
      </c>
      <c r="U42" s="20">
        <v>1.389</v>
      </c>
      <c r="V42" s="19">
        <f t="shared" si="62"/>
        <v>1.1000771303252941</v>
      </c>
      <c r="W42" s="19">
        <f t="shared" si="63"/>
        <v>0.66595340958865912</v>
      </c>
      <c r="X42" s="19">
        <f t="shared" si="64"/>
        <v>1.3319068191773182</v>
      </c>
      <c r="Y42" s="19">
        <f t="shared" si="65"/>
        <v>1.9978602287659775</v>
      </c>
      <c r="Z42" s="36">
        <f t="shared" si="66"/>
        <v>0.12608613986750297</v>
      </c>
      <c r="AA42" s="17">
        <f t="shared" si="67"/>
        <v>31.967166082985671</v>
      </c>
      <c r="AB42" s="79">
        <f t="shared" si="68"/>
        <v>4.1664838719820629E-2</v>
      </c>
      <c r="AC42" s="26">
        <v>0.67649999999999999</v>
      </c>
      <c r="AD42" s="20">
        <v>0.125</v>
      </c>
      <c r="AE42" s="20">
        <v>1.4330000000000001</v>
      </c>
      <c r="AF42" s="19">
        <f t="shared" si="69"/>
        <v>1.1349247860015452</v>
      </c>
      <c r="AG42" s="19">
        <f t="shared" si="70"/>
        <v>0.44771753920078156</v>
      </c>
      <c r="AH42" s="19">
        <f t="shared" si="71"/>
        <v>1.7908701568031262</v>
      </c>
      <c r="AI42" s="19">
        <f t="shared" si="72"/>
        <v>2.2385876960039077</v>
      </c>
      <c r="AJ42" s="36">
        <f t="shared" si="73"/>
        <v>0.34587845686875412</v>
      </c>
      <c r="AK42" s="17">
        <f t="shared" si="74"/>
        <v>27.834051877318412</v>
      </c>
      <c r="AL42" s="79">
        <f t="shared" si="75"/>
        <v>6.4340979340578211E-2</v>
      </c>
      <c r="AM42" s="26">
        <v>0.58169999999999999</v>
      </c>
      <c r="AN42" s="20">
        <v>0.111</v>
      </c>
      <c r="AO42" s="20">
        <v>1.4219999999999999</v>
      </c>
      <c r="AP42" s="19">
        <f t="shared" si="76"/>
        <v>1.1262128720824824</v>
      </c>
      <c r="AQ42" s="19">
        <f t="shared" si="77"/>
        <v>0.3259668576007318</v>
      </c>
      <c r="AR42" s="19">
        <f t="shared" si="78"/>
        <v>1.9558011456043907</v>
      </c>
      <c r="AS42" s="19">
        <f t="shared" si="79"/>
        <v>2.2817680032051224</v>
      </c>
      <c r="AT42" s="36">
        <f t="shared" si="80"/>
        <v>0.45366424219814411</v>
      </c>
      <c r="AU42" s="17">
        <f t="shared" si="81"/>
        <v>25.591240047339848</v>
      </c>
      <c r="AV42" s="79">
        <f t="shared" si="82"/>
        <v>7.6424633663177713E-2</v>
      </c>
      <c r="AW42" s="26">
        <v>0.43020000000000003</v>
      </c>
      <c r="AX42" s="20">
        <v>9.0999999999999998E-2</v>
      </c>
      <c r="AY42" s="20">
        <v>1.5409999999999999</v>
      </c>
      <c r="AZ42" s="19">
        <f t="shared" si="83"/>
        <v>1.2204599408432526</v>
      </c>
      <c r="BA42" s="19">
        <f t="shared" si="84"/>
        <v>0.20937374198780859</v>
      </c>
      <c r="BB42" s="19">
        <f t="shared" si="85"/>
        <v>1.6749899359024687</v>
      </c>
      <c r="BC42" s="19">
        <f t="shared" si="86"/>
        <v>1.8843636778902773</v>
      </c>
      <c r="BD42" s="36">
        <f t="shared" si="87"/>
        <v>0.58236837682625053</v>
      </c>
      <c r="BE42" s="17">
        <f t="shared" si="88"/>
        <v>22.006999622848781</v>
      </c>
      <c r="BF42" s="79">
        <f t="shared" si="89"/>
        <v>7.6111690126236448E-2</v>
      </c>
      <c r="BG42" s="26">
        <v>0.3982</v>
      </c>
      <c r="BH42" s="20">
        <v>5.3999999999999999E-2</v>
      </c>
      <c r="BI42" s="20">
        <v>1.5940000000000001</v>
      </c>
      <c r="BJ42" s="19">
        <f t="shared" si="90"/>
        <v>1.2624355260896463</v>
      </c>
      <c r="BK42" s="19">
        <f t="shared" si="91"/>
        <v>0.19193548343783393</v>
      </c>
      <c r="BL42" s="19">
        <f t="shared" si="92"/>
        <v>1.9193548343783391</v>
      </c>
      <c r="BM42" s="19">
        <f t="shared" si="93"/>
        <v>2.1112903178161728</v>
      </c>
      <c r="BN42" s="36">
        <f t="shared" si="94"/>
        <v>0.46220168192939132</v>
      </c>
      <c r="BO42" s="17">
        <f t="shared" si="95"/>
        <v>21.249932338467829</v>
      </c>
      <c r="BP42" s="79">
        <f t="shared" si="96"/>
        <v>9.0322868035857901E-2</v>
      </c>
      <c r="BQ42" s="26">
        <v>0.37180000000000002</v>
      </c>
      <c r="BR42" s="20">
        <v>4.4999999999999998E-2</v>
      </c>
      <c r="BS42" s="20">
        <v>1.597</v>
      </c>
      <c r="BT42" s="19">
        <f t="shared" si="97"/>
        <v>1.2648115026130269</v>
      </c>
      <c r="BU42" s="19">
        <f t="shared" si="98"/>
        <v>0.16795956011771518</v>
      </c>
      <c r="BV42" s="19">
        <f t="shared" si="99"/>
        <v>2.0155147214125821</v>
      </c>
      <c r="BW42" s="19">
        <f t="shared" si="100"/>
        <v>2.1834742815302972</v>
      </c>
      <c r="BX42" s="36">
        <f t="shared" si="101"/>
        <v>0.46394309959708407</v>
      </c>
      <c r="BY42" s="17">
        <f t="shared" si="102"/>
        <v>20.62535182885355</v>
      </c>
      <c r="BZ42" s="79">
        <f t="shared" si="103"/>
        <v>9.7720258938468418E-2</v>
      </c>
    </row>
    <row r="43" spans="2:78" ht="20.100000000000001" customHeight="1">
      <c r="B43" s="33" t="s">
        <v>22</v>
      </c>
      <c r="C43" s="34">
        <v>0.02</v>
      </c>
      <c r="D43" s="2"/>
      <c r="E43" s="38">
        <v>42</v>
      </c>
      <c r="F43" s="20">
        <f t="shared" si="52"/>
        <v>0.83460000000000001</v>
      </c>
      <c r="G43" s="20">
        <f t="shared" si="53"/>
        <v>7.4352831136617406</v>
      </c>
      <c r="H43" s="29">
        <f t="shared" si="54"/>
        <v>74643.8028169014</v>
      </c>
      <c r="I43" s="26">
        <v>1.0387999999999999</v>
      </c>
      <c r="J43" s="20">
        <v>0.112</v>
      </c>
      <c r="K43" s="20">
        <v>1.401</v>
      </c>
      <c r="L43" s="19">
        <f t="shared" si="55"/>
        <v>1.109581036418817</v>
      </c>
      <c r="M43" s="19">
        <f t="shared" si="56"/>
        <v>1.0090583438173131</v>
      </c>
      <c r="N43" s="19">
        <f t="shared" si="57"/>
        <v>0</v>
      </c>
      <c r="O43" s="19">
        <f t="shared" si="58"/>
        <v>1.0090583438173131</v>
      </c>
      <c r="P43" s="36">
        <f t="shared" si="59"/>
        <v>0</v>
      </c>
      <c r="Q43" s="17">
        <f t="shared" si="60"/>
        <v>42.184813889936436</v>
      </c>
      <c r="R43" s="79">
        <f t="shared" si="61"/>
        <v>0</v>
      </c>
      <c r="S43" s="26">
        <v>0.88180000000000003</v>
      </c>
      <c r="T43" s="20">
        <v>0.123</v>
      </c>
      <c r="U43" s="20">
        <v>1.411</v>
      </c>
      <c r="V43" s="19">
        <f t="shared" si="62"/>
        <v>1.1175009581634197</v>
      </c>
      <c r="W43" s="19">
        <f t="shared" si="63"/>
        <v>0.73751412412804818</v>
      </c>
      <c r="X43" s="19">
        <f t="shared" si="64"/>
        <v>1.4750282482560964</v>
      </c>
      <c r="Y43" s="19">
        <f t="shared" si="65"/>
        <v>2.2125423723841444</v>
      </c>
      <c r="Z43" s="36">
        <f t="shared" si="66"/>
        <v>0.16498720380190862</v>
      </c>
      <c r="AA43" s="17">
        <f t="shared" si="67"/>
        <v>37.880800515410819</v>
      </c>
      <c r="AB43" s="79">
        <f t="shared" si="68"/>
        <v>3.8938676801616681E-2</v>
      </c>
      <c r="AC43" s="26">
        <v>0.67269999999999996</v>
      </c>
      <c r="AD43" s="20">
        <v>9.1999999999999998E-2</v>
      </c>
      <c r="AE43" s="20">
        <v>1.4810000000000001</v>
      </c>
      <c r="AF43" s="19">
        <f t="shared" si="69"/>
        <v>1.1729404103756376</v>
      </c>
      <c r="AG43" s="19">
        <f t="shared" si="70"/>
        <v>0.47285621091350571</v>
      </c>
      <c r="AH43" s="19">
        <f t="shared" si="71"/>
        <v>1.8914248436540229</v>
      </c>
      <c r="AI43" s="19">
        <f t="shared" si="72"/>
        <v>2.3642810545675284</v>
      </c>
      <c r="AJ43" s="36">
        <f t="shared" si="73"/>
        <v>0.27190617046138305</v>
      </c>
      <c r="AK43" s="17">
        <f t="shared" si="74"/>
        <v>32.148512638892946</v>
      </c>
      <c r="AL43" s="79">
        <f t="shared" si="75"/>
        <v>5.8833976703662368E-2</v>
      </c>
      <c r="AM43" s="26">
        <v>0.52310000000000001</v>
      </c>
      <c r="AN43" s="20">
        <v>7.0999999999999994E-2</v>
      </c>
      <c r="AO43" s="20">
        <v>1.5589999999999999</v>
      </c>
      <c r="AP43" s="19">
        <f t="shared" si="76"/>
        <v>1.2347157999835372</v>
      </c>
      <c r="AQ43" s="19">
        <f t="shared" si="77"/>
        <v>0.31683838859069674</v>
      </c>
      <c r="AR43" s="19">
        <f t="shared" si="78"/>
        <v>1.9010303315441803</v>
      </c>
      <c r="AS43" s="19">
        <f t="shared" si="79"/>
        <v>2.2178687201348772</v>
      </c>
      <c r="AT43" s="36">
        <f t="shared" si="80"/>
        <v>0.34878914233529368</v>
      </c>
      <c r="AU43" s="17">
        <f t="shared" si="81"/>
        <v>28.047363589026496</v>
      </c>
      <c r="AV43" s="79">
        <f t="shared" si="82"/>
        <v>6.7779287900270116E-2</v>
      </c>
      <c r="AW43" s="26">
        <v>0.49680000000000002</v>
      </c>
      <c r="AX43" s="20">
        <v>5.5E-2</v>
      </c>
      <c r="AY43" s="20">
        <v>1.5580000000000001</v>
      </c>
      <c r="AZ43" s="19">
        <f t="shared" si="83"/>
        <v>1.2339238078090771</v>
      </c>
      <c r="BA43" s="19">
        <f t="shared" si="84"/>
        <v>0.28541329963437406</v>
      </c>
      <c r="BB43" s="19">
        <f t="shared" si="85"/>
        <v>2.2833063970749925</v>
      </c>
      <c r="BC43" s="19">
        <f t="shared" si="86"/>
        <v>2.5687196967093664</v>
      </c>
      <c r="BD43" s="36">
        <f t="shared" si="87"/>
        <v>0.35978968712728171</v>
      </c>
      <c r="BE43" s="17">
        <f t="shared" si="88"/>
        <v>27.326372813548641</v>
      </c>
      <c r="BF43" s="79">
        <f t="shared" si="89"/>
        <v>8.3556877916227151E-2</v>
      </c>
      <c r="BG43" s="26">
        <v>0.44779999999999998</v>
      </c>
      <c r="BH43" s="20">
        <v>3.9E-2</v>
      </c>
      <c r="BI43" s="20">
        <v>1.5640000000000001</v>
      </c>
      <c r="BJ43" s="19">
        <f t="shared" si="90"/>
        <v>1.2386757608558385</v>
      </c>
      <c r="BK43" s="19">
        <f t="shared" si="91"/>
        <v>0.2336779862240011</v>
      </c>
      <c r="BL43" s="19">
        <f t="shared" si="92"/>
        <v>2.3367798622400109</v>
      </c>
      <c r="BM43" s="19">
        <f t="shared" si="93"/>
        <v>2.5704578484640122</v>
      </c>
      <c r="BN43" s="36">
        <f t="shared" si="94"/>
        <v>0.32136548560504041</v>
      </c>
      <c r="BO43" s="17">
        <f t="shared" si="95"/>
        <v>25.983082015129817</v>
      </c>
      <c r="BP43" s="79">
        <f t="shared" si="96"/>
        <v>8.9934668292210904E-2</v>
      </c>
      <c r="BQ43" s="26">
        <v>0.43290000000000001</v>
      </c>
      <c r="BR43" s="20">
        <v>0.04</v>
      </c>
      <c r="BS43" s="20">
        <v>1.5760000000000001</v>
      </c>
      <c r="BT43" s="19">
        <f t="shared" si="97"/>
        <v>1.2481796669493617</v>
      </c>
      <c r="BU43" s="19">
        <f t="shared" si="98"/>
        <v>0.22175004842558899</v>
      </c>
      <c r="BV43" s="19">
        <f t="shared" si="99"/>
        <v>2.6610005811070678</v>
      </c>
      <c r="BW43" s="19">
        <f t="shared" si="100"/>
        <v>2.8827506295326568</v>
      </c>
      <c r="BX43" s="36">
        <f t="shared" si="101"/>
        <v>0.40161950012108205</v>
      </c>
      <c r="BY43" s="17">
        <f t="shared" si="102"/>
        <v>25.574611956018785</v>
      </c>
      <c r="BZ43" s="79">
        <f t="shared" si="103"/>
        <v>0.1040485222486757</v>
      </c>
    </row>
    <row r="44" spans="2:78" ht="20.100000000000001" customHeight="1" thickBot="1">
      <c r="B44" s="13" t="s">
        <v>16</v>
      </c>
      <c r="C44" s="14">
        <f>1/(2*PI())*SQRT($C$2/(C41+C42))</f>
        <v>1.2626387384212516</v>
      </c>
      <c r="D44" s="2"/>
      <c r="E44" s="38">
        <v>44</v>
      </c>
      <c r="F44" s="20">
        <f t="shared" si="52"/>
        <v>0.87460000000000004</v>
      </c>
      <c r="G44" s="20">
        <f t="shared" si="53"/>
        <v>7.7916350481770413</v>
      </c>
      <c r="H44" s="29">
        <f t="shared" si="54"/>
        <v>78221.267605633795</v>
      </c>
      <c r="I44" s="26">
        <v>1.3112999999999999</v>
      </c>
      <c r="J44" s="20">
        <v>7.8E-2</v>
      </c>
      <c r="K44" s="20">
        <v>1.3420000000000001</v>
      </c>
      <c r="L44" s="19">
        <f t="shared" si="55"/>
        <v>1.0628534981256621</v>
      </c>
      <c r="M44" s="19">
        <f t="shared" si="56"/>
        <v>1.4753167713822126</v>
      </c>
      <c r="N44" s="19">
        <f t="shared" si="57"/>
        <v>0</v>
      </c>
      <c r="O44" s="19">
        <f t="shared" si="58"/>
        <v>1.4753167713822126</v>
      </c>
      <c r="P44" s="36">
        <f t="shared" si="59"/>
        <v>0</v>
      </c>
      <c r="Q44" s="17">
        <f t="shared" si="60"/>
        <v>57.142287881737467</v>
      </c>
      <c r="R44" s="79">
        <f t="shared" si="61"/>
        <v>0</v>
      </c>
      <c r="S44" s="26">
        <v>0.98550000000000004</v>
      </c>
      <c r="T44" s="20">
        <v>7.0999999999999994E-2</v>
      </c>
      <c r="U44" s="20">
        <v>1.292</v>
      </c>
      <c r="V44" s="19">
        <f t="shared" si="62"/>
        <v>1.0232538894026493</v>
      </c>
      <c r="W44" s="19">
        <f t="shared" si="63"/>
        <v>0.77235046074378211</v>
      </c>
      <c r="X44" s="19">
        <f t="shared" si="64"/>
        <v>1.5447009214875642</v>
      </c>
      <c r="Y44" s="19">
        <f t="shared" si="65"/>
        <v>2.3170513822313463</v>
      </c>
      <c r="Z44" s="36">
        <f t="shared" si="66"/>
        <v>7.9849922558700867E-2</v>
      </c>
      <c r="AA44" s="17">
        <f t="shared" si="67"/>
        <v>46.864058216927624</v>
      </c>
      <c r="AB44" s="79">
        <f t="shared" si="68"/>
        <v>3.2961313643332907E-2</v>
      </c>
      <c r="AC44" s="26">
        <v>0.92620000000000002</v>
      </c>
      <c r="AD44" s="20">
        <v>4.9000000000000002E-2</v>
      </c>
      <c r="AE44" s="20">
        <v>1.347</v>
      </c>
      <c r="AF44" s="19">
        <f t="shared" si="69"/>
        <v>1.0668134589979632</v>
      </c>
      <c r="AG44" s="19">
        <f t="shared" si="70"/>
        <v>0.74151658692759126</v>
      </c>
      <c r="AH44" s="19">
        <f t="shared" si="71"/>
        <v>2.966066347710365</v>
      </c>
      <c r="AI44" s="19">
        <f t="shared" si="72"/>
        <v>3.7075829346379563</v>
      </c>
      <c r="AJ44" s="36">
        <f t="shared" si="73"/>
        <v>0.1197987786343737</v>
      </c>
      <c r="AK44" s="17">
        <f t="shared" si="74"/>
        <v>44.993281608200732</v>
      </c>
      <c r="AL44" s="79">
        <f t="shared" si="75"/>
        <v>6.5922427564602287E-2</v>
      </c>
      <c r="AM44" s="26">
        <v>0.79079999999999995</v>
      </c>
      <c r="AN44" s="20">
        <v>3.5000000000000003E-2</v>
      </c>
      <c r="AO44" s="20">
        <v>1.399</v>
      </c>
      <c r="AP44" s="19">
        <f t="shared" si="76"/>
        <v>1.1079970520698965</v>
      </c>
      <c r="AQ44" s="19">
        <f t="shared" si="77"/>
        <v>0.5831024627473681</v>
      </c>
      <c r="AR44" s="19">
        <f t="shared" si="78"/>
        <v>3.4986147764842079</v>
      </c>
      <c r="AS44" s="19">
        <f t="shared" si="79"/>
        <v>4.0817172392315761</v>
      </c>
      <c r="AT44" s="36">
        <f t="shared" si="80"/>
        <v>0.13845729774935855</v>
      </c>
      <c r="AU44" s="17">
        <f t="shared" si="81"/>
        <v>40.721727597718058</v>
      </c>
      <c r="AV44" s="79">
        <f t="shared" si="82"/>
        <v>8.5915185402896846E-2</v>
      </c>
      <c r="AW44" s="26">
        <v>0.69630000000000003</v>
      </c>
      <c r="AX44" s="20">
        <v>3.9E-2</v>
      </c>
      <c r="AY44" s="20">
        <v>1.44</v>
      </c>
      <c r="AZ44" s="19">
        <f t="shared" si="83"/>
        <v>1.140468731222767</v>
      </c>
      <c r="BA44" s="19">
        <f t="shared" si="84"/>
        <v>0.47895410511985709</v>
      </c>
      <c r="BB44" s="19">
        <f t="shared" si="85"/>
        <v>3.8316328409588567</v>
      </c>
      <c r="BC44" s="19">
        <f t="shared" si="86"/>
        <v>4.3105869460787138</v>
      </c>
      <c r="BD44" s="36">
        <f t="shared" si="87"/>
        <v>0.21794188648380497</v>
      </c>
      <c r="BE44" s="17">
        <f t="shared" si="88"/>
        <v>37.740473136930675</v>
      </c>
      <c r="BF44" s="79">
        <f t="shared" si="89"/>
        <v>0.1015258295002518</v>
      </c>
      <c r="BG44" s="26">
        <v>0.58960000000000001</v>
      </c>
      <c r="BH44" s="20">
        <v>3.9E-2</v>
      </c>
      <c r="BI44" s="20">
        <v>1.4630000000000001</v>
      </c>
      <c r="BJ44" s="19">
        <f t="shared" si="90"/>
        <v>1.158684551235353</v>
      </c>
      <c r="BK44" s="19">
        <f t="shared" si="91"/>
        <v>0.35447019760673215</v>
      </c>
      <c r="BL44" s="19">
        <f t="shared" si="92"/>
        <v>3.5447019760673215</v>
      </c>
      <c r="BM44" s="19">
        <f t="shared" si="93"/>
        <v>3.8991721736740539</v>
      </c>
      <c r="BN44" s="36">
        <f t="shared" si="94"/>
        <v>0.28119939816710987</v>
      </c>
      <c r="BO44" s="17">
        <f t="shared" si="95"/>
        <v>34.374337147872325</v>
      </c>
      <c r="BP44" s="79">
        <f t="shared" si="96"/>
        <v>0.1031205914115126</v>
      </c>
      <c r="BQ44" s="26">
        <v>0.51570000000000005</v>
      </c>
      <c r="BR44" s="20">
        <v>4.1000000000000002E-2</v>
      </c>
      <c r="BS44" s="20">
        <v>1.4890000000000001</v>
      </c>
      <c r="BT44" s="19">
        <f t="shared" si="97"/>
        <v>1.1792763477713195</v>
      </c>
      <c r="BU44" s="19">
        <f t="shared" si="98"/>
        <v>0.28090520321759793</v>
      </c>
      <c r="BV44" s="19">
        <f t="shared" si="99"/>
        <v>3.3708624386111752</v>
      </c>
      <c r="BW44" s="19">
        <f t="shared" si="100"/>
        <v>3.6517676418287732</v>
      </c>
      <c r="BX44" s="36">
        <f t="shared" si="101"/>
        <v>0.36746470028744632</v>
      </c>
      <c r="BY44" s="17">
        <f t="shared" si="102"/>
        <v>32.042964611870339</v>
      </c>
      <c r="BZ44" s="79">
        <f t="shared" si="103"/>
        <v>0.10519820745182974</v>
      </c>
    </row>
    <row r="45" spans="2:78" ht="20.100000000000001" customHeight="1">
      <c r="B45" s="2"/>
      <c r="C45" s="2"/>
      <c r="D45" s="2"/>
      <c r="E45" s="38">
        <v>46</v>
      </c>
      <c r="F45" s="20">
        <f t="shared" si="52"/>
        <v>0.91460000000000008</v>
      </c>
      <c r="G45" s="20">
        <f t="shared" si="53"/>
        <v>8.1479869826923412</v>
      </c>
      <c r="H45" s="29">
        <f t="shared" si="54"/>
        <v>81798.732394366205</v>
      </c>
      <c r="I45" s="26">
        <v>1.2849999999999999</v>
      </c>
      <c r="J45" s="20">
        <v>3.5000000000000003E-2</v>
      </c>
      <c r="K45" s="20">
        <v>1.323</v>
      </c>
      <c r="L45" s="19">
        <f t="shared" si="55"/>
        <v>1.0478056468109171</v>
      </c>
      <c r="M45" s="19">
        <f t="shared" si="56"/>
        <v>1.376898951182042</v>
      </c>
      <c r="N45" s="19">
        <f t="shared" si="57"/>
        <v>0</v>
      </c>
      <c r="O45" s="19">
        <f t="shared" si="58"/>
        <v>1.376898951182042</v>
      </c>
      <c r="P45" s="36">
        <f t="shared" si="59"/>
        <v>0</v>
      </c>
      <c r="Q45" s="17">
        <f t="shared" si="60"/>
        <v>64.397740583243802</v>
      </c>
      <c r="R45" s="79">
        <f t="shared" si="61"/>
        <v>0</v>
      </c>
      <c r="S45" s="26">
        <v>1.1279999999999999</v>
      </c>
      <c r="T45" s="20">
        <v>4.2000000000000003E-2</v>
      </c>
      <c r="U45" s="20">
        <v>1.3049999999999999</v>
      </c>
      <c r="V45" s="19">
        <f t="shared" si="62"/>
        <v>1.0335497876706325</v>
      </c>
      <c r="W45" s="19">
        <f t="shared" si="63"/>
        <v>1.0323223928897285</v>
      </c>
      <c r="X45" s="19">
        <f t="shared" si="64"/>
        <v>2.064644785779457</v>
      </c>
      <c r="Y45" s="19">
        <f t="shared" si="65"/>
        <v>3.0969671786691855</v>
      </c>
      <c r="Z45" s="36">
        <f t="shared" si="66"/>
        <v>4.8190500515706121E-2</v>
      </c>
      <c r="AA45" s="17">
        <f t="shared" si="67"/>
        <v>58.733625585165768</v>
      </c>
      <c r="AB45" s="79">
        <f t="shared" si="68"/>
        <v>3.5152687497311937E-2</v>
      </c>
      <c r="AC45" s="26">
        <v>1.0544</v>
      </c>
      <c r="AD45" s="20">
        <v>0.03</v>
      </c>
      <c r="AE45" s="20">
        <v>1.3069999999999999</v>
      </c>
      <c r="AF45" s="19">
        <f t="shared" si="69"/>
        <v>1.035133772019553</v>
      </c>
      <c r="AG45" s="19">
        <f t="shared" si="70"/>
        <v>0.90476979808135638</v>
      </c>
      <c r="AH45" s="19">
        <f t="shared" si="71"/>
        <v>3.6190791923254255</v>
      </c>
      <c r="AI45" s="19">
        <f t="shared" si="72"/>
        <v>4.5238489904067816</v>
      </c>
      <c r="AJ45" s="36">
        <f t="shared" si="73"/>
        <v>6.9054748643027616E-2</v>
      </c>
      <c r="AK45" s="17">
        <f t="shared" si="74"/>
        <v>56.078346197531751</v>
      </c>
      <c r="AL45" s="79">
        <f t="shared" si="75"/>
        <v>6.4536125576483513E-2</v>
      </c>
      <c r="AM45" s="26">
        <v>0.67179999999999995</v>
      </c>
      <c r="AN45" s="20">
        <v>6.6000000000000003E-2</v>
      </c>
      <c r="AO45" s="20">
        <v>1.2749999999999999</v>
      </c>
      <c r="AP45" s="19">
        <f t="shared" si="76"/>
        <v>1.0097900224368248</v>
      </c>
      <c r="AQ45" s="19">
        <f t="shared" si="77"/>
        <v>0.34952359124403981</v>
      </c>
      <c r="AR45" s="19">
        <f t="shared" si="78"/>
        <v>2.097141547464239</v>
      </c>
      <c r="AS45" s="19">
        <f t="shared" si="79"/>
        <v>2.446665138708279</v>
      </c>
      <c r="AT45" s="36">
        <f t="shared" si="80"/>
        <v>0.21685861664037959</v>
      </c>
      <c r="AU45" s="17">
        <f t="shared" si="81"/>
        <v>42.275222641705923</v>
      </c>
      <c r="AV45" s="79">
        <f t="shared" si="82"/>
        <v>4.9606871742298962E-2</v>
      </c>
      <c r="AW45" s="26">
        <v>0.7288</v>
      </c>
      <c r="AX45" s="20">
        <v>0.04</v>
      </c>
      <c r="AY45" s="20">
        <v>1.325</v>
      </c>
      <c r="AZ45" s="19">
        <f t="shared" si="83"/>
        <v>1.0493896311598376</v>
      </c>
      <c r="BA45" s="19">
        <f t="shared" si="84"/>
        <v>0.44424710862371508</v>
      </c>
      <c r="BB45" s="19">
        <f t="shared" si="85"/>
        <v>3.5539768689897206</v>
      </c>
      <c r="BC45" s="19">
        <f t="shared" si="86"/>
        <v>3.9982239776134358</v>
      </c>
      <c r="BD45" s="36">
        <f t="shared" si="87"/>
        <v>0.18925303916297193</v>
      </c>
      <c r="BE45" s="17">
        <f t="shared" si="88"/>
        <v>44.3316210804986</v>
      </c>
      <c r="BF45" s="79">
        <f t="shared" si="89"/>
        <v>8.0167988049349923E-2</v>
      </c>
      <c r="BG45" s="26">
        <v>0.65639999999999998</v>
      </c>
      <c r="BH45" s="20">
        <v>3.4000000000000002E-2</v>
      </c>
      <c r="BI45" s="20">
        <v>1.379</v>
      </c>
      <c r="BJ45" s="19">
        <f t="shared" si="90"/>
        <v>1.0921572085806914</v>
      </c>
      <c r="BK45" s="19">
        <f t="shared" si="91"/>
        <v>0.39033887178349369</v>
      </c>
      <c r="BL45" s="19">
        <f t="shared" si="92"/>
        <v>3.9033887178349369</v>
      </c>
      <c r="BM45" s="19">
        <f t="shared" si="93"/>
        <v>4.293727589618431</v>
      </c>
      <c r="BN45" s="36">
        <f t="shared" si="94"/>
        <v>0.21780536692764407</v>
      </c>
      <c r="BO45" s="17">
        <f t="shared" si="95"/>
        <v>41.719634291575993</v>
      </c>
      <c r="BP45" s="79">
        <f t="shared" si="96"/>
        <v>9.3562390565420345E-2</v>
      </c>
      <c r="BQ45" s="26">
        <v>0.58189999999999997</v>
      </c>
      <c r="BR45" s="20">
        <v>0.05</v>
      </c>
      <c r="BS45" s="20">
        <v>1.4319999999999999</v>
      </c>
      <c r="BT45" s="19">
        <f t="shared" si="97"/>
        <v>1.1341327938270849</v>
      </c>
      <c r="BU45" s="19">
        <f t="shared" si="98"/>
        <v>0.33079495370243539</v>
      </c>
      <c r="BV45" s="19">
        <f t="shared" si="99"/>
        <v>3.9695394444292242</v>
      </c>
      <c r="BW45" s="19">
        <f t="shared" si="100"/>
        <v>4.3003343981316595</v>
      </c>
      <c r="BX45" s="36">
        <f t="shared" si="101"/>
        <v>0.41447507032452485</v>
      </c>
      <c r="BY45" s="17">
        <f t="shared" si="102"/>
        <v>39.031885454908384</v>
      </c>
      <c r="BZ45" s="79">
        <f t="shared" si="103"/>
        <v>0.10169991529143622</v>
      </c>
    </row>
    <row r="46" spans="2:78" ht="20.100000000000001" customHeight="1">
      <c r="B46" s="2"/>
      <c r="C46" s="2"/>
      <c r="D46" s="2"/>
      <c r="E46" s="38">
        <v>48</v>
      </c>
      <c r="F46" s="20">
        <f t="shared" si="52"/>
        <v>0.9546</v>
      </c>
      <c r="G46" s="20">
        <f t="shared" si="53"/>
        <v>8.504338917207642</v>
      </c>
      <c r="H46" s="29">
        <f t="shared" si="54"/>
        <v>85376.1971830986</v>
      </c>
      <c r="I46" s="22">
        <v>1.395</v>
      </c>
      <c r="J46" s="19">
        <v>4.3999999999999997E-2</v>
      </c>
      <c r="K46" s="19">
        <v>1.3029999999999999</v>
      </c>
      <c r="L46" s="19">
        <f t="shared" si="55"/>
        <v>1.0319658033217121</v>
      </c>
      <c r="M46" s="19">
        <f t="shared" si="56"/>
        <v>1.5740313286106415</v>
      </c>
      <c r="N46" s="19">
        <f t="shared" si="57"/>
        <v>0</v>
      </c>
      <c r="O46" s="19">
        <f t="shared" si="58"/>
        <v>1.5740313286106415</v>
      </c>
      <c r="P46" s="36">
        <f t="shared" si="59"/>
        <v>0</v>
      </c>
      <c r="Q46" s="17">
        <f t="shared" si="60"/>
        <v>77.734233950872493</v>
      </c>
      <c r="R46" s="79">
        <f t="shared" si="61"/>
        <v>0</v>
      </c>
      <c r="S46" s="22">
        <v>1.2567999999999999</v>
      </c>
      <c r="T46" s="19">
        <v>3.3000000000000002E-2</v>
      </c>
      <c r="U46" s="19">
        <v>1.298</v>
      </c>
      <c r="V46" s="19">
        <f t="shared" si="62"/>
        <v>1.0280058424494107</v>
      </c>
      <c r="W46" s="19">
        <f t="shared" si="63"/>
        <v>1.2678207469537679</v>
      </c>
      <c r="X46" s="19">
        <f t="shared" si="64"/>
        <v>2.5356414939075358</v>
      </c>
      <c r="Y46" s="19">
        <f t="shared" si="65"/>
        <v>3.8034622408613039</v>
      </c>
      <c r="Z46" s="36">
        <f t="shared" si="66"/>
        <v>3.745885067283642E-2</v>
      </c>
      <c r="AA46" s="17">
        <f t="shared" si="67"/>
        <v>72.065172667489591</v>
      </c>
      <c r="AB46" s="79">
        <f t="shared" si="68"/>
        <v>3.5185393998943784E-2</v>
      </c>
      <c r="AC46" s="22">
        <v>1.1339999999999999</v>
      </c>
      <c r="AD46" s="19">
        <v>3.3000000000000002E-2</v>
      </c>
      <c r="AE46" s="19">
        <v>1.292</v>
      </c>
      <c r="AF46" s="19">
        <f t="shared" si="69"/>
        <v>1.0232538894026493</v>
      </c>
      <c r="AG46" s="19">
        <f t="shared" si="70"/>
        <v>1.0226505631465803</v>
      </c>
      <c r="AH46" s="19">
        <f t="shared" si="71"/>
        <v>4.0906022525863213</v>
      </c>
      <c r="AI46" s="19">
        <f t="shared" si="72"/>
        <v>5.1132528157329018</v>
      </c>
      <c r="AJ46" s="36">
        <f t="shared" si="73"/>
        <v>7.4226688575693797E-2</v>
      </c>
      <c r="AK46" s="17">
        <f t="shared" si="74"/>
        <v>67.027830224657336</v>
      </c>
      <c r="AL46" s="79">
        <f t="shared" si="75"/>
        <v>6.1028415195238161E-2</v>
      </c>
      <c r="AM46" s="26">
        <v>1.0134000000000001</v>
      </c>
      <c r="AN46" s="20">
        <v>3.3000000000000002E-2</v>
      </c>
      <c r="AO46" s="20">
        <v>1.286</v>
      </c>
      <c r="AP46" s="19">
        <f t="shared" si="76"/>
        <v>1.0185019363558878</v>
      </c>
      <c r="AQ46" s="19">
        <f t="shared" si="77"/>
        <v>0.80913290409788297</v>
      </c>
      <c r="AR46" s="19">
        <f t="shared" si="78"/>
        <v>4.8547974245872973</v>
      </c>
      <c r="AS46" s="19">
        <f t="shared" si="79"/>
        <v>5.6639303286851801</v>
      </c>
      <c r="AT46" s="36">
        <f t="shared" si="80"/>
        <v>0.11030831611392335</v>
      </c>
      <c r="AU46" s="17">
        <f t="shared" si="81"/>
        <v>62.080733330475155</v>
      </c>
      <c r="AV46" s="79">
        <f t="shared" si="82"/>
        <v>7.8201354335550338E-2</v>
      </c>
      <c r="AW46" s="26">
        <v>0.84950000000000003</v>
      </c>
      <c r="AX46" s="20">
        <v>8.8999999999999996E-2</v>
      </c>
      <c r="AY46" s="20">
        <v>1.278</v>
      </c>
      <c r="AZ46" s="19">
        <f t="shared" si="83"/>
        <v>1.0121659989602056</v>
      </c>
      <c r="BA46" s="19">
        <f t="shared" si="84"/>
        <v>0.56151918552375968</v>
      </c>
      <c r="BB46" s="19">
        <f t="shared" si="85"/>
        <v>4.4921534841900774</v>
      </c>
      <c r="BC46" s="19">
        <f t="shared" si="86"/>
        <v>5.053672669713837</v>
      </c>
      <c r="BD46" s="36">
        <f t="shared" si="87"/>
        <v>0.3917444288023742</v>
      </c>
      <c r="BE46" s="17">
        <f t="shared" si="88"/>
        <v>55.357439956043493</v>
      </c>
      <c r="BF46" s="79">
        <f t="shared" si="89"/>
        <v>8.1148143551382917E-2</v>
      </c>
      <c r="BG46" s="22">
        <v>0.65590000000000004</v>
      </c>
      <c r="BH46" s="19">
        <v>0.104</v>
      </c>
      <c r="BI46" s="19">
        <v>1.28</v>
      </c>
      <c r="BJ46" s="19">
        <f t="shared" si="90"/>
        <v>1.0137499833091261</v>
      </c>
      <c r="BK46" s="19">
        <f t="shared" si="91"/>
        <v>0.33579275875948017</v>
      </c>
      <c r="BL46" s="19">
        <f t="shared" si="92"/>
        <v>3.3579275875948014</v>
      </c>
      <c r="BM46" s="19">
        <f t="shared" si="93"/>
        <v>3.6937203463542816</v>
      </c>
      <c r="BN46" s="36">
        <f t="shared" si="94"/>
        <v>0.57400332242648222</v>
      </c>
      <c r="BO46" s="17">
        <f t="shared" si="95"/>
        <v>47.415831674835623</v>
      </c>
      <c r="BP46" s="79">
        <f t="shared" si="96"/>
        <v>7.0818700610853352E-2</v>
      </c>
      <c r="BQ46" s="22">
        <v>0.52310000000000001</v>
      </c>
      <c r="BR46" s="19">
        <v>4.7E-2</v>
      </c>
      <c r="BS46" s="19">
        <v>1.276</v>
      </c>
      <c r="BT46" s="19">
        <f t="shared" si="97"/>
        <v>1.0105820146112852</v>
      </c>
      <c r="BU46" s="19">
        <f t="shared" si="98"/>
        <v>0.21224961650885002</v>
      </c>
      <c r="BV46" s="19">
        <f t="shared" si="99"/>
        <v>2.5469953981061999</v>
      </c>
      <c r="BW46" s="19">
        <f t="shared" si="100"/>
        <v>2.75924501461505</v>
      </c>
      <c r="BX46" s="36">
        <f t="shared" si="101"/>
        <v>0.30934391696120855</v>
      </c>
      <c r="BY46" s="17">
        <f t="shared" si="102"/>
        <v>41.968282192684768</v>
      </c>
      <c r="BZ46" s="79">
        <f t="shared" si="103"/>
        <v>6.0688578732206268E-2</v>
      </c>
    </row>
    <row r="47" spans="2:78" ht="20.100000000000001" customHeight="1">
      <c r="B47" s="2"/>
      <c r="C47" s="2"/>
      <c r="D47" s="2"/>
      <c r="E47" s="38">
        <v>50</v>
      </c>
      <c r="F47" s="20">
        <f t="shared" si="52"/>
        <v>0.99460000000000004</v>
      </c>
      <c r="G47" s="20">
        <f t="shared" si="53"/>
        <v>8.860690851722941</v>
      </c>
      <c r="H47" s="29">
        <f t="shared" si="54"/>
        <v>88953.661971830996</v>
      </c>
      <c r="I47" s="22">
        <v>1.494</v>
      </c>
      <c r="J47" s="19">
        <v>0.04</v>
      </c>
      <c r="K47" s="19">
        <v>1.3029999999999999</v>
      </c>
      <c r="L47" s="19">
        <f t="shared" si="55"/>
        <v>1.0319658033217121</v>
      </c>
      <c r="M47" s="19">
        <f t="shared" si="56"/>
        <v>1.8053697103515016</v>
      </c>
      <c r="N47" s="19">
        <f t="shared" si="57"/>
        <v>0</v>
      </c>
      <c r="O47" s="19">
        <f t="shared" si="58"/>
        <v>1.8053697103515016</v>
      </c>
      <c r="P47" s="36">
        <f t="shared" si="59"/>
        <v>0</v>
      </c>
      <c r="Q47" s="17">
        <f t="shared" si="60"/>
        <v>92.514400165042375</v>
      </c>
      <c r="R47" s="79">
        <f t="shared" si="61"/>
        <v>0</v>
      </c>
      <c r="S47" s="22">
        <v>1.3273999999999999</v>
      </c>
      <c r="T47" s="19">
        <v>6.3E-2</v>
      </c>
      <c r="U47" s="19">
        <v>1.2969999999999999</v>
      </c>
      <c r="V47" s="19">
        <f t="shared" si="62"/>
        <v>1.0272138502749504</v>
      </c>
      <c r="W47" s="19">
        <f t="shared" si="63"/>
        <v>1.4120813078999783</v>
      </c>
      <c r="X47" s="19">
        <f t="shared" si="64"/>
        <v>2.8241626157999566</v>
      </c>
      <c r="Y47" s="19">
        <f t="shared" si="65"/>
        <v>4.2362439236999352</v>
      </c>
      <c r="Z47" s="36">
        <f t="shared" si="66"/>
        <v>7.1402205207227259E-2</v>
      </c>
      <c r="AA47" s="17">
        <f t="shared" si="67"/>
        <v>84.78476171594707</v>
      </c>
      <c r="AB47" s="79">
        <f t="shared" si="68"/>
        <v>3.3309790092489737E-2</v>
      </c>
      <c r="AC47" s="22">
        <v>0.93889999999999996</v>
      </c>
      <c r="AD47" s="19">
        <v>0.114</v>
      </c>
      <c r="AE47" s="19">
        <v>1.2569999999999999</v>
      </c>
      <c r="AF47" s="19">
        <f t="shared" si="69"/>
        <v>0.99553416329654021</v>
      </c>
      <c r="AG47" s="19">
        <f t="shared" si="70"/>
        <v>0.66356788468094563</v>
      </c>
      <c r="AH47" s="19">
        <f t="shared" si="71"/>
        <v>2.6542715387237825</v>
      </c>
      <c r="AI47" s="19">
        <f t="shared" si="72"/>
        <v>3.3178394234047284</v>
      </c>
      <c r="AJ47" s="36">
        <f t="shared" si="73"/>
        <v>0.24271494896056434</v>
      </c>
      <c r="AK47" s="17">
        <f t="shared" si="74"/>
        <v>66.759764492216391</v>
      </c>
      <c r="AL47" s="79">
        <f t="shared" si="75"/>
        <v>3.9758551560397544E-2</v>
      </c>
      <c r="AM47" s="22">
        <v>0.747</v>
      </c>
      <c r="AN47" s="19">
        <v>4.7E-2</v>
      </c>
      <c r="AO47" s="19">
        <v>1.2310000000000001</v>
      </c>
      <c r="AP47" s="19">
        <f t="shared" si="76"/>
        <v>0.97494236676057378</v>
      </c>
      <c r="AQ47" s="19">
        <f t="shared" si="77"/>
        <v>0.40284078622035263</v>
      </c>
      <c r="AR47" s="19">
        <f t="shared" si="78"/>
        <v>2.4170447173221157</v>
      </c>
      <c r="AS47" s="19">
        <f t="shared" si="79"/>
        <v>2.8198855035424684</v>
      </c>
      <c r="AT47" s="36">
        <f t="shared" si="80"/>
        <v>0.14395486340243743</v>
      </c>
      <c r="AU47" s="17">
        <f t="shared" si="81"/>
        <v>57.8562973950892</v>
      </c>
      <c r="AV47" s="79">
        <f t="shared" si="82"/>
        <v>4.1776692013603907E-2</v>
      </c>
      <c r="AW47" s="22">
        <v>0.64129999999999998</v>
      </c>
      <c r="AX47" s="19">
        <v>4.5999999999999999E-2</v>
      </c>
      <c r="AY47" s="19">
        <v>1.2250000000000001</v>
      </c>
      <c r="AZ47" s="19">
        <f t="shared" si="83"/>
        <v>0.97019041371381221</v>
      </c>
      <c r="BA47" s="19">
        <f t="shared" si="84"/>
        <v>0.29401587665386431</v>
      </c>
      <c r="BB47" s="19">
        <f t="shared" si="85"/>
        <v>2.3521270132309144</v>
      </c>
      <c r="BC47" s="19">
        <f t="shared" si="86"/>
        <v>2.6461428898847785</v>
      </c>
      <c r="BD47" s="36">
        <f t="shared" si="87"/>
        <v>0.18602920223739411</v>
      </c>
      <c r="BE47" s="17">
        <f t="shared" si="88"/>
        <v>52.952199051335448</v>
      </c>
      <c r="BF47" s="79">
        <f t="shared" si="89"/>
        <v>4.4419817408349806E-2</v>
      </c>
      <c r="BG47" s="22">
        <v>0.57479999999999998</v>
      </c>
      <c r="BH47" s="19">
        <v>3.9E-2</v>
      </c>
      <c r="BI47" s="19">
        <v>1.222</v>
      </c>
      <c r="BJ47" s="19">
        <f t="shared" si="90"/>
        <v>0.96781443719043136</v>
      </c>
      <c r="BK47" s="19">
        <f t="shared" si="91"/>
        <v>0.23504556235431101</v>
      </c>
      <c r="BL47" s="19">
        <f t="shared" si="92"/>
        <v>2.3504556235431102</v>
      </c>
      <c r="BM47" s="19">
        <f t="shared" si="93"/>
        <v>2.5855011858974213</v>
      </c>
      <c r="BN47" s="36">
        <f t="shared" si="94"/>
        <v>0.19618606048423165</v>
      </c>
      <c r="BO47" s="17">
        <f t="shared" si="95"/>
        <v>49.866839166192356</v>
      </c>
      <c r="BP47" s="79">
        <f t="shared" si="96"/>
        <v>4.713464223608986E-2</v>
      </c>
      <c r="BQ47" s="22">
        <v>0.53080000000000005</v>
      </c>
      <c r="BR47" s="19">
        <v>0.04</v>
      </c>
      <c r="BS47" s="19">
        <v>1.2290000000000001</v>
      </c>
      <c r="BT47" s="19">
        <f t="shared" si="97"/>
        <v>0.97335838241165329</v>
      </c>
      <c r="BU47" s="19">
        <f t="shared" si="98"/>
        <v>0.20274106315741405</v>
      </c>
      <c r="BV47" s="19">
        <f t="shared" si="99"/>
        <v>2.4328927578889683</v>
      </c>
      <c r="BW47" s="19">
        <f t="shared" si="100"/>
        <v>2.6356338210463823</v>
      </c>
      <c r="BX47" s="36">
        <f t="shared" si="101"/>
        <v>0.2442340047501817</v>
      </c>
      <c r="BY47" s="17">
        <f t="shared" si="102"/>
        <v>47.825398039180385</v>
      </c>
      <c r="BZ47" s="79">
        <f t="shared" si="103"/>
        <v>5.0870308615013515E-2</v>
      </c>
    </row>
    <row r="48" spans="2:78" ht="20.100000000000001" customHeight="1">
      <c r="B48" s="2"/>
      <c r="C48" s="2"/>
      <c r="D48" s="2"/>
      <c r="E48" s="38">
        <v>52</v>
      </c>
      <c r="F48" s="20">
        <f t="shared" si="52"/>
        <v>1.0346</v>
      </c>
      <c r="G48" s="20">
        <f t="shared" si="53"/>
        <v>9.2170427862382418</v>
      </c>
      <c r="H48" s="29">
        <f t="shared" si="54"/>
        <v>92531.126760563377</v>
      </c>
      <c r="I48" s="26">
        <v>1.3307</v>
      </c>
      <c r="J48" s="20">
        <v>5.3999999999999999E-2</v>
      </c>
      <c r="K48" s="19">
        <v>1.27</v>
      </c>
      <c r="L48" s="19">
        <f t="shared" si="55"/>
        <v>1.0058300615645237</v>
      </c>
      <c r="M48" s="19">
        <f t="shared" si="56"/>
        <v>1.3606420267680568</v>
      </c>
      <c r="N48" s="19">
        <f t="shared" si="57"/>
        <v>0</v>
      </c>
      <c r="O48" s="19">
        <f t="shared" si="58"/>
        <v>1.3606420267680568</v>
      </c>
      <c r="P48" s="36">
        <f t="shared" si="59"/>
        <v>0</v>
      </c>
      <c r="Q48" s="17">
        <f t="shared" si="60"/>
        <v>95.603418669896129</v>
      </c>
      <c r="R48" s="79">
        <f t="shared" si="61"/>
        <v>0</v>
      </c>
      <c r="S48" s="26">
        <v>1.0927</v>
      </c>
      <c r="T48" s="20">
        <v>4.2000000000000003E-2</v>
      </c>
      <c r="U48" s="19">
        <v>1.258</v>
      </c>
      <c r="V48" s="19">
        <f t="shared" si="62"/>
        <v>0.99632615547100056</v>
      </c>
      <c r="W48" s="19">
        <f t="shared" si="63"/>
        <v>0.9002005911189469</v>
      </c>
      <c r="X48" s="19">
        <f t="shared" si="64"/>
        <v>1.8004011822378938</v>
      </c>
      <c r="Y48" s="19">
        <f t="shared" si="65"/>
        <v>2.7006017733568406</v>
      </c>
      <c r="Z48" s="36">
        <f t="shared" si="66"/>
        <v>4.4781815450823069E-2</v>
      </c>
      <c r="AA48" s="17">
        <f t="shared" si="67"/>
        <v>83.174504241843863</v>
      </c>
      <c r="AB48" s="79">
        <f t="shared" si="68"/>
        <v>2.1646070495387918E-2</v>
      </c>
      <c r="AC48" s="26">
        <v>0.93389999999999995</v>
      </c>
      <c r="AD48" s="20">
        <v>4.7E-2</v>
      </c>
      <c r="AE48" s="19">
        <v>1.2490000000000001</v>
      </c>
      <c r="AF48" s="19">
        <f t="shared" si="69"/>
        <v>0.98919822590085837</v>
      </c>
      <c r="AG48" s="19">
        <f t="shared" si="70"/>
        <v>0.64818914378607351</v>
      </c>
      <c r="AH48" s="19">
        <f t="shared" si="71"/>
        <v>2.592756575144294</v>
      </c>
      <c r="AI48" s="19">
        <f t="shared" si="72"/>
        <v>3.2409457189303676</v>
      </c>
      <c r="AJ48" s="36">
        <f t="shared" si="73"/>
        <v>9.8797021903324622E-2</v>
      </c>
      <c r="AK48" s="17">
        <f t="shared" si="74"/>
        <v>74.881598312538401</v>
      </c>
      <c r="AL48" s="79">
        <f t="shared" si="75"/>
        <v>3.4624749385326024E-2</v>
      </c>
      <c r="AM48" s="22">
        <v>0.7722</v>
      </c>
      <c r="AN48" s="19">
        <v>0.04</v>
      </c>
      <c r="AO48" s="19">
        <v>1.24</v>
      </c>
      <c r="AP48" s="19">
        <f t="shared" si="76"/>
        <v>0.98207029633071596</v>
      </c>
      <c r="AQ48" s="19">
        <f t="shared" si="77"/>
        <v>0.43679644021029917</v>
      </c>
      <c r="AR48" s="19">
        <f t="shared" si="78"/>
        <v>2.6207786412617948</v>
      </c>
      <c r="AS48" s="19">
        <f t="shared" si="79"/>
        <v>3.0575750814720939</v>
      </c>
      <c r="AT48" s="36">
        <f t="shared" si="80"/>
        <v>0.12431276882178097</v>
      </c>
      <c r="AU48" s="17">
        <f t="shared" si="81"/>
        <v>66.437247627597017</v>
      </c>
      <c r="AV48" s="79">
        <f t="shared" si="82"/>
        <v>3.9447429489435436E-2</v>
      </c>
      <c r="AW48" s="26">
        <v>0.66410000000000002</v>
      </c>
      <c r="AX48" s="20">
        <v>4.1000000000000002E-2</v>
      </c>
      <c r="AY48" s="19">
        <v>1.234</v>
      </c>
      <c r="AZ48" s="19">
        <f t="shared" si="83"/>
        <v>0.9773183432839545</v>
      </c>
      <c r="BA48" s="19">
        <f t="shared" si="84"/>
        <v>0.31994358387530358</v>
      </c>
      <c r="BB48" s="19">
        <f t="shared" si="85"/>
        <v>2.5595486710024287</v>
      </c>
      <c r="BC48" s="19">
        <f t="shared" si="86"/>
        <v>2.8794922548777322</v>
      </c>
      <c r="BD48" s="36">
        <f t="shared" si="87"/>
        <v>0.16825395851975322</v>
      </c>
      <c r="BE48" s="17">
        <f t="shared" si="88"/>
        <v>60.792013805443851</v>
      </c>
      <c r="BF48" s="79">
        <f t="shared" si="89"/>
        <v>4.2103370340615766E-2</v>
      </c>
      <c r="BG48" s="26">
        <v>0.58299999999999996</v>
      </c>
      <c r="BH48" s="20">
        <v>0.03</v>
      </c>
      <c r="BI48" s="19">
        <v>1.2290000000000001</v>
      </c>
      <c r="BJ48" s="19">
        <f t="shared" si="90"/>
        <v>0.97335838241165329</v>
      </c>
      <c r="BK48" s="19">
        <f t="shared" si="91"/>
        <v>0.24457778115809281</v>
      </c>
      <c r="BL48" s="19">
        <f t="shared" si="92"/>
        <v>2.4457778115809279</v>
      </c>
      <c r="BM48" s="19">
        <f t="shared" si="93"/>
        <v>2.6903555927390208</v>
      </c>
      <c r="BN48" s="36">
        <f t="shared" si="94"/>
        <v>0.15264625296886353</v>
      </c>
      <c r="BO48" s="17">
        <f t="shared" si="95"/>
        <v>56.556782880590752</v>
      </c>
      <c r="BP48" s="79">
        <f t="shared" si="96"/>
        <v>4.3244641703626213E-2</v>
      </c>
      <c r="BQ48" s="26">
        <v>0.52549999999999997</v>
      </c>
      <c r="BR48" s="20">
        <v>3.5999999999999997E-2</v>
      </c>
      <c r="BS48" s="19">
        <v>1.222</v>
      </c>
      <c r="BT48" s="19">
        <f t="shared" si="97"/>
        <v>0.96781443719043136</v>
      </c>
      <c r="BU48" s="19">
        <f t="shared" si="98"/>
        <v>0.1964554032213485</v>
      </c>
      <c r="BV48" s="19">
        <f t="shared" si="99"/>
        <v>2.3574648386561816</v>
      </c>
      <c r="BW48" s="19">
        <f t="shared" si="100"/>
        <v>2.5539202418775302</v>
      </c>
      <c r="BX48" s="36">
        <f t="shared" si="101"/>
        <v>0.2173137900748412</v>
      </c>
      <c r="BY48" s="17">
        <f t="shared" si="102"/>
        <v>53.553998932636958</v>
      </c>
      <c r="BZ48" s="79">
        <f t="shared" si="103"/>
        <v>4.4020332480148215E-2</v>
      </c>
    </row>
    <row r="49" spans="2:78" ht="20.100000000000001" customHeight="1">
      <c r="B49" s="15"/>
      <c r="C49" s="2"/>
      <c r="D49" s="2"/>
      <c r="E49" s="38">
        <v>54</v>
      </c>
      <c r="F49" s="20">
        <f t="shared" si="52"/>
        <v>1.0746</v>
      </c>
      <c r="G49" s="20">
        <f t="shared" si="53"/>
        <v>9.5733947207535426</v>
      </c>
      <c r="H49" s="29">
        <f t="shared" si="54"/>
        <v>96108.591549295772</v>
      </c>
      <c r="I49" s="22">
        <v>1.3407</v>
      </c>
      <c r="J49" s="19">
        <v>4.2999999999999997E-2</v>
      </c>
      <c r="K49" s="19">
        <v>1.28</v>
      </c>
      <c r="L49" s="19">
        <f t="shared" si="55"/>
        <v>1.0137499833091261</v>
      </c>
      <c r="M49" s="19">
        <f t="shared" si="56"/>
        <v>1.4030052090361498</v>
      </c>
      <c r="N49" s="19">
        <f t="shared" si="57"/>
        <v>0</v>
      </c>
      <c r="O49" s="19">
        <f t="shared" si="58"/>
        <v>1.4030052090361498</v>
      </c>
      <c r="P49" s="36">
        <f t="shared" si="59"/>
        <v>0</v>
      </c>
      <c r="Q49" s="17">
        <f t="shared" si="60"/>
        <v>107.7115659056401</v>
      </c>
      <c r="R49" s="79">
        <f t="shared" si="61"/>
        <v>0</v>
      </c>
      <c r="S49" s="22">
        <v>1.1916</v>
      </c>
      <c r="T49" s="19">
        <v>3.5999999999999997E-2</v>
      </c>
      <c r="U49" s="19">
        <v>1.2669999999999999</v>
      </c>
      <c r="V49" s="19">
        <f t="shared" si="62"/>
        <v>1.0034540850411429</v>
      </c>
      <c r="W49" s="19">
        <f t="shared" si="63"/>
        <v>1.0859012780345012</v>
      </c>
      <c r="X49" s="19">
        <f t="shared" si="64"/>
        <v>2.1718025560690024</v>
      </c>
      <c r="Y49" s="19">
        <f t="shared" si="65"/>
        <v>3.2577038341035038</v>
      </c>
      <c r="Z49" s="36">
        <f t="shared" si="66"/>
        <v>3.8935598403189629E-2</v>
      </c>
      <c r="AA49" s="17">
        <f t="shared" si="67"/>
        <v>98.986735962395159</v>
      </c>
      <c r="AB49" s="79">
        <f t="shared" si="68"/>
        <v>2.1940339126790335E-2</v>
      </c>
      <c r="AC49" s="22">
        <v>1.05</v>
      </c>
      <c r="AD49" s="19">
        <v>3.4000000000000002E-2</v>
      </c>
      <c r="AE49" s="19">
        <v>1.2589999999999999</v>
      </c>
      <c r="AF49" s="19">
        <f t="shared" si="69"/>
        <v>0.99711814764546081</v>
      </c>
      <c r="AG49" s="19">
        <f t="shared" si="70"/>
        <v>0.83254206093934358</v>
      </c>
      <c r="AH49" s="19">
        <f t="shared" si="71"/>
        <v>3.3301682437573743</v>
      </c>
      <c r="AI49" s="19">
        <f t="shared" si="72"/>
        <v>4.1627103046967182</v>
      </c>
      <c r="AJ49" s="36">
        <f t="shared" si="73"/>
        <v>7.2619206004716358E-2</v>
      </c>
      <c r="AK49" s="17">
        <f t="shared" si="74"/>
        <v>90.700780764786316</v>
      </c>
      <c r="AL49" s="79">
        <f t="shared" si="75"/>
        <v>3.6715982108174741E-2</v>
      </c>
      <c r="AM49" s="26">
        <v>0.90639999999999998</v>
      </c>
      <c r="AN49" s="20">
        <v>3.7999999999999999E-2</v>
      </c>
      <c r="AO49" s="19">
        <v>1.2490000000000001</v>
      </c>
      <c r="AP49" s="19">
        <f t="shared" si="76"/>
        <v>0.98919822590085837</v>
      </c>
      <c r="AQ49" s="19">
        <f t="shared" si="77"/>
        <v>0.61057749932546312</v>
      </c>
      <c r="AR49" s="19">
        <f t="shared" si="78"/>
        <v>3.6634649959527783</v>
      </c>
      <c r="AS49" s="19">
        <f t="shared" si="79"/>
        <v>4.2740424952782412</v>
      </c>
      <c r="AT49" s="36">
        <f t="shared" si="80"/>
        <v>0.11981766486147878</v>
      </c>
      <c r="AU49" s="17">
        <f t="shared" si="81"/>
        <v>82.297792301674491</v>
      </c>
      <c r="AV49" s="79">
        <f t="shared" si="82"/>
        <v>4.4514742054365397E-2</v>
      </c>
      <c r="AW49" s="22">
        <v>0.76849999999999996</v>
      </c>
      <c r="AX49" s="19">
        <v>3.5000000000000003E-2</v>
      </c>
      <c r="AY49" s="19">
        <v>1.244</v>
      </c>
      <c r="AZ49" s="19">
        <f t="shared" si="83"/>
        <v>0.98523826502855705</v>
      </c>
      <c r="BA49" s="19">
        <f t="shared" si="84"/>
        <v>0.43541624664126394</v>
      </c>
      <c r="BB49" s="19">
        <f t="shared" si="85"/>
        <v>3.4833299731301115</v>
      </c>
      <c r="BC49" s="19">
        <f t="shared" si="86"/>
        <v>3.9187462197713754</v>
      </c>
      <c r="BD49" s="36">
        <f t="shared" si="87"/>
        <v>0.14596876030607067</v>
      </c>
      <c r="BE49" s="17">
        <f t="shared" si="88"/>
        <v>74.228348645246086</v>
      </c>
      <c r="BF49" s="79">
        <f t="shared" si="89"/>
        <v>4.6927219003318074E-2</v>
      </c>
      <c r="BG49" s="22">
        <v>0.6613</v>
      </c>
      <c r="BH49" s="19">
        <v>3.5000000000000003E-2</v>
      </c>
      <c r="BI49" s="19">
        <v>1.2390000000000001</v>
      </c>
      <c r="BJ49" s="19">
        <f t="shared" si="90"/>
        <v>0.98127830415625583</v>
      </c>
      <c r="BK49" s="19">
        <f t="shared" si="91"/>
        <v>0.31982748545089534</v>
      </c>
      <c r="BL49" s="19">
        <f t="shared" si="92"/>
        <v>3.198274854508953</v>
      </c>
      <c r="BM49" s="19">
        <f t="shared" si="93"/>
        <v>3.5181023399598486</v>
      </c>
      <c r="BN49" s="36">
        <f t="shared" si="94"/>
        <v>0.18099717008991673</v>
      </c>
      <c r="BO49" s="17">
        <f t="shared" si="95"/>
        <v>67.955365614287956</v>
      </c>
      <c r="BP49" s="79">
        <f t="shared" si="96"/>
        <v>4.7064346216047721E-2</v>
      </c>
      <c r="BQ49" s="22">
        <v>0.5756</v>
      </c>
      <c r="BR49" s="19">
        <v>2.7E-2</v>
      </c>
      <c r="BS49" s="19">
        <v>1.236</v>
      </c>
      <c r="BT49" s="19">
        <f t="shared" si="97"/>
        <v>0.97890232763287499</v>
      </c>
      <c r="BU49" s="19">
        <f t="shared" si="98"/>
        <v>0.24113188293255011</v>
      </c>
      <c r="BV49" s="19">
        <f t="shared" si="99"/>
        <v>2.8935825951906011</v>
      </c>
      <c r="BW49" s="19">
        <f t="shared" si="100"/>
        <v>3.1347144781231511</v>
      </c>
      <c r="BX49" s="36">
        <f t="shared" si="101"/>
        <v>0.16674126012307838</v>
      </c>
      <c r="BY49" s="17">
        <f t="shared" si="102"/>
        <v>62.940490187486546</v>
      </c>
      <c r="BZ49" s="79">
        <f t="shared" si="103"/>
        <v>4.5973308860023557E-2</v>
      </c>
    </row>
    <row r="50" spans="2:78" ht="20.100000000000001" customHeight="1">
      <c r="B50" s="15"/>
      <c r="C50" s="2"/>
      <c r="D50" s="16"/>
      <c r="E50" s="38">
        <v>56</v>
      </c>
      <c r="F50" s="20">
        <f t="shared" si="52"/>
        <v>1.1146</v>
      </c>
      <c r="G50" s="21">
        <f t="shared" si="53"/>
        <v>9.9297466552688434</v>
      </c>
      <c r="H50" s="30">
        <f t="shared" si="54"/>
        <v>99686.056338028182</v>
      </c>
      <c r="I50" s="27">
        <v>1.3319000000000001</v>
      </c>
      <c r="J50" s="21">
        <v>4.4999999999999998E-2</v>
      </c>
      <c r="K50" s="21">
        <v>1.284</v>
      </c>
      <c r="L50" s="19">
        <f t="shared" si="55"/>
        <v>1.0169179520069673</v>
      </c>
      <c r="M50" s="19">
        <f t="shared" si="56"/>
        <v>1.3933153147244606</v>
      </c>
      <c r="N50" s="19">
        <f t="shared" si="57"/>
        <v>0</v>
      </c>
      <c r="O50" s="19">
        <f t="shared" si="58"/>
        <v>1.3933153147244606</v>
      </c>
      <c r="P50" s="36">
        <f t="shared" si="59"/>
        <v>0</v>
      </c>
      <c r="Q50" s="17">
        <f t="shared" si="60"/>
        <v>119.61831969523932</v>
      </c>
      <c r="R50" s="79">
        <f t="shared" si="61"/>
        <v>0</v>
      </c>
      <c r="S50" s="27">
        <v>1.2193000000000001</v>
      </c>
      <c r="T50" s="21">
        <v>4.4999999999999998E-2</v>
      </c>
      <c r="U50" s="21">
        <v>1.2769999999999999</v>
      </c>
      <c r="V50" s="19">
        <f t="shared" si="62"/>
        <v>1.0113740067857453</v>
      </c>
      <c r="W50" s="19">
        <f t="shared" si="63"/>
        <v>1.1549922431372643</v>
      </c>
      <c r="X50" s="19">
        <f t="shared" si="64"/>
        <v>2.3099844862745287</v>
      </c>
      <c r="Y50" s="19">
        <f t="shared" si="65"/>
        <v>3.4649767294117932</v>
      </c>
      <c r="Z50" s="36">
        <f t="shared" si="66"/>
        <v>4.9440793408877644E-2</v>
      </c>
      <c r="AA50" s="17">
        <f t="shared" si="67"/>
        <v>112.26583167859872</v>
      </c>
      <c r="AB50" s="79">
        <f t="shared" si="68"/>
        <v>2.0576024349845724E-2</v>
      </c>
      <c r="AC50" s="27">
        <v>1.1001000000000001</v>
      </c>
      <c r="AD50" s="21">
        <v>2.5999999999999999E-2</v>
      </c>
      <c r="AE50" s="21">
        <v>1.27</v>
      </c>
      <c r="AF50" s="19">
        <f t="shared" si="69"/>
        <v>1.0058300615645237</v>
      </c>
      <c r="AG50" s="19">
        <f t="shared" si="70"/>
        <v>0.92992494280904847</v>
      </c>
      <c r="AH50" s="19">
        <f t="shared" si="71"/>
        <v>3.7196997712361939</v>
      </c>
      <c r="AI50" s="19">
        <f t="shared" si="72"/>
        <v>4.6496247140452427</v>
      </c>
      <c r="AJ50" s="36">
        <f t="shared" si="73"/>
        <v>5.6506955489604063E-2</v>
      </c>
      <c r="AK50" s="17">
        <f t="shared" si="74"/>
        <v>104.48238077643563</v>
      </c>
      <c r="AL50" s="79">
        <f t="shared" si="75"/>
        <v>3.5601215665207298E-2</v>
      </c>
      <c r="AM50" s="22">
        <v>0.98119999999999996</v>
      </c>
      <c r="AN50" s="19">
        <v>3.6999999999999998E-2</v>
      </c>
      <c r="AO50" s="19">
        <v>1.262</v>
      </c>
      <c r="AP50" s="19">
        <f t="shared" si="76"/>
        <v>0.99949412416884165</v>
      </c>
      <c r="AQ50" s="19">
        <f t="shared" si="77"/>
        <v>0.7304826651613272</v>
      </c>
      <c r="AR50" s="19">
        <f t="shared" si="78"/>
        <v>4.3828959909679632</v>
      </c>
      <c r="AS50" s="19">
        <f t="shared" si="79"/>
        <v>5.1133786561292904</v>
      </c>
      <c r="AT50" s="36">
        <f t="shared" si="80"/>
        <v>0.11910577294702249</v>
      </c>
      <c r="AU50" s="17">
        <f t="shared" si="81"/>
        <v>96.71851909634178</v>
      </c>
      <c r="AV50" s="79">
        <f t="shared" si="82"/>
        <v>4.5315995653346798E-2</v>
      </c>
      <c r="AW50" s="27">
        <v>0.85160000000000002</v>
      </c>
      <c r="AX50" s="21">
        <v>3.6999999999999998E-2</v>
      </c>
      <c r="AY50" s="21">
        <v>1.254</v>
      </c>
      <c r="AZ50" s="19">
        <f t="shared" si="83"/>
        <v>0.99315818677315959</v>
      </c>
      <c r="BA50" s="19">
        <f t="shared" si="84"/>
        <v>0.54330350141910533</v>
      </c>
      <c r="BB50" s="19">
        <f t="shared" si="85"/>
        <v>4.3464280113528426</v>
      </c>
      <c r="BC50" s="19">
        <f t="shared" si="86"/>
        <v>4.8897315127719478</v>
      </c>
      <c r="BD50" s="36">
        <f t="shared" si="87"/>
        <v>0.15680066911924237</v>
      </c>
      <c r="BE50" s="17">
        <f t="shared" si="88"/>
        <v>88.255975162446362</v>
      </c>
      <c r="BF50" s="79">
        <f t="shared" si="89"/>
        <v>4.9247974466915E-2</v>
      </c>
      <c r="BG50" s="27">
        <v>0.73470000000000002</v>
      </c>
      <c r="BH50" s="21">
        <v>3.9E-2</v>
      </c>
      <c r="BI50" s="21">
        <v>1.2509999999999999</v>
      </c>
      <c r="BJ50" s="19">
        <f t="shared" si="90"/>
        <v>0.99078221024977875</v>
      </c>
      <c r="BK50" s="19">
        <f t="shared" si="91"/>
        <v>0.40244897394855172</v>
      </c>
      <c r="BL50" s="19">
        <f t="shared" si="92"/>
        <v>4.0244897394855172</v>
      </c>
      <c r="BM50" s="19">
        <f t="shared" si="93"/>
        <v>4.426938713434069</v>
      </c>
      <c r="BN50" s="36">
        <f t="shared" si="94"/>
        <v>0.20560816351335912</v>
      </c>
      <c r="BO50" s="17">
        <f t="shared" si="95"/>
        <v>80.622708296147167</v>
      </c>
      <c r="BP50" s="79">
        <f t="shared" si="96"/>
        <v>4.9917570676273615E-2</v>
      </c>
      <c r="BQ50" s="27">
        <v>0.65610000000000002</v>
      </c>
      <c r="BR50" s="21">
        <v>3.1E-2</v>
      </c>
      <c r="BS50" s="21">
        <v>1.242</v>
      </c>
      <c r="BT50" s="19">
        <f t="shared" si="97"/>
        <v>0.98365428067963656</v>
      </c>
      <c r="BU50" s="19">
        <f t="shared" si="98"/>
        <v>0.31634384766382129</v>
      </c>
      <c r="BV50" s="19">
        <f t="shared" si="99"/>
        <v>3.796126171965855</v>
      </c>
      <c r="BW50" s="19">
        <f t="shared" si="100"/>
        <v>4.1124700196296766</v>
      </c>
      <c r="BX50" s="36">
        <f t="shared" si="101"/>
        <v>0.193306856779034</v>
      </c>
      <c r="BY50" s="17">
        <f t="shared" si="102"/>
        <v>75.490332114016155</v>
      </c>
      <c r="BZ50" s="79">
        <f t="shared" si="103"/>
        <v>5.028625607624046E-2</v>
      </c>
    </row>
    <row r="51" spans="2:78" ht="20.100000000000001" customHeight="1">
      <c r="B51" s="15"/>
      <c r="C51" s="2"/>
      <c r="D51" s="16"/>
      <c r="E51" s="38">
        <v>58</v>
      </c>
      <c r="F51" s="20">
        <f t="shared" si="52"/>
        <v>1.1545999999999998</v>
      </c>
      <c r="G51" s="21">
        <f t="shared" si="53"/>
        <v>10.286098589784142</v>
      </c>
      <c r="H51" s="30">
        <f t="shared" si="54"/>
        <v>103263.52112676055</v>
      </c>
      <c r="I51" s="27">
        <v>1.3293999999999999</v>
      </c>
      <c r="J51" s="21">
        <v>4.4999999999999998E-2</v>
      </c>
      <c r="K51" s="21">
        <v>1.2969999999999999</v>
      </c>
      <c r="L51" s="19">
        <f t="shared" si="55"/>
        <v>1.0272138502749504</v>
      </c>
      <c r="M51" s="19">
        <f t="shared" si="56"/>
        <v>1.4163396930220762</v>
      </c>
      <c r="N51" s="19">
        <f t="shared" si="57"/>
        <v>0</v>
      </c>
      <c r="O51" s="19">
        <f t="shared" si="58"/>
        <v>1.4163396930220762</v>
      </c>
      <c r="P51" s="36">
        <f t="shared" si="59"/>
        <v>0</v>
      </c>
      <c r="Q51" s="17">
        <f t="shared" si="60"/>
        <v>132.78290105027605</v>
      </c>
      <c r="R51" s="79">
        <f t="shared" si="61"/>
        <v>0</v>
      </c>
      <c r="S51" s="27">
        <v>1.1834</v>
      </c>
      <c r="T51" s="21">
        <v>3.9E-2</v>
      </c>
      <c r="U51" s="21">
        <v>1.29</v>
      </c>
      <c r="V51" s="19">
        <f t="shared" si="62"/>
        <v>1.0216699050537288</v>
      </c>
      <c r="W51" s="19">
        <f t="shared" si="63"/>
        <v>1.110244616257327</v>
      </c>
      <c r="X51" s="19">
        <f t="shared" si="64"/>
        <v>2.2204892325146539</v>
      </c>
      <c r="Y51" s="19">
        <f t="shared" si="65"/>
        <v>3.3307338487719811</v>
      </c>
      <c r="Z51" s="36">
        <f t="shared" si="66"/>
        <v>4.3725536904140126E-2</v>
      </c>
      <c r="AA51" s="17">
        <f t="shared" si="67"/>
        <v>122.18581809775594</v>
      </c>
      <c r="AB51" s="79">
        <f t="shared" si="68"/>
        <v>1.8173052053701764E-2</v>
      </c>
      <c r="AC51" s="27">
        <v>1.0674999999999999</v>
      </c>
      <c r="AD51" s="21">
        <v>2.9000000000000001E-2</v>
      </c>
      <c r="AE51" s="21">
        <v>1.2849999999999999</v>
      </c>
      <c r="AF51" s="19">
        <f t="shared" si="69"/>
        <v>1.0177099441814275</v>
      </c>
      <c r="AG51" s="19">
        <f t="shared" si="70"/>
        <v>0.89643364501070433</v>
      </c>
      <c r="AH51" s="19">
        <f t="shared" si="71"/>
        <v>3.5857345800428173</v>
      </c>
      <c r="AI51" s="19">
        <f t="shared" si="72"/>
        <v>4.4821682250535213</v>
      </c>
      <c r="AJ51" s="36">
        <f t="shared" si="73"/>
        <v>6.4524607605300599E-2</v>
      </c>
      <c r="AK51" s="17">
        <f t="shared" si="74"/>
        <v>113.77347621969372</v>
      </c>
      <c r="AL51" s="79">
        <f t="shared" si="75"/>
        <v>3.1516436863710258E-2</v>
      </c>
      <c r="AM51" s="27">
        <v>0.9425</v>
      </c>
      <c r="AN51" s="21">
        <v>3.3000000000000002E-2</v>
      </c>
      <c r="AO51" s="21">
        <v>1.276</v>
      </c>
      <c r="AP51" s="19">
        <f t="shared" si="76"/>
        <v>1.0105820146112852</v>
      </c>
      <c r="AQ51" s="19">
        <f t="shared" si="77"/>
        <v>0.68903326935939868</v>
      </c>
      <c r="AR51" s="19">
        <f t="shared" si="78"/>
        <v>4.1341996161563914</v>
      </c>
      <c r="AS51" s="19">
        <f t="shared" si="79"/>
        <v>4.8232328855157904</v>
      </c>
      <c r="AT51" s="36">
        <f t="shared" si="80"/>
        <v>0.10859946020978599</v>
      </c>
      <c r="AU51" s="17">
        <f t="shared" si="81"/>
        <v>104.70063122609776</v>
      </c>
      <c r="AV51" s="79">
        <f t="shared" si="82"/>
        <v>3.9485909184527414E-2</v>
      </c>
      <c r="AW51" s="27">
        <v>0.8639</v>
      </c>
      <c r="AX51" s="21">
        <v>2.9000000000000001E-2</v>
      </c>
      <c r="AY51" s="21">
        <v>1.268</v>
      </c>
      <c r="AZ51" s="19">
        <f t="shared" si="83"/>
        <v>1.0042460772156032</v>
      </c>
      <c r="BA51" s="19">
        <f t="shared" si="84"/>
        <v>0.57166496975068259</v>
      </c>
      <c r="BB51" s="19">
        <f t="shared" si="85"/>
        <v>4.5733197580054608</v>
      </c>
      <c r="BC51" s="19">
        <f t="shared" si="86"/>
        <v>5.1449847277561434</v>
      </c>
      <c r="BD51" s="36">
        <f t="shared" si="87"/>
        <v>0.1256572698431587</v>
      </c>
      <c r="BE51" s="17">
        <f t="shared" si="88"/>
        <v>98.995626294124577</v>
      </c>
      <c r="BF51" s="79">
        <f t="shared" si="89"/>
        <v>4.6197190009361948E-2</v>
      </c>
      <c r="BG51" s="27">
        <v>0.7329</v>
      </c>
      <c r="BH51" s="21">
        <v>0.03</v>
      </c>
      <c r="BI51" s="21">
        <v>1.2589999999999999</v>
      </c>
      <c r="BJ51" s="19">
        <f t="shared" si="90"/>
        <v>0.99711814764546081</v>
      </c>
      <c r="BK51" s="19">
        <f t="shared" si="91"/>
        <v>0.40561782225789184</v>
      </c>
      <c r="BL51" s="19">
        <f t="shared" si="92"/>
        <v>4.056178222578918</v>
      </c>
      <c r="BM51" s="19">
        <f t="shared" si="93"/>
        <v>4.4617960448368095</v>
      </c>
      <c r="BN51" s="36">
        <f t="shared" si="94"/>
        <v>0.16018942501040365</v>
      </c>
      <c r="BO51" s="17">
        <f t="shared" si="95"/>
        <v>89.487284740835989</v>
      </c>
      <c r="BP51" s="79">
        <f t="shared" si="96"/>
        <v>4.5326866652910643E-2</v>
      </c>
      <c r="BQ51" s="27">
        <v>0.64639999999999997</v>
      </c>
      <c r="BR51" s="21">
        <v>3.3000000000000002E-2</v>
      </c>
      <c r="BS51" s="21">
        <v>1.252</v>
      </c>
      <c r="BT51" s="19">
        <f t="shared" si="97"/>
        <v>0.9915742024242391</v>
      </c>
      <c r="BU51" s="19">
        <f t="shared" si="98"/>
        <v>0.31202362546010537</v>
      </c>
      <c r="BV51" s="19">
        <f t="shared" si="99"/>
        <v>3.7442835055212642</v>
      </c>
      <c r="BW51" s="19">
        <f t="shared" si="100"/>
        <v>4.0563071309813692</v>
      </c>
      <c r="BX51" s="36">
        <f t="shared" si="101"/>
        <v>0.20910526660100676</v>
      </c>
      <c r="BY51" s="17">
        <f t="shared" si="102"/>
        <v>83.208876005267555</v>
      </c>
      <c r="BZ51" s="79">
        <f t="shared" si="103"/>
        <v>4.4998606942896709E-2</v>
      </c>
    </row>
    <row r="52" spans="2:78" ht="20.100000000000001" customHeight="1">
      <c r="B52" s="2"/>
      <c r="C52" s="2"/>
      <c r="D52" s="16"/>
      <c r="E52" s="38">
        <v>60</v>
      </c>
      <c r="F52" s="20">
        <f t="shared" si="52"/>
        <v>1.1945999999999999</v>
      </c>
      <c r="G52" s="21">
        <f t="shared" si="53"/>
        <v>10.642450524299441</v>
      </c>
      <c r="H52" s="30">
        <f t="shared" si="54"/>
        <v>106840.98591549294</v>
      </c>
      <c r="I52" s="27">
        <v>1.3071999999999999</v>
      </c>
      <c r="J52" s="21">
        <v>0.05</v>
      </c>
      <c r="K52" s="21">
        <v>1.306</v>
      </c>
      <c r="L52" s="19">
        <f t="shared" si="55"/>
        <v>1.0343417798450929</v>
      </c>
      <c r="M52" s="19">
        <f t="shared" si="56"/>
        <v>1.3885021535300799</v>
      </c>
      <c r="N52" s="19">
        <f t="shared" si="57"/>
        <v>0</v>
      </c>
      <c r="O52" s="19">
        <f t="shared" si="58"/>
        <v>1.3885021535300799</v>
      </c>
      <c r="P52" s="36">
        <f t="shared" si="59"/>
        <v>0</v>
      </c>
      <c r="Q52" s="17">
        <f t="shared" si="60"/>
        <v>145.28225355631679</v>
      </c>
      <c r="R52" s="79">
        <f t="shared" si="61"/>
        <v>0</v>
      </c>
      <c r="S52" s="27">
        <v>1.1829000000000001</v>
      </c>
      <c r="T52" s="21">
        <v>3.9E-2</v>
      </c>
      <c r="U52" s="21">
        <v>1.3009999999999999</v>
      </c>
      <c r="V52" s="19">
        <f t="shared" si="62"/>
        <v>1.0303818189727916</v>
      </c>
      <c r="W52" s="19">
        <f t="shared" si="63"/>
        <v>1.1283056999844217</v>
      </c>
      <c r="X52" s="19">
        <f t="shared" si="64"/>
        <v>2.2566113999688433</v>
      </c>
      <c r="Y52" s="19">
        <f t="shared" si="65"/>
        <v>3.384917099953265</v>
      </c>
      <c r="Z52" s="36">
        <f t="shared" si="66"/>
        <v>4.4474423105272803E-2</v>
      </c>
      <c r="AA52" s="17">
        <f t="shared" si="67"/>
        <v>135.2896771303262</v>
      </c>
      <c r="AB52" s="79">
        <f t="shared" si="68"/>
        <v>1.667984910478441E-2</v>
      </c>
      <c r="AC52" s="27">
        <v>1.0588</v>
      </c>
      <c r="AD52" s="21">
        <v>0.04</v>
      </c>
      <c r="AE52" s="21">
        <v>1.29</v>
      </c>
      <c r="AF52" s="19">
        <f t="shared" si="69"/>
        <v>1.0216699050537288</v>
      </c>
      <c r="AG52" s="19">
        <f t="shared" si="70"/>
        <v>0.88875777138594025</v>
      </c>
      <c r="AH52" s="19">
        <f t="shared" si="71"/>
        <v>3.555031085543761</v>
      </c>
      <c r="AI52" s="19">
        <f t="shared" si="72"/>
        <v>4.443788856929701</v>
      </c>
      <c r="AJ52" s="36">
        <f t="shared" si="73"/>
        <v>8.96934090341336E-2</v>
      </c>
      <c r="AK52" s="17">
        <f t="shared" si="74"/>
        <v>125.31317886431309</v>
      </c>
      <c r="AL52" s="79">
        <f t="shared" si="75"/>
        <v>2.8369171684592617E-2</v>
      </c>
      <c r="AM52" s="27">
        <v>0.93130000000000002</v>
      </c>
      <c r="AN52" s="21">
        <v>3.3000000000000002E-2</v>
      </c>
      <c r="AO52" s="21">
        <v>1.2849999999999999</v>
      </c>
      <c r="AP52" s="19">
        <f t="shared" si="76"/>
        <v>1.0177099441814275</v>
      </c>
      <c r="AQ52" s="19">
        <f t="shared" si="77"/>
        <v>0.68227834395735554</v>
      </c>
      <c r="AR52" s="19">
        <f t="shared" si="78"/>
        <v>4.093670063744133</v>
      </c>
      <c r="AS52" s="19">
        <f t="shared" si="79"/>
        <v>4.7759484077014882</v>
      </c>
      <c r="AT52" s="36">
        <f t="shared" si="80"/>
        <v>0.11013683022284067</v>
      </c>
      <c r="AU52" s="17">
        <f t="shared" si="81"/>
        <v>115.06335187868318</v>
      </c>
      <c r="AV52" s="79">
        <f t="shared" si="82"/>
        <v>3.5577531828381692E-2</v>
      </c>
      <c r="AW52" s="27">
        <v>0.83379999999999999</v>
      </c>
      <c r="AX52" s="21">
        <v>3.4000000000000002E-2</v>
      </c>
      <c r="AY52" s="21">
        <v>1.2749999999999999</v>
      </c>
      <c r="AZ52" s="19">
        <f t="shared" si="83"/>
        <v>1.0097900224368248</v>
      </c>
      <c r="BA52" s="19">
        <f t="shared" si="84"/>
        <v>0.53841887533477506</v>
      </c>
      <c r="BB52" s="19">
        <f t="shared" si="85"/>
        <v>4.3073510026782005</v>
      </c>
      <c r="BC52" s="19">
        <f t="shared" si="86"/>
        <v>4.8457698780129759</v>
      </c>
      <c r="BD52" s="36">
        <f t="shared" si="87"/>
        <v>0.14895339324793755</v>
      </c>
      <c r="BE52" s="17">
        <f t="shared" si="88"/>
        <v>107.22524888967206</v>
      </c>
      <c r="BF52" s="79">
        <f t="shared" si="89"/>
        <v>4.0171051569301459E-2</v>
      </c>
      <c r="BG52" s="27">
        <v>0.70620000000000005</v>
      </c>
      <c r="BH52" s="21">
        <v>3.3000000000000002E-2</v>
      </c>
      <c r="BI52" s="21">
        <v>1.272</v>
      </c>
      <c r="BJ52" s="19">
        <f t="shared" si="90"/>
        <v>1.0074140459134442</v>
      </c>
      <c r="BK52" s="19">
        <f t="shared" si="91"/>
        <v>0.38441982306961126</v>
      </c>
      <c r="BL52" s="19">
        <f t="shared" si="92"/>
        <v>3.8441982306961124</v>
      </c>
      <c r="BM52" s="19">
        <f t="shared" si="93"/>
        <v>4.2286180537657234</v>
      </c>
      <c r="BN52" s="36">
        <f t="shared" si="94"/>
        <v>0.17986608842048851</v>
      </c>
      <c r="BO52" s="17">
        <f t="shared" si="95"/>
        <v>96.967382824053416</v>
      </c>
      <c r="BP52" s="79">
        <f t="shared" si="96"/>
        <v>3.9644240349060271E-2</v>
      </c>
      <c r="BQ52" s="27">
        <v>0.67249999999999999</v>
      </c>
      <c r="BR52" s="21">
        <v>3.1E-2</v>
      </c>
      <c r="BS52" s="21">
        <v>1.2589999999999999</v>
      </c>
      <c r="BT52" s="19">
        <f t="shared" si="97"/>
        <v>0.99711814764546081</v>
      </c>
      <c r="BU52" s="19">
        <f t="shared" si="98"/>
        <v>0.3415168711543754</v>
      </c>
      <c r="BV52" s="19">
        <f t="shared" si="99"/>
        <v>4.0982024538525046</v>
      </c>
      <c r="BW52" s="19">
        <f t="shared" si="100"/>
        <v>4.4397193250068803</v>
      </c>
      <c r="BX52" s="36">
        <f t="shared" si="101"/>
        <v>0.19863488701290055</v>
      </c>
      <c r="BY52" s="17">
        <f t="shared" si="102"/>
        <v>94.258212867851611</v>
      </c>
      <c r="BZ52" s="79">
        <f t="shared" si="103"/>
        <v>4.3478465474389098E-2</v>
      </c>
    </row>
    <row r="53" spans="2:78" ht="20.100000000000001" customHeight="1">
      <c r="B53" s="16"/>
      <c r="C53" s="16"/>
      <c r="D53" s="16"/>
      <c r="E53" s="38">
        <v>62</v>
      </c>
      <c r="F53" s="20">
        <f t="shared" si="52"/>
        <v>1.2345999999999999</v>
      </c>
      <c r="G53" s="21">
        <f t="shared" si="53"/>
        <v>10.998802458814744</v>
      </c>
      <c r="H53" s="30">
        <f t="shared" si="54"/>
        <v>110418.45070422534</v>
      </c>
      <c r="I53" s="27">
        <v>1.3721000000000001</v>
      </c>
      <c r="J53" s="21">
        <v>0.06</v>
      </c>
      <c r="K53" s="21">
        <v>1.3129999999999999</v>
      </c>
      <c r="L53" s="19">
        <f t="shared" si="55"/>
        <v>1.0398857250663145</v>
      </c>
      <c r="M53" s="19">
        <f t="shared" si="56"/>
        <v>1.5462407203484161</v>
      </c>
      <c r="N53" s="19">
        <f t="shared" si="57"/>
        <v>0</v>
      </c>
      <c r="O53" s="19">
        <f t="shared" si="58"/>
        <v>1.5462407203484161</v>
      </c>
      <c r="P53" s="36">
        <f t="shared" si="59"/>
        <v>0</v>
      </c>
      <c r="Q53" s="17">
        <f t="shared" si="60"/>
        <v>166.12947011149106</v>
      </c>
      <c r="R53" s="79">
        <f t="shared" si="61"/>
        <v>0</v>
      </c>
      <c r="S53" s="27">
        <v>1.2349000000000001</v>
      </c>
      <c r="T53" s="21">
        <v>4.1000000000000002E-2</v>
      </c>
      <c r="U53" s="21">
        <v>1.2969999999999999</v>
      </c>
      <c r="V53" s="19">
        <f t="shared" si="62"/>
        <v>1.0272138502749504</v>
      </c>
      <c r="W53" s="19">
        <f t="shared" si="63"/>
        <v>1.2221363424627194</v>
      </c>
      <c r="X53" s="19">
        <f t="shared" si="64"/>
        <v>2.4442726849254388</v>
      </c>
      <c r="Y53" s="19">
        <f t="shared" si="65"/>
        <v>3.6664090273881582</v>
      </c>
      <c r="Z53" s="36">
        <f t="shared" si="66"/>
        <v>4.6468101801528869E-2</v>
      </c>
      <c r="AA53" s="17">
        <f t="shared" si="67"/>
        <v>153.95439223141167</v>
      </c>
      <c r="AB53" s="79">
        <f t="shared" si="68"/>
        <v>1.5876602476215213E-2</v>
      </c>
      <c r="AC53" s="27">
        <v>1.1229</v>
      </c>
      <c r="AD53" s="21">
        <v>4.7E-2</v>
      </c>
      <c r="AE53" s="21">
        <v>1.296</v>
      </c>
      <c r="AF53" s="19">
        <f t="shared" si="69"/>
        <v>1.0264218581004902</v>
      </c>
      <c r="AG53" s="19">
        <f t="shared" si="70"/>
        <v>1.008946857838855</v>
      </c>
      <c r="AH53" s="19">
        <f t="shared" si="71"/>
        <v>4.0357874313554198</v>
      </c>
      <c r="AI53" s="19">
        <f t="shared" si="72"/>
        <v>5.0447342891942748</v>
      </c>
      <c r="AJ53" s="36">
        <f t="shared" si="73"/>
        <v>0.10637240536459558</v>
      </c>
      <c r="AK53" s="17">
        <f t="shared" si="74"/>
        <v>144.01555314563262</v>
      </c>
      <c r="AL53" s="79">
        <f t="shared" si="75"/>
        <v>2.8023274870001832E-2</v>
      </c>
      <c r="AM53" s="27">
        <v>1.0326</v>
      </c>
      <c r="AN53" s="21">
        <v>3.9E-2</v>
      </c>
      <c r="AO53" s="21">
        <v>1.2869999999999999</v>
      </c>
      <c r="AP53" s="19">
        <f t="shared" si="76"/>
        <v>1.0192939285303479</v>
      </c>
      <c r="AQ53" s="19">
        <f t="shared" si="77"/>
        <v>0.84139022194908419</v>
      </c>
      <c r="AR53" s="19">
        <f t="shared" si="78"/>
        <v>5.0483413316945054</v>
      </c>
      <c r="AS53" s="19">
        <f t="shared" si="79"/>
        <v>5.8897315536435899</v>
      </c>
      <c r="AT53" s="36">
        <f t="shared" si="80"/>
        <v>0.13056719638790995</v>
      </c>
      <c r="AU53" s="17">
        <f t="shared" si="81"/>
        <v>136.00236413272324</v>
      </c>
      <c r="AV53" s="79">
        <f t="shared" si="82"/>
        <v>3.7119511590018271E-2</v>
      </c>
      <c r="AW53" s="27">
        <v>0.9284</v>
      </c>
      <c r="AX53" s="21">
        <v>3.2000000000000001E-2</v>
      </c>
      <c r="AY53" s="21">
        <v>1.2789999999999999</v>
      </c>
      <c r="AZ53" s="19">
        <f t="shared" si="83"/>
        <v>1.0129579911346658</v>
      </c>
      <c r="BA53" s="19">
        <f t="shared" si="84"/>
        <v>0.67171876052243851</v>
      </c>
      <c r="BB53" s="19">
        <f t="shared" si="85"/>
        <v>5.3737500841795081</v>
      </c>
      <c r="BC53" s="19">
        <f t="shared" si="86"/>
        <v>6.0454688447019462</v>
      </c>
      <c r="BD53" s="36">
        <f t="shared" si="87"/>
        <v>0.1410724412502192</v>
      </c>
      <c r="BE53" s="17">
        <f t="shared" si="88"/>
        <v>126.75569419756094</v>
      </c>
      <c r="BF53" s="79">
        <f t="shared" si="89"/>
        <v>4.2394545808758712E-2</v>
      </c>
      <c r="BG53" s="27">
        <v>0.85370000000000001</v>
      </c>
      <c r="BH53" s="21">
        <v>2.5999999999999999E-2</v>
      </c>
      <c r="BI53" s="21">
        <v>1.2729999999999999</v>
      </c>
      <c r="BJ53" s="19">
        <f t="shared" si="90"/>
        <v>1.0082060380879043</v>
      </c>
      <c r="BK53" s="19">
        <f t="shared" si="91"/>
        <v>0.56265670108250576</v>
      </c>
      <c r="BL53" s="19">
        <f t="shared" si="92"/>
        <v>5.6265670108250569</v>
      </c>
      <c r="BM53" s="19">
        <f t="shared" si="93"/>
        <v>6.1892237119075624</v>
      </c>
      <c r="BN53" s="36">
        <f t="shared" si="94"/>
        <v>0.14193558198371345</v>
      </c>
      <c r="BO53" s="17">
        <f t="shared" si="95"/>
        <v>120.12684348588506</v>
      </c>
      <c r="BP53" s="79">
        <f t="shared" si="96"/>
        <v>4.6838548716933368E-2</v>
      </c>
      <c r="BQ53" s="27">
        <v>0.73809999999999998</v>
      </c>
      <c r="BR53" s="21">
        <v>2.3E-2</v>
      </c>
      <c r="BS53" s="21">
        <v>1.2689999999999999</v>
      </c>
      <c r="BT53" s="19">
        <f t="shared" si="97"/>
        <v>1.0050380693900633</v>
      </c>
      <c r="BU53" s="19">
        <f t="shared" si="98"/>
        <v>0.41795524558668812</v>
      </c>
      <c r="BV53" s="19">
        <f t="shared" si="99"/>
        <v>5.0154629470402572</v>
      </c>
      <c r="BW53" s="19">
        <f t="shared" si="100"/>
        <v>5.4334181926269451</v>
      </c>
      <c r="BX53" s="36">
        <f t="shared" si="101"/>
        <v>0.14972470078011432</v>
      </c>
      <c r="BY53" s="17">
        <f t="shared" si="102"/>
        <v>109.86854171520595</v>
      </c>
      <c r="BZ53" s="79">
        <f t="shared" si="103"/>
        <v>4.564967249716495E-2</v>
      </c>
    </row>
    <row r="54" spans="2:78" ht="20.100000000000001" customHeight="1" thickBot="1">
      <c r="B54" s="16"/>
      <c r="C54" s="16"/>
      <c r="D54" s="18"/>
      <c r="E54" s="38">
        <v>64</v>
      </c>
      <c r="F54" s="24">
        <f t="shared" si="52"/>
        <v>1.2746</v>
      </c>
      <c r="G54" s="25">
        <f t="shared" si="53"/>
        <v>11.355154393330045</v>
      </c>
      <c r="H54" s="31">
        <f t="shared" si="54"/>
        <v>113995.91549295773</v>
      </c>
      <c r="I54" s="28">
        <v>1.431</v>
      </c>
      <c r="J54" s="25">
        <v>4.9000000000000002E-2</v>
      </c>
      <c r="K54" s="25">
        <v>1.3140000000000001</v>
      </c>
      <c r="L54" s="35">
        <f t="shared" si="55"/>
        <v>1.0406777172407748</v>
      </c>
      <c r="M54" s="35">
        <f t="shared" si="56"/>
        <v>1.6844034542895263</v>
      </c>
      <c r="N54" s="35">
        <f t="shared" si="57"/>
        <v>0</v>
      </c>
      <c r="O54" s="35">
        <f t="shared" si="58"/>
        <v>1.6844034542895263</v>
      </c>
      <c r="P54" s="37">
        <f t="shared" si="59"/>
        <v>0</v>
      </c>
      <c r="Q54" s="17">
        <f t="shared" si="60"/>
        <v>188.55707601131343</v>
      </c>
      <c r="R54" s="79">
        <f t="shared" si="61"/>
        <v>0</v>
      </c>
      <c r="S54" s="28">
        <v>1.3271999999999999</v>
      </c>
      <c r="T54" s="25">
        <v>5.6000000000000001E-2</v>
      </c>
      <c r="U54" s="25">
        <v>1.304</v>
      </c>
      <c r="V54" s="35">
        <f t="shared" si="62"/>
        <v>1.0327577954961724</v>
      </c>
      <c r="W54" s="35">
        <f t="shared" si="63"/>
        <v>1.4269345522688708</v>
      </c>
      <c r="X54" s="35">
        <f t="shared" si="64"/>
        <v>2.8538691045377416</v>
      </c>
      <c r="Y54" s="35">
        <f t="shared" si="65"/>
        <v>4.2808036568066123</v>
      </c>
      <c r="Z54" s="37">
        <f t="shared" si="66"/>
        <v>6.4155564852670946E-2</v>
      </c>
      <c r="AA54" s="17">
        <f t="shared" si="67"/>
        <v>178.42127876119724</v>
      </c>
      <c r="AB54" s="79">
        <f t="shared" si="68"/>
        <v>1.5995116302004647E-2</v>
      </c>
      <c r="AC54" s="28">
        <v>1.232</v>
      </c>
      <c r="AD54" s="25">
        <v>6.3E-2</v>
      </c>
      <c r="AE54" s="25">
        <v>1.2949999999999999</v>
      </c>
      <c r="AF54" s="35">
        <f t="shared" si="69"/>
        <v>1.0256298659260299</v>
      </c>
      <c r="AG54" s="35">
        <f t="shared" si="70"/>
        <v>1.2126544865602578</v>
      </c>
      <c r="AH54" s="35">
        <f t="shared" si="71"/>
        <v>4.850617946241031</v>
      </c>
      <c r="AI54" s="35">
        <f t="shared" si="72"/>
        <v>6.0632724328012886</v>
      </c>
      <c r="AJ54" s="37">
        <f t="shared" si="73"/>
        <v>0.14236433545136223</v>
      </c>
      <c r="AK54" s="17">
        <f t="shared" si="74"/>
        <v>169.12524891330651</v>
      </c>
      <c r="AL54" s="79">
        <f t="shared" si="75"/>
        <v>2.8680625615678797E-2</v>
      </c>
      <c r="AM54" s="28">
        <v>1.1032999999999999</v>
      </c>
      <c r="AN54" s="25">
        <v>4.2000000000000003E-2</v>
      </c>
      <c r="AO54" s="25">
        <v>1.292</v>
      </c>
      <c r="AP54" s="35">
        <f t="shared" si="76"/>
        <v>1.0232538894026493</v>
      </c>
      <c r="AQ54" s="35">
        <f t="shared" si="77"/>
        <v>0.96802904699728365</v>
      </c>
      <c r="AR54" s="35">
        <f t="shared" si="78"/>
        <v>5.8081742819837014</v>
      </c>
      <c r="AS54" s="35">
        <f t="shared" si="79"/>
        <v>6.7762033289809853</v>
      </c>
      <c r="AT54" s="37">
        <f t="shared" si="80"/>
        <v>0.14170549637177907</v>
      </c>
      <c r="AU54" s="17">
        <f t="shared" si="81"/>
        <v>156.55803209163068</v>
      </c>
      <c r="AV54" s="79">
        <f t="shared" si="82"/>
        <v>3.7099177885579697E-2</v>
      </c>
      <c r="AW54" s="28">
        <v>0.99080000000000001</v>
      </c>
      <c r="AX54" s="25">
        <v>4.2999999999999997E-2</v>
      </c>
      <c r="AY54" s="25">
        <v>1.2889999999999999</v>
      </c>
      <c r="AZ54" s="35">
        <f t="shared" si="83"/>
        <v>1.0208779128792684</v>
      </c>
      <c r="BA54" s="35">
        <f t="shared" si="84"/>
        <v>0.77705893036411433</v>
      </c>
      <c r="BB54" s="35">
        <f t="shared" si="85"/>
        <v>6.2164714429129146</v>
      </c>
      <c r="BC54" s="35">
        <f t="shared" si="86"/>
        <v>6.9935303732770286</v>
      </c>
      <c r="BD54" s="37">
        <f t="shared" si="87"/>
        <v>0.19254196727623082</v>
      </c>
      <c r="BE54" s="17">
        <f t="shared" si="88"/>
        <v>145.5727027020539</v>
      </c>
      <c r="BF54" s="79">
        <f t="shared" si="89"/>
        <v>4.2703551747859426E-2</v>
      </c>
      <c r="BG54" s="28">
        <v>0.8911</v>
      </c>
      <c r="BH54" s="25">
        <v>3.4000000000000002E-2</v>
      </c>
      <c r="BI54" s="25">
        <v>1.2789999999999999</v>
      </c>
      <c r="BJ54" s="35">
        <f t="shared" si="90"/>
        <v>1.0129579911346658</v>
      </c>
      <c r="BK54" s="35">
        <f t="shared" si="91"/>
        <v>0.61882820773341385</v>
      </c>
      <c r="BL54" s="35">
        <f t="shared" si="92"/>
        <v>6.1882820773341383</v>
      </c>
      <c r="BM54" s="35">
        <f t="shared" si="93"/>
        <v>6.8071102850675524</v>
      </c>
      <c r="BN54" s="37">
        <f t="shared" si="94"/>
        <v>0.18736183603544737</v>
      </c>
      <c r="BO54" s="17">
        <f t="shared" si="95"/>
        <v>135.83725967858007</v>
      </c>
      <c r="BP54" s="79">
        <f t="shared" si="96"/>
        <v>4.5556588022880713E-2</v>
      </c>
      <c r="BQ54" s="28">
        <v>0.80720000000000003</v>
      </c>
      <c r="BR54" s="25">
        <v>2.9000000000000001E-2</v>
      </c>
      <c r="BS54" s="25">
        <v>1.2729999999999999</v>
      </c>
      <c r="BT54" s="35">
        <f t="shared" si="97"/>
        <v>1.0082060380879043</v>
      </c>
      <c r="BU54" s="35">
        <f t="shared" si="98"/>
        <v>0.50303156672087945</v>
      </c>
      <c r="BV54" s="35">
        <f t="shared" si="99"/>
        <v>6.036378800650553</v>
      </c>
      <c r="BW54" s="35">
        <f t="shared" si="100"/>
        <v>6.5394103673714321</v>
      </c>
      <c r="BX54" s="37">
        <f t="shared" si="101"/>
        <v>0.18997531742435494</v>
      </c>
      <c r="BY54" s="17">
        <f t="shared" si="102"/>
        <v>127.64464513826458</v>
      </c>
      <c r="BZ54" s="79">
        <f t="shared" si="103"/>
        <v>4.7290497726026441E-2</v>
      </c>
    </row>
    <row r="55" spans="2:78" ht="20.100000000000001" customHeight="1">
      <c r="B55" s="16"/>
      <c r="C55" s="16"/>
      <c r="D55" s="18"/>
      <c r="E55" s="38">
        <v>66</v>
      </c>
      <c r="F55" s="20">
        <f t="shared" si="52"/>
        <v>1.3146</v>
      </c>
      <c r="G55" s="21">
        <f t="shared" si="53"/>
        <v>11.711506327845346</v>
      </c>
      <c r="H55" s="30">
        <f t="shared" si="54"/>
        <v>117573.38028169014</v>
      </c>
      <c r="I55" s="27">
        <v>1.6088</v>
      </c>
      <c r="J55" s="21">
        <v>9.8000000000000004E-2</v>
      </c>
      <c r="K55" s="21">
        <v>1.3109999999999999</v>
      </c>
      <c r="L55" s="19">
        <f t="shared" si="55"/>
        <v>1.038301740717394</v>
      </c>
      <c r="M55" s="19">
        <f t="shared" si="56"/>
        <v>2.1192667480605021</v>
      </c>
      <c r="N55" s="19">
        <f t="shared" si="57"/>
        <v>0</v>
      </c>
      <c r="O55" s="19">
        <f t="shared" si="58"/>
        <v>2.1192667480605021</v>
      </c>
      <c r="P55" s="36">
        <f t="shared" si="59"/>
        <v>0</v>
      </c>
      <c r="Q55" s="17">
        <f t="shared" si="60"/>
        <v>225.92021642917263</v>
      </c>
      <c r="R55" s="79">
        <f t="shared" si="61"/>
        <v>0</v>
      </c>
      <c r="S55" s="27">
        <v>1.4750000000000001</v>
      </c>
      <c r="T55" s="21">
        <v>5.7000000000000002E-2</v>
      </c>
      <c r="U55" s="21">
        <v>1.3009999999999999</v>
      </c>
      <c r="V55" s="19">
        <f t="shared" si="62"/>
        <v>1.0303818189727916</v>
      </c>
      <c r="W55" s="19">
        <f t="shared" si="63"/>
        <v>1.7543440132639168</v>
      </c>
      <c r="X55" s="19">
        <f t="shared" si="64"/>
        <v>3.5086880265278335</v>
      </c>
      <c r="Y55" s="19">
        <f t="shared" si="65"/>
        <v>5.2630320397917503</v>
      </c>
      <c r="Z55" s="36">
        <f t="shared" si="66"/>
        <v>6.5001079923091024E-2</v>
      </c>
      <c r="AA55" s="17">
        <f t="shared" si="67"/>
        <v>211.58593866066767</v>
      </c>
      <c r="AB55" s="79">
        <f t="shared" si="68"/>
        <v>1.6582803416605653E-2</v>
      </c>
      <c r="AC55" s="27">
        <v>1.3360000000000001</v>
      </c>
      <c r="AD55" s="21">
        <v>0.05</v>
      </c>
      <c r="AE55" s="21">
        <v>1.2949999999999999</v>
      </c>
      <c r="AF55" s="19">
        <f t="shared" si="69"/>
        <v>1.0256298659260299</v>
      </c>
      <c r="AG55" s="19">
        <f t="shared" si="70"/>
        <v>1.4260297257412309</v>
      </c>
      <c r="AH55" s="19">
        <f t="shared" si="71"/>
        <v>5.7041189029649235</v>
      </c>
      <c r="AI55" s="19">
        <f t="shared" si="72"/>
        <v>7.130148628706154</v>
      </c>
      <c r="AJ55" s="36">
        <f t="shared" si="73"/>
        <v>0.11298756781854145</v>
      </c>
      <c r="AK55" s="17">
        <f t="shared" si="74"/>
        <v>196.69457386379031</v>
      </c>
      <c r="AL55" s="79">
        <f t="shared" si="75"/>
        <v>2.8999879309914201E-2</v>
      </c>
      <c r="AM55" s="27">
        <v>1.2157</v>
      </c>
      <c r="AN55" s="21">
        <v>4.7E-2</v>
      </c>
      <c r="AO55" s="21">
        <v>1.2949999999999999</v>
      </c>
      <c r="AP55" s="19">
        <f t="shared" si="76"/>
        <v>1.0256298659260299</v>
      </c>
      <c r="AQ55" s="19">
        <f t="shared" si="77"/>
        <v>1.1807786600454033</v>
      </c>
      <c r="AR55" s="19">
        <f t="shared" si="78"/>
        <v>7.0846719602724191</v>
      </c>
      <c r="AS55" s="19">
        <f t="shared" si="79"/>
        <v>8.2654506203178215</v>
      </c>
      <c r="AT55" s="36">
        <f t="shared" si="80"/>
        <v>0.15931247062414342</v>
      </c>
      <c r="AU55" s="17">
        <f t="shared" si="81"/>
        <v>183.80657972663673</v>
      </c>
      <c r="AV55" s="79">
        <f t="shared" si="82"/>
        <v>3.8544169478638791E-2</v>
      </c>
      <c r="AW55" s="27">
        <v>1.0815999999999999</v>
      </c>
      <c r="AX55" s="21">
        <v>5.1999999999999998E-2</v>
      </c>
      <c r="AY55" s="21">
        <v>1.29</v>
      </c>
      <c r="AZ55" s="19">
        <f t="shared" si="83"/>
        <v>1.0216699050537288</v>
      </c>
      <c r="BA55" s="19">
        <f t="shared" si="84"/>
        <v>0.92744657813641151</v>
      </c>
      <c r="BB55" s="19">
        <f t="shared" si="85"/>
        <v>7.4195726250912921</v>
      </c>
      <c r="BC55" s="19">
        <f t="shared" si="86"/>
        <v>8.3470192032277044</v>
      </c>
      <c r="BD55" s="36">
        <f t="shared" si="87"/>
        <v>0.23320286348874733</v>
      </c>
      <c r="BE55" s="17">
        <f t="shared" si="88"/>
        <v>169.44016232187948</v>
      </c>
      <c r="BF55" s="79">
        <f t="shared" si="89"/>
        <v>4.3788748331086889E-2</v>
      </c>
      <c r="BG55" s="27">
        <v>0.99719999999999998</v>
      </c>
      <c r="BH55" s="21">
        <v>4.4999999999999998E-2</v>
      </c>
      <c r="BI55" s="21">
        <v>1.284</v>
      </c>
      <c r="BJ55" s="19">
        <f t="shared" si="90"/>
        <v>1.0169179520069673</v>
      </c>
      <c r="BK55" s="19">
        <f t="shared" si="91"/>
        <v>0.78103538931466965</v>
      </c>
      <c r="BL55" s="19">
        <f t="shared" si="92"/>
        <v>7.8103538931466963</v>
      </c>
      <c r="BM55" s="19">
        <f t="shared" si="93"/>
        <v>8.5913892824613658</v>
      </c>
      <c r="BN55" s="36">
        <f t="shared" si="94"/>
        <v>0.24992154029978797</v>
      </c>
      <c r="BO55" s="17">
        <f t="shared" si="95"/>
        <v>160.3982113229122</v>
      </c>
      <c r="BP55" s="79">
        <f t="shared" si="96"/>
        <v>4.8693522382384696E-2</v>
      </c>
      <c r="BQ55" s="27">
        <v>0.89270000000000005</v>
      </c>
      <c r="BR55" s="21">
        <v>3.3000000000000002E-2</v>
      </c>
      <c r="BS55" s="21">
        <v>1.2749999999999999</v>
      </c>
      <c r="BT55" s="19">
        <f t="shared" si="97"/>
        <v>1.0097900224368248</v>
      </c>
      <c r="BU55" s="19">
        <f t="shared" si="98"/>
        <v>0.61717391823706891</v>
      </c>
      <c r="BV55" s="19">
        <f t="shared" si="99"/>
        <v>7.4060870188448256</v>
      </c>
      <c r="BW55" s="19">
        <f t="shared" si="100"/>
        <v>8.0232609370818952</v>
      </c>
      <c r="BX55" s="36">
        <f t="shared" si="101"/>
        <v>0.21685861664037959</v>
      </c>
      <c r="BY55" s="17">
        <f t="shared" si="102"/>
        <v>149.20290469504397</v>
      </c>
      <c r="BZ55" s="79">
        <f t="shared" si="103"/>
        <v>4.9637686571733557E-2</v>
      </c>
    </row>
    <row r="56" spans="2:78" ht="20.100000000000001" customHeight="1">
      <c r="B56" s="16"/>
      <c r="C56" s="16"/>
      <c r="D56" s="18"/>
    </row>
    <row r="57" spans="2:78" s="25" customFormat="1" ht="20.100000000000001" customHeight="1" thickBot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2:78">
      <c r="E58" s="87" t="s">
        <v>19</v>
      </c>
      <c r="F58" s="88"/>
      <c r="G58" s="88"/>
      <c r="H58" s="89"/>
      <c r="I58" s="84" t="s">
        <v>21</v>
      </c>
      <c r="J58" s="85"/>
      <c r="K58" s="85"/>
      <c r="L58" s="85"/>
      <c r="M58" s="86"/>
      <c r="N58" s="82">
        <v>0</v>
      </c>
      <c r="O58" s="83"/>
      <c r="P58" s="32"/>
      <c r="Q58" s="81"/>
      <c r="R58" s="81"/>
      <c r="S58" s="84" t="s">
        <v>21</v>
      </c>
      <c r="T58" s="85"/>
      <c r="U58" s="85"/>
      <c r="V58" s="85"/>
      <c r="W58" s="86"/>
      <c r="X58" s="82">
        <v>0.04</v>
      </c>
      <c r="Y58" s="83"/>
      <c r="Z58" s="32"/>
      <c r="AA58" s="81"/>
      <c r="AB58" s="81"/>
      <c r="AC58" s="84" t="s">
        <v>21</v>
      </c>
      <c r="AD58" s="85"/>
      <c r="AE58" s="85"/>
      <c r="AF58" s="85"/>
      <c r="AG58" s="86"/>
      <c r="AH58" s="82">
        <v>0.08</v>
      </c>
      <c r="AI58" s="83"/>
      <c r="AJ58" s="32"/>
      <c r="AK58" s="81"/>
      <c r="AL58" s="81"/>
      <c r="AM58" s="84" t="s">
        <v>21</v>
      </c>
      <c r="AN58" s="85"/>
      <c r="AO58" s="85"/>
      <c r="AP58" s="85"/>
      <c r="AQ58" s="86"/>
      <c r="AR58" s="82">
        <v>0.12</v>
      </c>
      <c r="AS58" s="83"/>
      <c r="AT58" s="32"/>
      <c r="AU58" s="81"/>
      <c r="AV58" s="81"/>
      <c r="AW58" s="84" t="s">
        <v>21</v>
      </c>
      <c r="AX58" s="85"/>
      <c r="AY58" s="85"/>
      <c r="AZ58" s="85"/>
      <c r="BA58" s="86"/>
      <c r="BB58" s="82">
        <v>0.16</v>
      </c>
      <c r="BC58" s="83"/>
      <c r="BD58" s="32"/>
      <c r="BE58" s="81"/>
      <c r="BF58" s="81"/>
      <c r="BG58" s="84" t="s">
        <v>21</v>
      </c>
      <c r="BH58" s="85"/>
      <c r="BI58" s="85"/>
      <c r="BJ58" s="85"/>
      <c r="BK58" s="86"/>
      <c r="BL58" s="82">
        <v>0.2</v>
      </c>
      <c r="BM58" s="83"/>
      <c r="BN58" s="32"/>
      <c r="BO58" s="81"/>
      <c r="BP58" s="81"/>
      <c r="BQ58" s="84" t="s">
        <v>21</v>
      </c>
      <c r="BR58" s="85"/>
      <c r="BS58" s="85"/>
      <c r="BT58" s="85"/>
      <c r="BU58" s="86"/>
      <c r="BV58" s="82">
        <v>0.24</v>
      </c>
      <c r="BW58" s="83"/>
      <c r="BX58" s="32"/>
      <c r="BY58" s="81"/>
      <c r="BZ58" s="81"/>
    </row>
    <row r="59" spans="2:78" ht="20.100000000000001" customHeight="1">
      <c r="E59" s="22" t="s">
        <v>25</v>
      </c>
      <c r="F59" s="19" t="s">
        <v>27</v>
      </c>
      <c r="G59" s="39" t="s">
        <v>0</v>
      </c>
      <c r="H59" s="23" t="s">
        <v>28</v>
      </c>
      <c r="I59" s="22" t="s">
        <v>29</v>
      </c>
      <c r="J59" s="19" t="s">
        <v>23</v>
      </c>
      <c r="K59" s="19" t="s">
        <v>26</v>
      </c>
      <c r="L59" s="39" t="s">
        <v>18</v>
      </c>
      <c r="M59" s="19" t="s">
        <v>30</v>
      </c>
      <c r="N59" s="19" t="s">
        <v>31</v>
      </c>
      <c r="O59" s="19" t="s">
        <v>32</v>
      </c>
      <c r="P59" s="23" t="s">
        <v>20</v>
      </c>
      <c r="Q59" s="78" t="s">
        <v>67</v>
      </c>
      <c r="R59" s="78" t="s">
        <v>68</v>
      </c>
      <c r="S59" s="22" t="s">
        <v>9</v>
      </c>
      <c r="T59" s="19" t="s">
        <v>23</v>
      </c>
      <c r="U59" s="19" t="s">
        <v>26</v>
      </c>
      <c r="V59" s="39" t="s">
        <v>18</v>
      </c>
      <c r="W59" s="19" t="s">
        <v>30</v>
      </c>
      <c r="X59" s="19" t="s">
        <v>31</v>
      </c>
      <c r="Y59" s="19" t="s">
        <v>32</v>
      </c>
      <c r="Z59" s="23" t="s">
        <v>20</v>
      </c>
      <c r="AA59" s="78" t="s">
        <v>67</v>
      </c>
      <c r="AB59" s="78" t="s">
        <v>68</v>
      </c>
      <c r="AC59" s="22" t="s">
        <v>10</v>
      </c>
      <c r="AD59" s="19" t="s">
        <v>23</v>
      </c>
      <c r="AE59" s="19" t="s">
        <v>26</v>
      </c>
      <c r="AF59" s="39" t="s">
        <v>18</v>
      </c>
      <c r="AG59" s="19" t="s">
        <v>30</v>
      </c>
      <c r="AH59" s="19" t="s">
        <v>31</v>
      </c>
      <c r="AI59" s="19" t="s">
        <v>32</v>
      </c>
      <c r="AJ59" s="23" t="s">
        <v>20</v>
      </c>
      <c r="AK59" s="78" t="s">
        <v>67</v>
      </c>
      <c r="AL59" s="78" t="s">
        <v>68</v>
      </c>
      <c r="AM59" s="22" t="s">
        <v>11</v>
      </c>
      <c r="AN59" s="19" t="s">
        <v>23</v>
      </c>
      <c r="AO59" s="19" t="s">
        <v>26</v>
      </c>
      <c r="AP59" s="39" t="s">
        <v>18</v>
      </c>
      <c r="AQ59" s="19" t="s">
        <v>30</v>
      </c>
      <c r="AR59" s="19" t="s">
        <v>31</v>
      </c>
      <c r="AS59" s="19" t="s">
        <v>32</v>
      </c>
      <c r="AT59" s="23" t="s">
        <v>20</v>
      </c>
      <c r="AU59" s="78" t="s">
        <v>67</v>
      </c>
      <c r="AV59" s="78" t="s">
        <v>68</v>
      </c>
      <c r="AW59" s="22" t="s">
        <v>12</v>
      </c>
      <c r="AX59" s="19" t="s">
        <v>23</v>
      </c>
      <c r="AY59" s="19" t="s">
        <v>26</v>
      </c>
      <c r="AZ59" s="39" t="s">
        <v>18</v>
      </c>
      <c r="BA59" s="19" t="s">
        <v>30</v>
      </c>
      <c r="BB59" s="19" t="s">
        <v>31</v>
      </c>
      <c r="BC59" s="19" t="s">
        <v>32</v>
      </c>
      <c r="BD59" s="23" t="s">
        <v>20</v>
      </c>
      <c r="BE59" s="78" t="s">
        <v>67</v>
      </c>
      <c r="BF59" s="78" t="s">
        <v>68</v>
      </c>
      <c r="BG59" s="22" t="s">
        <v>13</v>
      </c>
      <c r="BH59" s="19" t="s">
        <v>23</v>
      </c>
      <c r="BI59" s="19" t="s">
        <v>26</v>
      </c>
      <c r="BJ59" s="39" t="s">
        <v>18</v>
      </c>
      <c r="BK59" s="19" t="s">
        <v>30</v>
      </c>
      <c r="BL59" s="19" t="s">
        <v>31</v>
      </c>
      <c r="BM59" s="19" t="s">
        <v>32</v>
      </c>
      <c r="BN59" s="23" t="s">
        <v>20</v>
      </c>
      <c r="BO59" s="78" t="s">
        <v>67</v>
      </c>
      <c r="BP59" s="78" t="s">
        <v>68</v>
      </c>
      <c r="BQ59" s="22" t="s">
        <v>14</v>
      </c>
      <c r="BR59" s="19" t="s">
        <v>23</v>
      </c>
      <c r="BS59" s="19" t="s">
        <v>26</v>
      </c>
      <c r="BT59" s="39" t="s">
        <v>18</v>
      </c>
      <c r="BU59" s="19" t="s">
        <v>30</v>
      </c>
      <c r="BV59" s="19" t="s">
        <v>37</v>
      </c>
      <c r="BW59" s="19" t="s">
        <v>32</v>
      </c>
      <c r="BX59" s="23" t="s">
        <v>20</v>
      </c>
      <c r="BY59" s="78" t="s">
        <v>67</v>
      </c>
      <c r="BZ59" s="78" t="s">
        <v>68</v>
      </c>
    </row>
    <row r="60" spans="2:78" ht="20.100000000000001" customHeight="1">
      <c r="B60" s="40" t="s">
        <v>35</v>
      </c>
      <c r="C60" s="40"/>
      <c r="D60" s="2"/>
      <c r="E60" s="38">
        <v>20</v>
      </c>
      <c r="F60" s="20">
        <f t="shared" ref="F60:F83" si="104">0.02*E60-0.0054</f>
        <v>0.39460000000000001</v>
      </c>
      <c r="G60" s="20">
        <f t="shared" ref="G60:G83" si="105">F60/$C$14/$C$7</f>
        <v>3.5154118339934377</v>
      </c>
      <c r="H60" s="29">
        <f t="shared" ref="H60:H83" si="106">F60*$C$7/$C$5</f>
        <v>35291.690140845072</v>
      </c>
      <c r="M60" s="43">
        <f t="shared" ref="M60:P79" si="107">M3+M32</f>
        <v>0.14047740491893557</v>
      </c>
      <c r="N60" s="43">
        <f t="shared" si="107"/>
        <v>0</v>
      </c>
      <c r="O60" s="43">
        <f t="shared" si="107"/>
        <v>0.14047740491893557</v>
      </c>
      <c r="P60" s="43">
        <f t="shared" si="107"/>
        <v>0</v>
      </c>
      <c r="Q60" s="17">
        <f>Q3</f>
        <v>2.5578341766034041</v>
      </c>
      <c r="R60" s="79">
        <f t="shared" ref="R60:R83" si="108">N60/Q60</f>
        <v>0</v>
      </c>
      <c r="W60" s="43">
        <f t="shared" ref="W60:Z83" si="109">W3+W32</f>
        <v>7.6164465045841082E-2</v>
      </c>
      <c r="X60" s="43">
        <f t="shared" si="109"/>
        <v>0.15232893009168216</v>
      </c>
      <c r="Y60" s="43">
        <f t="shared" si="109"/>
        <v>0.22849339513752326</v>
      </c>
      <c r="Z60" s="43">
        <f t="shared" si="109"/>
        <v>7.0350355814974591E-2</v>
      </c>
      <c r="AA60" s="17">
        <f>AA3</f>
        <v>2.2463625250573394</v>
      </c>
      <c r="AB60" s="79">
        <f t="shared" ref="AB60:AB83" si="110">X60/AA60</f>
        <v>6.7811374340743996E-2</v>
      </c>
      <c r="AG60" s="43">
        <f t="shared" ref="AG60:AJ83" si="111">AG3+AG32</f>
        <v>7.2484693475342879E-2</v>
      </c>
      <c r="AH60" s="43">
        <f t="shared" si="111"/>
        <v>0.28993877390137152</v>
      </c>
      <c r="AI60" s="43">
        <f t="shared" si="111"/>
        <v>0.36242346737671438</v>
      </c>
      <c r="AJ60" s="43">
        <f t="shared" si="111"/>
        <v>2.8401303974167742E-2</v>
      </c>
      <c r="AK60" s="17">
        <f>AK3</f>
        <v>2.3697922213909428</v>
      </c>
      <c r="AL60" s="79">
        <f t="shared" ref="AL60:AL83" si="112">AH60/AK60</f>
        <v>0.1223477616662919</v>
      </c>
      <c r="AQ60" s="43">
        <f t="shared" ref="AQ60:AT83" si="113">AQ3+AQ32</f>
        <v>0</v>
      </c>
      <c r="AR60" s="43">
        <f t="shared" si="113"/>
        <v>0</v>
      </c>
      <c r="AS60" s="43">
        <f t="shared" si="113"/>
        <v>0</v>
      </c>
      <c r="AT60" s="43">
        <f t="shared" si="113"/>
        <v>0</v>
      </c>
      <c r="AU60" s="17">
        <f>AU3</f>
        <v>1.4487053560282079</v>
      </c>
      <c r="AV60" s="79">
        <f t="shared" ref="AV60:AV83" si="114">AR60/AU60</f>
        <v>0</v>
      </c>
      <c r="BA60" s="43">
        <f t="shared" ref="BA60:BD83" si="115">BA3+BA32</f>
        <v>0</v>
      </c>
      <c r="BB60" s="43">
        <f t="shared" si="115"/>
        <v>0</v>
      </c>
      <c r="BC60" s="43">
        <f t="shared" si="115"/>
        <v>0</v>
      </c>
      <c r="BD60" s="43">
        <f t="shared" si="115"/>
        <v>0</v>
      </c>
      <c r="BE60" s="17">
        <f>BE3</f>
        <v>1.4487053560282079</v>
      </c>
      <c r="BF60" s="79">
        <f t="shared" ref="BF60:BF83" si="116">BB60/BE60</f>
        <v>0</v>
      </c>
      <c r="BK60" s="43">
        <f t="shared" ref="BK60:BN83" si="117">BK3+BK32</f>
        <v>0</v>
      </c>
      <c r="BL60" s="43">
        <f t="shared" si="117"/>
        <v>0</v>
      </c>
      <c r="BM60" s="43">
        <f t="shared" si="117"/>
        <v>0</v>
      </c>
      <c r="BN60" s="43">
        <f t="shared" si="117"/>
        <v>0</v>
      </c>
      <c r="BO60" s="17">
        <f>BO3</f>
        <v>1.4487053560282079</v>
      </c>
      <c r="BP60" s="79">
        <f t="shared" ref="BP60:BP83" si="118">BL60/BO60</f>
        <v>0</v>
      </c>
      <c r="BU60" s="43">
        <f t="shared" ref="BU60:BX83" si="119">BU3+BU32</f>
        <v>0</v>
      </c>
      <c r="BV60" s="43">
        <f t="shared" si="119"/>
        <v>0</v>
      </c>
      <c r="BW60" s="43">
        <f t="shared" si="119"/>
        <v>0</v>
      </c>
      <c r="BX60" s="43">
        <f t="shared" si="119"/>
        <v>0</v>
      </c>
      <c r="BY60" s="17">
        <f>BY3</f>
        <v>1.4487053560282079</v>
      </c>
      <c r="BZ60" s="79">
        <f t="shared" ref="BZ60:BZ83" si="120">BV60/BY60</f>
        <v>0</v>
      </c>
    </row>
    <row r="61" spans="2:78" ht="20.100000000000001" customHeight="1">
      <c r="E61" s="38">
        <v>22</v>
      </c>
      <c r="F61" s="20">
        <f t="shared" si="104"/>
        <v>0.43459999999999999</v>
      </c>
      <c r="G61" s="20">
        <f t="shared" si="105"/>
        <v>3.8717637685087376</v>
      </c>
      <c r="H61" s="29">
        <f t="shared" si="106"/>
        <v>38869.15492957746</v>
      </c>
      <c r="M61" s="43">
        <f t="shared" si="107"/>
        <v>0.45652387067564293</v>
      </c>
      <c r="N61" s="43">
        <f t="shared" si="107"/>
        <v>0</v>
      </c>
      <c r="O61" s="43">
        <f t="shared" si="107"/>
        <v>0.45652387067564293</v>
      </c>
      <c r="P61" s="43">
        <f t="shared" si="107"/>
        <v>0</v>
      </c>
      <c r="Q61" s="17">
        <f t="shared" ref="Q61:Q83" si="121">Q4</f>
        <v>4.8749669260156541</v>
      </c>
      <c r="R61" s="79">
        <f t="shared" si="108"/>
        <v>0</v>
      </c>
      <c r="W61" s="43">
        <f t="shared" si="109"/>
        <v>0.33159440984758504</v>
      </c>
      <c r="X61" s="43">
        <f t="shared" si="109"/>
        <v>0.66318881969517007</v>
      </c>
      <c r="Y61" s="43">
        <f t="shared" si="109"/>
        <v>0.99478322954275511</v>
      </c>
      <c r="Z61" s="43">
        <f t="shared" si="109"/>
        <v>2.2586464258467023E-2</v>
      </c>
      <c r="AA61" s="17">
        <f t="shared" ref="AA61:AA83" si="122">AA4</f>
        <v>4.4565264585690185</v>
      </c>
      <c r="AB61" s="79">
        <f t="shared" si="110"/>
        <v>0.14881294341246179</v>
      </c>
      <c r="AG61" s="43">
        <f t="shared" si="111"/>
        <v>0.2293324407566536</v>
      </c>
      <c r="AH61" s="43">
        <f t="shared" si="111"/>
        <v>0.9173297630266144</v>
      </c>
      <c r="AI61" s="43">
        <f t="shared" si="111"/>
        <v>1.1466622037832681</v>
      </c>
      <c r="AJ61" s="43">
        <f t="shared" si="111"/>
        <v>5.4237449752667199E-2</v>
      </c>
      <c r="AK61" s="17">
        <f t="shared" ref="AK61:AK83" si="123">AK4</f>
        <v>3.9869905778911572</v>
      </c>
      <c r="AL61" s="79">
        <f t="shared" si="112"/>
        <v>0.23008074513981383</v>
      </c>
      <c r="AQ61" s="43">
        <f t="shared" si="113"/>
        <v>0.15668579742724945</v>
      </c>
      <c r="AR61" s="43">
        <f t="shared" si="113"/>
        <v>0.94011478456349662</v>
      </c>
      <c r="AS61" s="43">
        <f t="shared" si="113"/>
        <v>1.096800581990746</v>
      </c>
      <c r="AT61" s="43">
        <f t="shared" si="113"/>
        <v>0.10321067631428368</v>
      </c>
      <c r="AU61" s="17">
        <f t="shared" ref="AU61:AU83" si="124">AU4</f>
        <v>3.6378385874777766</v>
      </c>
      <c r="AV61" s="79">
        <f t="shared" si="114"/>
        <v>0.25842674488075806</v>
      </c>
      <c r="BA61" s="43">
        <f t="shared" si="115"/>
        <v>0.11977600799568418</v>
      </c>
      <c r="BB61" s="43">
        <f t="shared" si="115"/>
        <v>0.95820806396547342</v>
      </c>
      <c r="BC61" s="43">
        <f t="shared" si="115"/>
        <v>1.0779840719611578</v>
      </c>
      <c r="BD61" s="43">
        <f t="shared" si="115"/>
        <v>0.12249800397942984</v>
      </c>
      <c r="BE61" s="17">
        <f t="shared" ref="BE61:BE83" si="125">BE4</f>
        <v>3.3955224610933232</v>
      </c>
      <c r="BF61" s="79">
        <f t="shared" si="116"/>
        <v>0.28219753364757316</v>
      </c>
      <c r="BK61" s="43">
        <f t="shared" si="117"/>
        <v>8.6272240841914649E-2</v>
      </c>
      <c r="BL61" s="43">
        <f t="shared" si="117"/>
        <v>0.86272240841914627</v>
      </c>
      <c r="BM61" s="43">
        <f t="shared" si="117"/>
        <v>0.94899464926106103</v>
      </c>
      <c r="BN61" s="43">
        <f t="shared" si="117"/>
        <v>0.16409599446441092</v>
      </c>
      <c r="BO61" s="17">
        <f t="shared" ref="BO61:BO83" si="126">BO4</f>
        <v>3.1508838159256332</v>
      </c>
      <c r="BP61" s="79">
        <f t="shared" si="118"/>
        <v>0.27380330688762794</v>
      </c>
      <c r="BU61" s="43">
        <f t="shared" si="119"/>
        <v>6.9536358973008569E-2</v>
      </c>
      <c r="BV61" s="43">
        <f t="shared" si="119"/>
        <v>0.83443630767610277</v>
      </c>
      <c r="BW61" s="43">
        <f t="shared" si="119"/>
        <v>0.90397266664911136</v>
      </c>
      <c r="BX61" s="43">
        <f t="shared" si="119"/>
        <v>0.11678829301319477</v>
      </c>
      <c r="BY61" s="17">
        <f t="shared" ref="BY61:BY83" si="127">BY4</f>
        <v>3.0053393055094118</v>
      </c>
      <c r="BZ61" s="79">
        <f t="shared" si="120"/>
        <v>0.27765128088745505</v>
      </c>
    </row>
    <row r="62" spans="2:78" ht="20.100000000000001" customHeight="1">
      <c r="E62" s="38">
        <v>24</v>
      </c>
      <c r="F62" s="20">
        <f t="shared" si="104"/>
        <v>0.47459999999999997</v>
      </c>
      <c r="G62" s="20">
        <f t="shared" si="105"/>
        <v>4.2281157030240379</v>
      </c>
      <c r="H62" s="29">
        <f t="shared" si="106"/>
        <v>42446.619718309856</v>
      </c>
      <c r="M62" s="43">
        <f t="shared" si="107"/>
        <v>0.88199260146233427</v>
      </c>
      <c r="N62" s="43">
        <f t="shared" si="107"/>
        <v>0</v>
      </c>
      <c r="O62" s="43">
        <f t="shared" si="107"/>
        <v>0.88199260146233427</v>
      </c>
      <c r="P62" s="43">
        <f t="shared" si="107"/>
        <v>0</v>
      </c>
      <c r="Q62" s="17">
        <f t="shared" si="121"/>
        <v>7.6850986909492027</v>
      </c>
      <c r="R62" s="79">
        <f t="shared" si="108"/>
        <v>0</v>
      </c>
      <c r="W62" s="43">
        <f t="shared" si="109"/>
        <v>0.74511851440983246</v>
      </c>
      <c r="X62" s="43">
        <f t="shared" si="109"/>
        <v>1.4902370288196649</v>
      </c>
      <c r="Y62" s="43">
        <f t="shared" si="109"/>
        <v>2.2353555432294971</v>
      </c>
      <c r="Z62" s="43">
        <f t="shared" si="109"/>
        <v>2.1358590001387158E-2</v>
      </c>
      <c r="AA62" s="17">
        <f t="shared" si="122"/>
        <v>7.2964328273400314</v>
      </c>
      <c r="AB62" s="79">
        <f t="shared" si="110"/>
        <v>0.20424186230231381</v>
      </c>
      <c r="AG62" s="43">
        <f t="shared" si="111"/>
        <v>0.59977988341088595</v>
      </c>
      <c r="AH62" s="43">
        <f t="shared" si="111"/>
        <v>2.3991195336435438</v>
      </c>
      <c r="AI62" s="43">
        <f t="shared" si="111"/>
        <v>2.9988994170544299</v>
      </c>
      <c r="AJ62" s="43">
        <f t="shared" si="111"/>
        <v>4.9404817814245439E-2</v>
      </c>
      <c r="AK62" s="17">
        <f t="shared" si="123"/>
        <v>6.8744959559510841</v>
      </c>
      <c r="AL62" s="79">
        <f t="shared" si="112"/>
        <v>0.34898842751761083</v>
      </c>
      <c r="AQ62" s="43">
        <f t="shared" si="113"/>
        <v>0.45935736315641612</v>
      </c>
      <c r="AR62" s="43">
        <f t="shared" si="113"/>
        <v>2.7561441789384964</v>
      </c>
      <c r="AS62" s="43">
        <f t="shared" si="113"/>
        <v>3.2155015420949127</v>
      </c>
      <c r="AT62" s="43">
        <f t="shared" si="113"/>
        <v>5.62259393178886E-2</v>
      </c>
      <c r="AU62" s="17">
        <f t="shared" si="124"/>
        <v>6.3920663431443687</v>
      </c>
      <c r="AV62" s="79">
        <f t="shared" si="114"/>
        <v>0.43118203582078296</v>
      </c>
      <c r="BA62" s="43">
        <f t="shared" si="115"/>
        <v>0.35922575522713768</v>
      </c>
      <c r="BB62" s="43">
        <f t="shared" si="115"/>
        <v>2.8738060418171014</v>
      </c>
      <c r="BC62" s="43">
        <f t="shared" si="115"/>
        <v>3.233031797044239</v>
      </c>
      <c r="BD62" s="43">
        <f t="shared" si="115"/>
        <v>0.10148799530383225</v>
      </c>
      <c r="BE62" s="17">
        <f t="shared" si="125"/>
        <v>5.9953347806794932</v>
      </c>
      <c r="BF62" s="79">
        <f t="shared" si="116"/>
        <v>0.47934037830184234</v>
      </c>
      <c r="BK62" s="43">
        <f t="shared" si="117"/>
        <v>0.25214207705334668</v>
      </c>
      <c r="BL62" s="43">
        <f t="shared" si="117"/>
        <v>2.5214207705334668</v>
      </c>
      <c r="BM62" s="43">
        <f t="shared" si="117"/>
        <v>2.7735628475868137</v>
      </c>
      <c r="BN62" s="43">
        <f t="shared" si="117"/>
        <v>0.13175939082139429</v>
      </c>
      <c r="BO62" s="17">
        <f t="shared" si="126"/>
        <v>5.3929278973942001</v>
      </c>
      <c r="BP62" s="79">
        <f t="shared" si="118"/>
        <v>0.46754208817658921</v>
      </c>
      <c r="BU62" s="43">
        <f t="shared" si="119"/>
        <v>0.19251273963499016</v>
      </c>
      <c r="BV62" s="43">
        <f t="shared" si="119"/>
        <v>2.3101528756198819</v>
      </c>
      <c r="BW62" s="43">
        <f t="shared" si="119"/>
        <v>2.5026656152548719</v>
      </c>
      <c r="BX62" s="43">
        <f t="shared" si="119"/>
        <v>0.16400463287978051</v>
      </c>
      <c r="BY62" s="17">
        <f t="shared" si="127"/>
        <v>5.0203934314964318</v>
      </c>
      <c r="BZ62" s="79">
        <f t="shared" si="120"/>
        <v>0.46015375231882838</v>
      </c>
    </row>
    <row r="63" spans="2:78" ht="20.100000000000001" customHeight="1">
      <c r="E63" s="38">
        <v>26</v>
      </c>
      <c r="F63" s="20">
        <f t="shared" si="104"/>
        <v>0.51460000000000006</v>
      </c>
      <c r="G63" s="20">
        <f t="shared" si="105"/>
        <v>4.5844676375393387</v>
      </c>
      <c r="H63" s="29">
        <f t="shared" si="106"/>
        <v>46024.084507042258</v>
      </c>
      <c r="M63" s="43">
        <f t="shared" si="107"/>
        <v>1.1717451874993552</v>
      </c>
      <c r="N63" s="43">
        <f t="shared" si="107"/>
        <v>0</v>
      </c>
      <c r="O63" s="43">
        <f t="shared" si="107"/>
        <v>1.1717451874993552</v>
      </c>
      <c r="P63" s="43">
        <f t="shared" si="107"/>
        <v>0</v>
      </c>
      <c r="Q63" s="17">
        <f t="shared" si="121"/>
        <v>10.017020473526609</v>
      </c>
      <c r="R63" s="79">
        <f t="shared" si="108"/>
        <v>0</v>
      </c>
      <c r="W63" s="43">
        <f t="shared" si="109"/>
        <v>1.0081117653422786</v>
      </c>
      <c r="X63" s="43">
        <f t="shared" si="109"/>
        <v>2.0162235306845573</v>
      </c>
      <c r="Y63" s="43">
        <f t="shared" si="109"/>
        <v>3.0243352960268362</v>
      </c>
      <c r="Z63" s="43">
        <f t="shared" si="109"/>
        <v>3.4198637952180408E-2</v>
      </c>
      <c r="AA63" s="17">
        <f t="shared" si="122"/>
        <v>9.6970001889605157</v>
      </c>
      <c r="AB63" s="79">
        <f t="shared" si="110"/>
        <v>0.207922397792661</v>
      </c>
      <c r="AG63" s="43">
        <f t="shared" si="111"/>
        <v>0.82272915272373881</v>
      </c>
      <c r="AH63" s="43">
        <f t="shared" si="111"/>
        <v>3.2909166108949552</v>
      </c>
      <c r="AI63" s="43">
        <f t="shared" si="111"/>
        <v>4.1136457636186936</v>
      </c>
      <c r="AJ63" s="43">
        <f t="shared" si="111"/>
        <v>6.0214328877207395E-2</v>
      </c>
      <c r="AK63" s="17">
        <f t="shared" si="123"/>
        <v>9.2670934211398013</v>
      </c>
      <c r="AL63" s="79">
        <f t="shared" si="112"/>
        <v>0.35511853192154297</v>
      </c>
      <c r="AQ63" s="43">
        <f t="shared" si="113"/>
        <v>0.69010227368265142</v>
      </c>
      <c r="AR63" s="43">
        <f t="shared" si="113"/>
        <v>4.140613642095909</v>
      </c>
      <c r="AS63" s="43">
        <f t="shared" si="113"/>
        <v>4.8307159157785602</v>
      </c>
      <c r="AT63" s="43">
        <f t="shared" si="113"/>
        <v>6.7583304579190179E-2</v>
      </c>
      <c r="AU63" s="17">
        <f t="shared" si="124"/>
        <v>8.8172657119103555</v>
      </c>
      <c r="AV63" s="79">
        <f t="shared" si="114"/>
        <v>0.46960291062826554</v>
      </c>
      <c r="BA63" s="43">
        <f t="shared" si="115"/>
        <v>0.57133532804084197</v>
      </c>
      <c r="BB63" s="43">
        <f t="shared" si="115"/>
        <v>4.5706826243267358</v>
      </c>
      <c r="BC63" s="43">
        <f t="shared" si="115"/>
        <v>5.1420179523675777</v>
      </c>
      <c r="BD63" s="43">
        <f t="shared" si="115"/>
        <v>8.6468941489671228E-2</v>
      </c>
      <c r="BE63" s="17">
        <f t="shared" si="125"/>
        <v>8.4040668304324484</v>
      </c>
      <c r="BF63" s="79">
        <f t="shared" si="116"/>
        <v>0.54386557324551188</v>
      </c>
      <c r="BK63" s="43">
        <f t="shared" si="117"/>
        <v>0.47295485092237244</v>
      </c>
      <c r="BL63" s="43">
        <f t="shared" si="117"/>
        <v>4.7295485092237239</v>
      </c>
      <c r="BM63" s="43">
        <f t="shared" si="117"/>
        <v>5.2025033601460962</v>
      </c>
      <c r="BN63" s="43">
        <f t="shared" si="117"/>
        <v>0.11443008493600486</v>
      </c>
      <c r="BO63" s="17">
        <f t="shared" si="126"/>
        <v>8.0050053912446089</v>
      </c>
      <c r="BP63" s="79">
        <f t="shared" si="118"/>
        <v>0.59082390055559719</v>
      </c>
      <c r="BU63" s="43">
        <f t="shared" si="119"/>
        <v>0.38410265239772484</v>
      </c>
      <c r="BV63" s="43">
        <f t="shared" si="119"/>
        <v>4.609231828772697</v>
      </c>
      <c r="BW63" s="43">
        <f t="shared" si="119"/>
        <v>4.9933344811704217</v>
      </c>
      <c r="BX63" s="43">
        <f t="shared" si="119"/>
        <v>0.11601115225633629</v>
      </c>
      <c r="BY63" s="17">
        <f t="shared" si="127"/>
        <v>7.5217619093295474</v>
      </c>
      <c r="BZ63" s="79">
        <f t="shared" si="120"/>
        <v>0.61278619083325137</v>
      </c>
    </row>
    <row r="64" spans="2:78" ht="20.100000000000001" customHeight="1">
      <c r="E64" s="38">
        <v>28</v>
      </c>
      <c r="F64" s="20">
        <f t="shared" si="104"/>
        <v>0.55460000000000009</v>
      </c>
      <c r="G64" s="20">
        <f t="shared" si="105"/>
        <v>4.9408195720546395</v>
      </c>
      <c r="H64" s="29">
        <f t="shared" si="106"/>
        <v>49601.549295774654</v>
      </c>
      <c r="M64" s="43">
        <f t="shared" si="107"/>
        <v>1.2215776655320896</v>
      </c>
      <c r="N64" s="43">
        <f t="shared" si="107"/>
        <v>0</v>
      </c>
      <c r="O64" s="43">
        <f t="shared" si="107"/>
        <v>1.2215776655320896</v>
      </c>
      <c r="P64" s="43">
        <f t="shared" si="107"/>
        <v>0</v>
      </c>
      <c r="Q64" s="17">
        <f t="shared" si="121"/>
        <v>12.697639728476748</v>
      </c>
      <c r="R64" s="79">
        <f t="shared" si="108"/>
        <v>0</v>
      </c>
      <c r="W64" s="43">
        <f t="shared" si="109"/>
        <v>1.0806583352203107</v>
      </c>
      <c r="X64" s="43">
        <f t="shared" si="109"/>
        <v>2.1613166704406215</v>
      </c>
      <c r="Y64" s="43">
        <f t="shared" si="109"/>
        <v>3.2419750056609322</v>
      </c>
      <c r="Z64" s="43">
        <f t="shared" si="109"/>
        <v>4.2464024249981837E-2</v>
      </c>
      <c r="AA64" s="17">
        <f t="shared" si="122"/>
        <v>12.206144139366879</v>
      </c>
      <c r="AB64" s="79">
        <f t="shared" si="110"/>
        <v>0.17706792954132089</v>
      </c>
      <c r="AG64" s="43">
        <f t="shared" si="111"/>
        <v>0.95038865849918386</v>
      </c>
      <c r="AH64" s="43">
        <f t="shared" si="111"/>
        <v>3.8015546339967354</v>
      </c>
      <c r="AI64" s="43">
        <f t="shared" si="111"/>
        <v>4.7519432924959188</v>
      </c>
      <c r="AJ64" s="43">
        <f t="shared" si="111"/>
        <v>6.0742197307822841E-2</v>
      </c>
      <c r="AK64" s="17">
        <f t="shared" si="123"/>
        <v>11.713844138490872</v>
      </c>
      <c r="AL64" s="79">
        <f t="shared" si="112"/>
        <v>0.32453519007522841</v>
      </c>
      <c r="AQ64" s="43">
        <f t="shared" si="113"/>
        <v>0.82834891374219788</v>
      </c>
      <c r="AR64" s="43">
        <f t="shared" si="113"/>
        <v>4.9700934824531862</v>
      </c>
      <c r="AS64" s="43">
        <f t="shared" si="113"/>
        <v>5.7984423961953837</v>
      </c>
      <c r="AT64" s="43">
        <f t="shared" si="113"/>
        <v>0.11175218475006443</v>
      </c>
      <c r="AU64" s="17">
        <f t="shared" si="124"/>
        <v>11.240850020002158</v>
      </c>
      <c r="AV64" s="79">
        <f t="shared" si="114"/>
        <v>0.44214569837773104</v>
      </c>
      <c r="BA64" s="43">
        <f t="shared" si="115"/>
        <v>0.7200235128477166</v>
      </c>
      <c r="BB64" s="43">
        <f t="shared" si="115"/>
        <v>5.7601881027817328</v>
      </c>
      <c r="BC64" s="43">
        <f t="shared" si="115"/>
        <v>6.4802116156294494</v>
      </c>
      <c r="BD64" s="43">
        <f t="shared" si="115"/>
        <v>0.12133781075938149</v>
      </c>
      <c r="BE64" s="17">
        <f t="shared" si="125"/>
        <v>10.837035313401252</v>
      </c>
      <c r="BF64" s="79">
        <f t="shared" si="116"/>
        <v>0.53152803660781578</v>
      </c>
      <c r="BK64" s="43">
        <f t="shared" si="117"/>
        <v>0.62371918548966754</v>
      </c>
      <c r="BL64" s="43">
        <f t="shared" si="117"/>
        <v>6.2371918548966754</v>
      </c>
      <c r="BM64" s="43">
        <f t="shared" si="117"/>
        <v>6.8609110403863429</v>
      </c>
      <c r="BN64" s="43">
        <f t="shared" si="117"/>
        <v>0.12382265465444633</v>
      </c>
      <c r="BO64" s="17">
        <f t="shared" si="126"/>
        <v>10.473441195107204</v>
      </c>
      <c r="BP64" s="79">
        <f t="shared" si="118"/>
        <v>0.59552459776166555</v>
      </c>
      <c r="BU64" s="43">
        <f t="shared" si="119"/>
        <v>0.53958391430262331</v>
      </c>
      <c r="BV64" s="43">
        <f t="shared" si="119"/>
        <v>6.4750069716314798</v>
      </c>
      <c r="BW64" s="43">
        <f t="shared" si="119"/>
        <v>7.0145908859341031</v>
      </c>
      <c r="BX64" s="43">
        <f t="shared" si="119"/>
        <v>0.12342305855161018</v>
      </c>
      <c r="BY64" s="17">
        <f t="shared" si="127"/>
        <v>10.102607370917925</v>
      </c>
      <c r="BZ64" s="79">
        <f t="shared" si="120"/>
        <v>0.64092434100437179</v>
      </c>
    </row>
    <row r="65" spans="5:78" ht="20.100000000000001" customHeight="1">
      <c r="E65" s="38">
        <v>30</v>
      </c>
      <c r="F65" s="20">
        <f t="shared" si="104"/>
        <v>0.59460000000000002</v>
      </c>
      <c r="G65" s="20">
        <f t="shared" si="105"/>
        <v>5.2971715065699394</v>
      </c>
      <c r="H65" s="29">
        <f t="shared" si="106"/>
        <v>53179.014084507042</v>
      </c>
      <c r="M65" s="43">
        <f t="shared" si="107"/>
        <v>1.3289832873016583</v>
      </c>
      <c r="N65" s="43">
        <f t="shared" si="107"/>
        <v>0</v>
      </c>
      <c r="O65" s="43">
        <f t="shared" si="107"/>
        <v>1.3289832873016583</v>
      </c>
      <c r="P65" s="43">
        <f t="shared" si="107"/>
        <v>0</v>
      </c>
      <c r="Q65" s="17">
        <f t="shared" si="121"/>
        <v>15.898777898824799</v>
      </c>
      <c r="R65" s="79">
        <f t="shared" si="108"/>
        <v>0</v>
      </c>
      <c r="W65" s="43">
        <f t="shared" si="109"/>
        <v>1.1469904122676235</v>
      </c>
      <c r="X65" s="43">
        <f t="shared" si="109"/>
        <v>2.2939808245352471</v>
      </c>
      <c r="Y65" s="43">
        <f t="shared" si="109"/>
        <v>3.4409712368028709</v>
      </c>
      <c r="Z65" s="43">
        <f t="shared" si="109"/>
        <v>8.6668420526087364E-2</v>
      </c>
      <c r="AA65" s="17">
        <f t="shared" si="122"/>
        <v>15.17908013385742</v>
      </c>
      <c r="AB65" s="79">
        <f t="shared" si="110"/>
        <v>0.1511277893196209</v>
      </c>
      <c r="AG65" s="43">
        <f t="shared" si="111"/>
        <v>1.0270989785683307</v>
      </c>
      <c r="AH65" s="43">
        <f t="shared" si="111"/>
        <v>4.1083959142733226</v>
      </c>
      <c r="AI65" s="43">
        <f t="shared" si="111"/>
        <v>5.1354948928416526</v>
      </c>
      <c r="AJ65" s="43">
        <f t="shared" si="111"/>
        <v>0.10421072332962228</v>
      </c>
      <c r="AK65" s="17">
        <f t="shared" si="123"/>
        <v>14.546618461613365</v>
      </c>
      <c r="AL65" s="79">
        <f t="shared" si="112"/>
        <v>0.28242961930395338</v>
      </c>
      <c r="AQ65" s="43">
        <f t="shared" si="113"/>
        <v>0.92558958284285076</v>
      </c>
      <c r="AR65" s="43">
        <f t="shared" si="113"/>
        <v>5.5535374970571043</v>
      </c>
      <c r="AS65" s="43">
        <f t="shared" si="113"/>
        <v>6.4791270798999543</v>
      </c>
      <c r="AT65" s="43">
        <f t="shared" si="113"/>
        <v>0.11736085251482052</v>
      </c>
      <c r="AU65" s="17">
        <f t="shared" si="124"/>
        <v>14.048976205396251</v>
      </c>
      <c r="AV65" s="79">
        <f t="shared" si="114"/>
        <v>0.39529837732403411</v>
      </c>
      <c r="BA65" s="43">
        <f t="shared" si="115"/>
        <v>0.83070143399467844</v>
      </c>
      <c r="BB65" s="43">
        <f t="shared" si="115"/>
        <v>6.6456114719574275</v>
      </c>
      <c r="BC65" s="43">
        <f t="shared" si="115"/>
        <v>7.4763129059521063</v>
      </c>
      <c r="BD65" s="43">
        <f t="shared" si="115"/>
        <v>0.14811035281764859</v>
      </c>
      <c r="BE65" s="17">
        <f t="shared" si="125"/>
        <v>13.588012760892351</v>
      </c>
      <c r="BF65" s="79">
        <f t="shared" si="116"/>
        <v>0.48907898372631475</v>
      </c>
      <c r="BK65" s="43">
        <f t="shared" si="117"/>
        <v>0.72430122447040379</v>
      </c>
      <c r="BL65" s="43">
        <f t="shared" si="117"/>
        <v>7.2430122447040368</v>
      </c>
      <c r="BM65" s="43">
        <f t="shared" si="117"/>
        <v>7.9673134691744405</v>
      </c>
      <c r="BN65" s="43">
        <f t="shared" si="117"/>
        <v>0.15657299751100789</v>
      </c>
      <c r="BO65" s="17">
        <f t="shared" si="126"/>
        <v>13.013047604306843</v>
      </c>
      <c r="BP65" s="79">
        <f t="shared" si="118"/>
        <v>0.55659615371781657</v>
      </c>
      <c r="BU65" s="43">
        <f t="shared" si="119"/>
        <v>0.63590230629270383</v>
      </c>
      <c r="BV65" s="43">
        <f t="shared" si="119"/>
        <v>7.6308276755124442</v>
      </c>
      <c r="BW65" s="43">
        <f t="shared" si="119"/>
        <v>8.266729981805149</v>
      </c>
      <c r="BX65" s="43">
        <f t="shared" si="119"/>
        <v>0.17680670962361694</v>
      </c>
      <c r="BY65" s="17">
        <f t="shared" si="127"/>
        <v>12.600658802342064</v>
      </c>
      <c r="BZ65" s="79">
        <f t="shared" si="120"/>
        <v>0.60558958029195387</v>
      </c>
    </row>
    <row r="66" spans="5:78" ht="20.100000000000001" customHeight="1">
      <c r="E66" s="38">
        <v>32</v>
      </c>
      <c r="F66" s="20">
        <f t="shared" si="104"/>
        <v>0.63460000000000005</v>
      </c>
      <c r="G66" s="20">
        <f t="shared" si="105"/>
        <v>5.6535234410852402</v>
      </c>
      <c r="H66" s="29">
        <f t="shared" si="106"/>
        <v>56756.478873239437</v>
      </c>
      <c r="M66" s="43">
        <f t="shared" si="107"/>
        <v>1.5573721208217215</v>
      </c>
      <c r="N66" s="43">
        <f t="shared" si="107"/>
        <v>0</v>
      </c>
      <c r="O66" s="43">
        <f t="shared" si="107"/>
        <v>1.5573721208217215</v>
      </c>
      <c r="P66" s="43">
        <f t="shared" si="107"/>
        <v>0</v>
      </c>
      <c r="Q66" s="17">
        <f t="shared" si="121"/>
        <v>19.369077894256428</v>
      </c>
      <c r="R66" s="79">
        <f t="shared" si="108"/>
        <v>0</v>
      </c>
      <c r="W66" s="43">
        <f t="shared" si="109"/>
        <v>1.2274622648339621</v>
      </c>
      <c r="X66" s="43">
        <f t="shared" si="109"/>
        <v>2.4549245296679243</v>
      </c>
      <c r="Y66" s="43">
        <f t="shared" si="109"/>
        <v>3.6823867945018858</v>
      </c>
      <c r="Z66" s="43">
        <f t="shared" si="109"/>
        <v>9.9653902262166361E-2</v>
      </c>
      <c r="AA66" s="17">
        <f t="shared" si="122"/>
        <v>18.545964392403693</v>
      </c>
      <c r="AB66" s="79">
        <f t="shared" si="110"/>
        <v>0.13236974242619842</v>
      </c>
      <c r="AG66" s="43">
        <f t="shared" si="111"/>
        <v>1.0951688258815264</v>
      </c>
      <c r="AH66" s="43">
        <f t="shared" si="111"/>
        <v>4.3806753035261057</v>
      </c>
      <c r="AI66" s="43">
        <f t="shared" si="111"/>
        <v>5.4758441294076325</v>
      </c>
      <c r="AJ66" s="43">
        <f t="shared" si="111"/>
        <v>0.16581558840677602</v>
      </c>
      <c r="AK66" s="17">
        <f t="shared" si="123"/>
        <v>17.784313245740552</v>
      </c>
      <c r="AL66" s="79">
        <f t="shared" si="112"/>
        <v>0.2463224327526565</v>
      </c>
      <c r="AQ66" s="43">
        <f t="shared" si="113"/>
        <v>0.9729079312642932</v>
      </c>
      <c r="AR66" s="43">
        <f t="shared" si="113"/>
        <v>5.8374475875857588</v>
      </c>
      <c r="AS66" s="43">
        <f t="shared" si="113"/>
        <v>6.8103555188500522</v>
      </c>
      <c r="AT66" s="43">
        <f t="shared" si="113"/>
        <v>0.19217625413741224</v>
      </c>
      <c r="AU66" s="17">
        <f t="shared" si="124"/>
        <v>17.047970127684881</v>
      </c>
      <c r="AV66" s="79">
        <f t="shared" si="114"/>
        <v>0.34241305820369161</v>
      </c>
      <c r="BA66" s="43">
        <f t="shared" si="115"/>
        <v>0.90341280298236204</v>
      </c>
      <c r="BB66" s="43">
        <f t="shared" si="115"/>
        <v>7.2273024238588963</v>
      </c>
      <c r="BC66" s="43">
        <f t="shared" si="115"/>
        <v>8.1307152268412572</v>
      </c>
      <c r="BD66" s="43">
        <f t="shared" si="115"/>
        <v>0.2202334638816994</v>
      </c>
      <c r="BE66" s="17">
        <f t="shared" si="125"/>
        <v>16.535783834438309</v>
      </c>
      <c r="BF66" s="79">
        <f t="shared" si="116"/>
        <v>0.43707044650686161</v>
      </c>
      <c r="BK66" s="43">
        <f t="shared" si="117"/>
        <v>0.80988940617725536</v>
      </c>
      <c r="BL66" s="43">
        <f t="shared" si="117"/>
        <v>8.0988940617725547</v>
      </c>
      <c r="BM66" s="43">
        <f t="shared" si="117"/>
        <v>8.9087834679498101</v>
      </c>
      <c r="BN66" s="43">
        <f t="shared" si="117"/>
        <v>0.22836817260661724</v>
      </c>
      <c r="BO66" s="17">
        <f t="shared" si="126"/>
        <v>15.977802060854389</v>
      </c>
      <c r="BP66" s="79">
        <f t="shared" si="118"/>
        <v>0.50688411528234179</v>
      </c>
      <c r="BU66" s="43">
        <f t="shared" si="119"/>
        <v>0.73537627246200643</v>
      </c>
      <c r="BV66" s="43">
        <f t="shared" si="119"/>
        <v>8.8245152695440776</v>
      </c>
      <c r="BW66" s="43">
        <f t="shared" si="119"/>
        <v>9.559891542006083</v>
      </c>
      <c r="BX66" s="43">
        <f t="shared" si="119"/>
        <v>0.21885092360581426</v>
      </c>
      <c r="BY66" s="17">
        <f t="shared" si="127"/>
        <v>15.515026680603363</v>
      </c>
      <c r="BZ66" s="79">
        <f t="shared" si="120"/>
        <v>0.56877216205991732</v>
      </c>
    </row>
    <row r="67" spans="5:78" ht="20.100000000000001" customHeight="1">
      <c r="E67" s="38">
        <v>34</v>
      </c>
      <c r="F67" s="20">
        <f t="shared" si="104"/>
        <v>0.67460000000000009</v>
      </c>
      <c r="G67" s="20">
        <f t="shared" si="105"/>
        <v>6.0098753756005401</v>
      </c>
      <c r="H67" s="29">
        <f t="shared" si="106"/>
        <v>60333.94366197184</v>
      </c>
      <c r="M67" s="43">
        <f t="shared" si="107"/>
        <v>1.7598083026453193</v>
      </c>
      <c r="N67" s="43">
        <f t="shared" si="107"/>
        <v>0</v>
      </c>
      <c r="O67" s="43">
        <f t="shared" si="107"/>
        <v>1.7598083026453193</v>
      </c>
      <c r="P67" s="43">
        <f t="shared" si="107"/>
        <v>0</v>
      </c>
      <c r="Q67" s="17">
        <f t="shared" si="121"/>
        <v>23.170398743987224</v>
      </c>
      <c r="R67" s="79">
        <f t="shared" si="108"/>
        <v>0</v>
      </c>
      <c r="W67" s="43">
        <f t="shared" si="109"/>
        <v>1.3985422777060093</v>
      </c>
      <c r="X67" s="43">
        <f t="shared" si="109"/>
        <v>2.7970845554120185</v>
      </c>
      <c r="Y67" s="43">
        <f t="shared" si="109"/>
        <v>4.1956268331180278</v>
      </c>
      <c r="Z67" s="43">
        <f t="shared" si="109"/>
        <v>0.11489981650386</v>
      </c>
      <c r="AA67" s="17">
        <f t="shared" si="122"/>
        <v>22.361135832529005</v>
      </c>
      <c r="AB67" s="79">
        <f t="shared" si="110"/>
        <v>0.12508687288340098</v>
      </c>
      <c r="AG67" s="43">
        <f t="shared" si="111"/>
        <v>1.1755476263986597</v>
      </c>
      <c r="AH67" s="43">
        <f t="shared" si="111"/>
        <v>4.7021905055946389</v>
      </c>
      <c r="AI67" s="43">
        <f t="shared" si="111"/>
        <v>5.877738131993298</v>
      </c>
      <c r="AJ67" s="43">
        <f t="shared" si="111"/>
        <v>0.23951648770770648</v>
      </c>
      <c r="AK67" s="17">
        <f t="shared" si="123"/>
        <v>21.405655471952212</v>
      </c>
      <c r="AL67" s="79">
        <f t="shared" si="112"/>
        <v>0.21967047501796474</v>
      </c>
      <c r="AQ67" s="43">
        <f t="shared" si="113"/>
        <v>1.0565162326469115</v>
      </c>
      <c r="AR67" s="43">
        <f t="shared" si="113"/>
        <v>6.3390973958814687</v>
      </c>
      <c r="AS67" s="43">
        <f t="shared" si="113"/>
        <v>7.3956136285283804</v>
      </c>
      <c r="AT67" s="43">
        <f t="shared" si="113"/>
        <v>0.28914761550543677</v>
      </c>
      <c r="AU67" s="17">
        <f t="shared" si="124"/>
        <v>20.687597504003588</v>
      </c>
      <c r="AV67" s="79">
        <f t="shared" si="114"/>
        <v>0.30642018217217776</v>
      </c>
      <c r="BA67" s="43">
        <f t="shared" si="115"/>
        <v>0.96840557090580393</v>
      </c>
      <c r="BB67" s="43">
        <f t="shared" si="115"/>
        <v>7.7472445672464314</v>
      </c>
      <c r="BC67" s="43">
        <f t="shared" si="115"/>
        <v>8.7156501381522347</v>
      </c>
      <c r="BD67" s="43">
        <f t="shared" si="115"/>
        <v>0.29201119252857566</v>
      </c>
      <c r="BE67" s="17">
        <f t="shared" si="125"/>
        <v>20.030342831728039</v>
      </c>
      <c r="BF67" s="79">
        <f t="shared" si="116"/>
        <v>0.38677543526488251</v>
      </c>
      <c r="BK67" s="43">
        <f t="shared" si="117"/>
        <v>0.88726496216780837</v>
      </c>
      <c r="BL67" s="43">
        <f t="shared" si="117"/>
        <v>8.8726496216780841</v>
      </c>
      <c r="BM67" s="43">
        <f t="shared" si="117"/>
        <v>9.7599145838458909</v>
      </c>
      <c r="BN67" s="43">
        <f t="shared" si="117"/>
        <v>0.26847734938517392</v>
      </c>
      <c r="BO67" s="17">
        <f t="shared" si="126"/>
        <v>19.464293102962092</v>
      </c>
      <c r="BP67" s="79">
        <f t="shared" si="118"/>
        <v>0.45584237633206609</v>
      </c>
      <c r="BU67" s="43">
        <f t="shared" si="119"/>
        <v>0.80903363261654004</v>
      </c>
      <c r="BV67" s="43">
        <f t="shared" si="119"/>
        <v>9.7084035913984792</v>
      </c>
      <c r="BW67" s="43">
        <f t="shared" si="119"/>
        <v>10.517437224015019</v>
      </c>
      <c r="BX67" s="43">
        <f t="shared" si="119"/>
        <v>0.29202589349445152</v>
      </c>
      <c r="BY67" s="17">
        <f t="shared" si="127"/>
        <v>18.857707843747427</v>
      </c>
      <c r="BZ67" s="79">
        <f t="shared" si="120"/>
        <v>0.51482415953418514</v>
      </c>
    </row>
    <row r="68" spans="5:78" ht="20.100000000000001" customHeight="1">
      <c r="E68" s="38">
        <v>36</v>
      </c>
      <c r="F68" s="20">
        <f t="shared" si="104"/>
        <v>0.71460000000000001</v>
      </c>
      <c r="G68" s="20">
        <f t="shared" si="105"/>
        <v>6.36622731011584</v>
      </c>
      <c r="H68" s="29">
        <f t="shared" si="106"/>
        <v>63911.408450704221</v>
      </c>
      <c r="M68" s="43">
        <f t="shared" si="107"/>
        <v>2.1077035240901107</v>
      </c>
      <c r="N68" s="43">
        <f t="shared" si="107"/>
        <v>0</v>
      </c>
      <c r="O68" s="43">
        <f t="shared" si="107"/>
        <v>2.1077035240901107</v>
      </c>
      <c r="P68" s="43">
        <f t="shared" si="107"/>
        <v>0</v>
      </c>
      <c r="Q68" s="17">
        <f t="shared" si="121"/>
        <v>27.647931701055601</v>
      </c>
      <c r="R68" s="79">
        <f t="shared" si="108"/>
        <v>0</v>
      </c>
      <c r="W68" s="43">
        <f t="shared" si="109"/>
        <v>1.6376756897970812</v>
      </c>
      <c r="X68" s="43">
        <f t="shared" si="109"/>
        <v>3.2753513795941624</v>
      </c>
      <c r="Y68" s="43">
        <f t="shared" si="109"/>
        <v>4.9130270693912435</v>
      </c>
      <c r="Z68" s="43">
        <f t="shared" si="109"/>
        <v>0.13779491548097877</v>
      </c>
      <c r="AA68" s="17">
        <f t="shared" si="122"/>
        <v>26.770328840064849</v>
      </c>
      <c r="AB68" s="79">
        <f t="shared" si="110"/>
        <v>0.12235006148644038</v>
      </c>
      <c r="AG68" s="43">
        <f t="shared" si="111"/>
        <v>1.2814852386826594</v>
      </c>
      <c r="AH68" s="43">
        <f t="shared" si="111"/>
        <v>5.1259409547306376</v>
      </c>
      <c r="AI68" s="43">
        <f t="shared" si="111"/>
        <v>6.407426193413297</v>
      </c>
      <c r="AJ68" s="43">
        <f t="shared" si="111"/>
        <v>0.24678582832089047</v>
      </c>
      <c r="AK68" s="17">
        <f t="shared" si="123"/>
        <v>25.662140129323589</v>
      </c>
      <c r="AL68" s="79">
        <f t="shared" si="112"/>
        <v>0.19974721238753321</v>
      </c>
      <c r="AQ68" s="43">
        <f t="shared" si="113"/>
        <v>1.1392553431160413</v>
      </c>
      <c r="AR68" s="43">
        <f t="shared" si="113"/>
        <v>6.8355320586962467</v>
      </c>
      <c r="AS68" s="43">
        <f t="shared" si="113"/>
        <v>7.9747874018122875</v>
      </c>
      <c r="AT68" s="43">
        <f t="shared" si="113"/>
        <v>0.33225978863218097</v>
      </c>
      <c r="AU68" s="17">
        <f t="shared" si="124"/>
        <v>24.736355150474527</v>
      </c>
      <c r="AV68" s="79">
        <f t="shared" si="114"/>
        <v>0.27633545916990598</v>
      </c>
      <c r="BA68" s="43">
        <f t="shared" si="115"/>
        <v>1.0297110257978259</v>
      </c>
      <c r="BB68" s="43">
        <f t="shared" si="115"/>
        <v>8.2376882063826073</v>
      </c>
      <c r="BC68" s="43">
        <f t="shared" si="115"/>
        <v>9.2673992321804342</v>
      </c>
      <c r="BD68" s="43">
        <f t="shared" si="115"/>
        <v>0.37106619303383698</v>
      </c>
      <c r="BE68" s="17">
        <f t="shared" si="125"/>
        <v>23.870797818948361</v>
      </c>
      <c r="BF68" s="79">
        <f t="shared" si="116"/>
        <v>0.3450948003021343</v>
      </c>
      <c r="BK68" s="43">
        <f t="shared" si="117"/>
        <v>0.95709754012510451</v>
      </c>
      <c r="BL68" s="43">
        <f t="shared" si="117"/>
        <v>9.5709754012510437</v>
      </c>
      <c r="BM68" s="43">
        <f t="shared" si="117"/>
        <v>10.528072941376148</v>
      </c>
      <c r="BN68" s="43">
        <f t="shared" si="117"/>
        <v>0.30431648846633574</v>
      </c>
      <c r="BO68" s="17">
        <f t="shared" si="126"/>
        <v>23.227222387555141</v>
      </c>
      <c r="BP68" s="79">
        <f t="shared" si="118"/>
        <v>0.41205854241009265</v>
      </c>
      <c r="BU68" s="43">
        <f t="shared" si="119"/>
        <v>0.88011226278635524</v>
      </c>
      <c r="BV68" s="43">
        <f t="shared" si="119"/>
        <v>10.561347153436262</v>
      </c>
      <c r="BW68" s="43">
        <f t="shared" si="119"/>
        <v>11.441459416222617</v>
      </c>
      <c r="BX68" s="43">
        <f t="shared" si="119"/>
        <v>0.38897882542981932</v>
      </c>
      <c r="BY68" s="17">
        <f t="shared" si="127"/>
        <v>22.655920132949397</v>
      </c>
      <c r="BZ68" s="79">
        <f t="shared" si="120"/>
        <v>0.4661627994563981</v>
      </c>
    </row>
    <row r="69" spans="5:78" ht="20.100000000000001" customHeight="1">
      <c r="E69" s="38">
        <v>38</v>
      </c>
      <c r="F69" s="20">
        <f t="shared" si="104"/>
        <v>0.75460000000000005</v>
      </c>
      <c r="G69" s="20">
        <f t="shared" si="105"/>
        <v>6.7225792446311408</v>
      </c>
      <c r="H69" s="29">
        <f t="shared" si="106"/>
        <v>67488.873239436623</v>
      </c>
      <c r="M69" s="43">
        <f t="shared" si="107"/>
        <v>2.4013579247774484</v>
      </c>
      <c r="N69" s="43">
        <f t="shared" si="107"/>
        <v>0</v>
      </c>
      <c r="O69" s="43">
        <f t="shared" si="107"/>
        <v>2.4013579247774484</v>
      </c>
      <c r="P69" s="43">
        <f t="shared" si="107"/>
        <v>0</v>
      </c>
      <c r="Q69" s="17">
        <f t="shared" si="121"/>
        <v>32.802673733602994</v>
      </c>
      <c r="R69" s="79">
        <f t="shared" si="108"/>
        <v>0</v>
      </c>
      <c r="W69" s="43">
        <f t="shared" si="109"/>
        <v>2.048159072393176</v>
      </c>
      <c r="X69" s="43">
        <f t="shared" si="109"/>
        <v>4.0963181447863519</v>
      </c>
      <c r="Y69" s="43">
        <f t="shared" si="109"/>
        <v>6.1444772171795288</v>
      </c>
      <c r="Z69" s="43">
        <f t="shared" si="109"/>
        <v>0.10655128283664175</v>
      </c>
      <c r="AA69" s="17">
        <f t="shared" si="122"/>
        <v>31.633537731114327</v>
      </c>
      <c r="AB69" s="79">
        <f t="shared" si="110"/>
        <v>0.12949288756778121</v>
      </c>
      <c r="AG69" s="43">
        <f t="shared" si="111"/>
        <v>1.5742629016863456</v>
      </c>
      <c r="AH69" s="43">
        <f t="shared" si="111"/>
        <v>6.2970516067453826</v>
      </c>
      <c r="AI69" s="43">
        <f t="shared" si="111"/>
        <v>7.8713145084317286</v>
      </c>
      <c r="AJ69" s="43">
        <f t="shared" si="111"/>
        <v>0.29688099594680051</v>
      </c>
      <c r="AK69" s="17">
        <f t="shared" si="123"/>
        <v>30.537346089266215</v>
      </c>
      <c r="AL69" s="79">
        <f t="shared" si="112"/>
        <v>0.20620821430709649</v>
      </c>
      <c r="AQ69" s="43">
        <f t="shared" si="113"/>
        <v>1.292120123272591</v>
      </c>
      <c r="AR69" s="43">
        <f t="shared" si="113"/>
        <v>7.7527207396355449</v>
      </c>
      <c r="AS69" s="43">
        <f t="shared" si="113"/>
        <v>9.0448408629081367</v>
      </c>
      <c r="AT69" s="43">
        <f t="shared" si="113"/>
        <v>0.4205689568754033</v>
      </c>
      <c r="AU69" s="17">
        <f t="shared" si="124"/>
        <v>29.540439827178822</v>
      </c>
      <c r="AV69" s="79">
        <f t="shared" si="114"/>
        <v>0.26244432327316325</v>
      </c>
      <c r="BA69" s="43">
        <f t="shared" si="115"/>
        <v>1.1392620610349335</v>
      </c>
      <c r="BB69" s="43">
        <f t="shared" si="115"/>
        <v>9.1140964882794684</v>
      </c>
      <c r="BC69" s="43">
        <f t="shared" si="115"/>
        <v>10.253358549314402</v>
      </c>
      <c r="BD69" s="43">
        <f t="shared" si="115"/>
        <v>0.48999248483945379</v>
      </c>
      <c r="BE69" s="17">
        <f t="shared" si="125"/>
        <v>28.472615436690916</v>
      </c>
      <c r="BF69" s="79">
        <f t="shared" si="116"/>
        <v>0.32010043153726897</v>
      </c>
      <c r="BK69" s="43">
        <f t="shared" si="117"/>
        <v>1.0497600593854506</v>
      </c>
      <c r="BL69" s="43">
        <f t="shared" si="117"/>
        <v>10.497600593854507</v>
      </c>
      <c r="BM69" s="43">
        <f t="shared" si="117"/>
        <v>11.547360653239958</v>
      </c>
      <c r="BN69" s="43">
        <f t="shared" si="117"/>
        <v>0.43904058642456567</v>
      </c>
      <c r="BO69" s="17">
        <f t="shared" si="126"/>
        <v>27.601335573484459</v>
      </c>
      <c r="BP69" s="79">
        <f t="shared" si="118"/>
        <v>0.38032944333096502</v>
      </c>
      <c r="BU69" s="43">
        <f t="shared" si="119"/>
        <v>0.95673281193729987</v>
      </c>
      <c r="BV69" s="43">
        <f t="shared" si="119"/>
        <v>11.480793743247597</v>
      </c>
      <c r="BW69" s="43">
        <f t="shared" si="119"/>
        <v>12.437526555184897</v>
      </c>
      <c r="BX69" s="43">
        <f t="shared" si="119"/>
        <v>0.49593212780533102</v>
      </c>
      <c r="BY69" s="17">
        <f t="shared" si="127"/>
        <v>26.827314857798729</v>
      </c>
      <c r="BZ69" s="79">
        <f t="shared" si="120"/>
        <v>0.42795165316032807</v>
      </c>
    </row>
    <row r="70" spans="5:78" ht="20.100000000000001" customHeight="1">
      <c r="E70" s="38">
        <v>40</v>
      </c>
      <c r="F70" s="20">
        <f t="shared" si="104"/>
        <v>0.79460000000000008</v>
      </c>
      <c r="G70" s="20">
        <f t="shared" si="105"/>
        <v>7.0789311791464415</v>
      </c>
      <c r="H70" s="29">
        <f t="shared" si="106"/>
        <v>71066.338028169019</v>
      </c>
      <c r="M70" s="43">
        <f t="shared" si="107"/>
        <v>2.6239179598977733</v>
      </c>
      <c r="N70" s="43">
        <f t="shared" si="107"/>
        <v>0</v>
      </c>
      <c r="O70" s="43">
        <f t="shared" si="107"/>
        <v>2.6239179598977733</v>
      </c>
      <c r="P70" s="43">
        <f t="shared" si="107"/>
        <v>0</v>
      </c>
      <c r="Q70" s="17">
        <f t="shared" si="121"/>
        <v>39.138012767231501</v>
      </c>
      <c r="R70" s="79">
        <f t="shared" si="108"/>
        <v>0</v>
      </c>
      <c r="W70" s="43">
        <f t="shared" si="109"/>
        <v>2.0571466770166462</v>
      </c>
      <c r="X70" s="43">
        <f t="shared" si="109"/>
        <v>4.1142933540332924</v>
      </c>
      <c r="Y70" s="43">
        <f t="shared" si="109"/>
        <v>6.17144003104994</v>
      </c>
      <c r="Z70" s="43">
        <f t="shared" si="109"/>
        <v>0.17294174821496255</v>
      </c>
      <c r="AA70" s="17">
        <f t="shared" si="122"/>
        <v>37.481928082648167</v>
      </c>
      <c r="AB70" s="79">
        <f t="shared" si="110"/>
        <v>0.10976738829873477</v>
      </c>
      <c r="AG70" s="43">
        <f t="shared" si="111"/>
        <v>1.7250953906096702</v>
      </c>
      <c r="AH70" s="43">
        <f t="shared" si="111"/>
        <v>6.9003815624386808</v>
      </c>
      <c r="AI70" s="43">
        <f t="shared" si="111"/>
        <v>8.6254769530483522</v>
      </c>
      <c r="AJ70" s="43">
        <f t="shared" si="111"/>
        <v>0.41358172725838704</v>
      </c>
      <c r="AK70" s="17">
        <f t="shared" si="123"/>
        <v>36.27062042763864</v>
      </c>
      <c r="AL70" s="79">
        <f t="shared" si="112"/>
        <v>0.19024713338458663</v>
      </c>
      <c r="AQ70" s="43">
        <f t="shared" si="113"/>
        <v>1.4832524997044523</v>
      </c>
      <c r="AR70" s="43">
        <f t="shared" si="113"/>
        <v>8.8995149982267119</v>
      </c>
      <c r="AS70" s="43">
        <f t="shared" si="113"/>
        <v>10.382767497931166</v>
      </c>
      <c r="AT70" s="43">
        <f t="shared" si="113"/>
        <v>0.58702169066789267</v>
      </c>
      <c r="AU70" s="17">
        <f t="shared" si="124"/>
        <v>34.976508538399962</v>
      </c>
      <c r="AV70" s="79">
        <f t="shared" si="114"/>
        <v>0.25444263507479953</v>
      </c>
      <c r="BA70" s="43">
        <f t="shared" si="115"/>
        <v>1.2518472702841776</v>
      </c>
      <c r="BB70" s="43">
        <f t="shared" si="115"/>
        <v>10.014778162273421</v>
      </c>
      <c r="BC70" s="43">
        <f t="shared" si="115"/>
        <v>11.2666254325576</v>
      </c>
      <c r="BD70" s="43">
        <f t="shared" si="115"/>
        <v>0.73282293407417198</v>
      </c>
      <c r="BE70" s="17">
        <f t="shared" si="125"/>
        <v>33.798322577082104</v>
      </c>
      <c r="BF70" s="79">
        <f t="shared" si="116"/>
        <v>0.29630991713962224</v>
      </c>
      <c r="BK70" s="43">
        <f t="shared" si="117"/>
        <v>1.131033846178092</v>
      </c>
      <c r="BL70" s="43">
        <f t="shared" si="117"/>
        <v>11.310338461780921</v>
      </c>
      <c r="BM70" s="43">
        <f t="shared" si="117"/>
        <v>12.441372307959014</v>
      </c>
      <c r="BN70" s="43">
        <f t="shared" si="117"/>
        <v>0.64239811762706889</v>
      </c>
      <c r="BO70" s="17">
        <f t="shared" si="126"/>
        <v>32.641429133137457</v>
      </c>
      <c r="BP70" s="79">
        <f t="shared" si="118"/>
        <v>0.34650255096516919</v>
      </c>
      <c r="BU70" s="43">
        <f t="shared" si="119"/>
        <v>1.0225270956836274</v>
      </c>
      <c r="BV70" s="43">
        <f t="shared" si="119"/>
        <v>12.270325148203527</v>
      </c>
      <c r="BW70" s="43">
        <f t="shared" si="119"/>
        <v>13.292852243887154</v>
      </c>
      <c r="BX70" s="43">
        <f t="shared" si="119"/>
        <v>0.6499854451178102</v>
      </c>
      <c r="BY70" s="17">
        <f t="shared" si="127"/>
        <v>31.645412487123767</v>
      </c>
      <c r="BZ70" s="79">
        <f t="shared" si="120"/>
        <v>0.38774419999095328</v>
      </c>
    </row>
    <row r="71" spans="5:78" ht="20.100000000000001" customHeight="1">
      <c r="E71" s="38">
        <v>42</v>
      </c>
      <c r="F71" s="20">
        <f t="shared" si="104"/>
        <v>0.83460000000000001</v>
      </c>
      <c r="G71" s="20">
        <f t="shared" si="105"/>
        <v>7.4352831136617406</v>
      </c>
      <c r="H71" s="29">
        <f t="shared" si="106"/>
        <v>74643.8028169014</v>
      </c>
      <c r="M71" s="43">
        <f t="shared" si="107"/>
        <v>2.6583883265860715</v>
      </c>
      <c r="N71" s="43">
        <f t="shared" si="107"/>
        <v>0</v>
      </c>
      <c r="O71" s="43">
        <f t="shared" si="107"/>
        <v>2.6583883265860715</v>
      </c>
      <c r="P71" s="43">
        <f t="shared" si="107"/>
        <v>0</v>
      </c>
      <c r="Q71" s="17">
        <f t="shared" si="121"/>
        <v>46.362722413998249</v>
      </c>
      <c r="R71" s="79">
        <f t="shared" si="108"/>
        <v>0</v>
      </c>
      <c r="W71" s="43">
        <f t="shared" si="109"/>
        <v>2.1973961847109198</v>
      </c>
      <c r="X71" s="43">
        <f t="shared" si="109"/>
        <v>4.3947923694218396</v>
      </c>
      <c r="Y71" s="43">
        <f t="shared" si="109"/>
        <v>6.5921885541327594</v>
      </c>
      <c r="Z71" s="43">
        <f t="shared" si="109"/>
        <v>0.20908654611348026</v>
      </c>
      <c r="AA71" s="17">
        <f t="shared" si="122"/>
        <v>44.528719262687652</v>
      </c>
      <c r="AB71" s="79">
        <f t="shared" si="110"/>
        <v>9.8695683194832129E-2</v>
      </c>
      <c r="AG71" s="43">
        <f t="shared" si="111"/>
        <v>1.7794725536284155</v>
      </c>
      <c r="AH71" s="43">
        <f t="shared" si="111"/>
        <v>7.117890214513662</v>
      </c>
      <c r="AI71" s="43">
        <f t="shared" si="111"/>
        <v>8.8973627681420773</v>
      </c>
      <c r="AJ71" s="43">
        <f t="shared" si="111"/>
        <v>0.36627338710342888</v>
      </c>
      <c r="AK71" s="17">
        <f t="shared" si="123"/>
        <v>42.922253124170446</v>
      </c>
      <c r="AL71" s="79">
        <f t="shared" si="112"/>
        <v>0.16583216621742125</v>
      </c>
      <c r="AQ71" s="43">
        <f t="shared" si="113"/>
        <v>1.4948554449488884</v>
      </c>
      <c r="AR71" s="43">
        <f t="shared" si="113"/>
        <v>8.9691326696933302</v>
      </c>
      <c r="AS71" s="43">
        <f t="shared" si="113"/>
        <v>10.46398811464222</v>
      </c>
      <c r="AT71" s="43">
        <f t="shared" si="113"/>
        <v>0.48125716350488373</v>
      </c>
      <c r="AU71" s="17">
        <f t="shared" si="124"/>
        <v>41.376098001092458</v>
      </c>
      <c r="AV71" s="79">
        <f t="shared" si="114"/>
        <v>0.21677086779561758</v>
      </c>
      <c r="BA71" s="43">
        <f t="shared" si="115"/>
        <v>1.3301702631542023</v>
      </c>
      <c r="BB71" s="43">
        <f t="shared" si="115"/>
        <v>10.641362105233618</v>
      </c>
      <c r="BC71" s="43">
        <f t="shared" si="115"/>
        <v>11.97153236838782</v>
      </c>
      <c r="BD71" s="43">
        <f t="shared" si="115"/>
        <v>0.50370556197819427</v>
      </c>
      <c r="BE71" s="17">
        <f t="shared" si="125"/>
        <v>39.764149042989871</v>
      </c>
      <c r="BF71" s="79">
        <f t="shared" si="116"/>
        <v>0.26761196608857429</v>
      </c>
      <c r="BK71" s="43">
        <f t="shared" si="117"/>
        <v>1.1885358155345493</v>
      </c>
      <c r="BL71" s="43">
        <f t="shared" si="117"/>
        <v>11.885358155345493</v>
      </c>
      <c r="BM71" s="43">
        <f t="shared" si="117"/>
        <v>13.073893970880043</v>
      </c>
      <c r="BN71" s="43">
        <f t="shared" si="117"/>
        <v>0.51912886136198833</v>
      </c>
      <c r="BO71" s="17">
        <f t="shared" si="126"/>
        <v>38.52229040690063</v>
      </c>
      <c r="BP71" s="79">
        <f t="shared" si="118"/>
        <v>0.30853197018670592</v>
      </c>
      <c r="BU71" s="43">
        <f t="shared" si="119"/>
        <v>1.0781188812180278</v>
      </c>
      <c r="BV71" s="43">
        <f t="shared" si="119"/>
        <v>12.937426574616333</v>
      </c>
      <c r="BW71" s="43">
        <f t="shared" si="119"/>
        <v>14.015545455834362</v>
      </c>
      <c r="BX71" s="43">
        <f t="shared" si="119"/>
        <v>0.66201002537105857</v>
      </c>
      <c r="BY71" s="17">
        <f t="shared" si="127"/>
        <v>37.05837757760338</v>
      </c>
      <c r="BZ71" s="79">
        <f t="shared" si="120"/>
        <v>0.34910936258675296</v>
      </c>
    </row>
    <row r="72" spans="5:78" ht="20.100000000000001" customHeight="1">
      <c r="E72" s="38">
        <v>44</v>
      </c>
      <c r="F72" s="20">
        <f t="shared" si="104"/>
        <v>0.87460000000000004</v>
      </c>
      <c r="G72" s="20">
        <f t="shared" si="105"/>
        <v>7.7916350481770413</v>
      </c>
      <c r="H72" s="29">
        <f t="shared" si="106"/>
        <v>78221.267605633795</v>
      </c>
      <c r="M72" s="43">
        <f t="shared" si="107"/>
        <v>4.418119835940427</v>
      </c>
      <c r="N72" s="43">
        <f t="shared" si="107"/>
        <v>0</v>
      </c>
      <c r="O72" s="43">
        <f t="shared" si="107"/>
        <v>4.418119835940427</v>
      </c>
      <c r="P72" s="43">
        <f t="shared" si="107"/>
        <v>0</v>
      </c>
      <c r="Q72" s="17">
        <f t="shared" si="121"/>
        <v>74.594456852188074</v>
      </c>
      <c r="R72" s="79">
        <f t="shared" si="108"/>
        <v>0</v>
      </c>
      <c r="W72" s="43">
        <f t="shared" si="109"/>
        <v>3.0484635137296081</v>
      </c>
      <c r="X72" s="43">
        <f t="shared" si="109"/>
        <v>6.0969270274592162</v>
      </c>
      <c r="Y72" s="43">
        <f t="shared" si="109"/>
        <v>9.1453905411888243</v>
      </c>
      <c r="Z72" s="43">
        <f t="shared" si="109"/>
        <v>0.13936396870307469</v>
      </c>
      <c r="AA72" s="17">
        <f t="shared" si="122"/>
        <v>69.18718685664355</v>
      </c>
      <c r="AB72" s="79">
        <f t="shared" si="110"/>
        <v>8.8122198696878679E-2</v>
      </c>
      <c r="AG72" s="43">
        <f t="shared" si="111"/>
        <v>2.030624078693732</v>
      </c>
      <c r="AH72" s="43">
        <f t="shared" si="111"/>
        <v>8.1224963147749278</v>
      </c>
      <c r="AI72" s="43">
        <f t="shared" si="111"/>
        <v>10.153120393468658</v>
      </c>
      <c r="AJ72" s="43">
        <f t="shared" si="111"/>
        <v>0.22753297583557333</v>
      </c>
      <c r="AK72" s="17">
        <f t="shared" si="123"/>
        <v>54.271450252831102</v>
      </c>
      <c r="AL72" s="79">
        <f t="shared" si="112"/>
        <v>0.14966425767019581</v>
      </c>
      <c r="AQ72" s="43">
        <f t="shared" si="113"/>
        <v>1.6795053978549941</v>
      </c>
      <c r="AR72" s="43">
        <f t="shared" si="113"/>
        <v>10.077032387129965</v>
      </c>
      <c r="AS72" s="43">
        <f t="shared" si="113"/>
        <v>11.756537784984959</v>
      </c>
      <c r="AT72" s="43">
        <f t="shared" si="113"/>
        <v>0.28107418393667749</v>
      </c>
      <c r="AU72" s="17">
        <f t="shared" si="124"/>
        <v>49.958884276221191</v>
      </c>
      <c r="AV72" s="79">
        <f t="shared" si="114"/>
        <v>0.20170651392882097</v>
      </c>
      <c r="BA72" s="43">
        <f t="shared" si="115"/>
        <v>1.4595453918594197</v>
      </c>
      <c r="BB72" s="43">
        <f t="shared" si="115"/>
        <v>11.676363134875357</v>
      </c>
      <c r="BC72" s="43">
        <f t="shared" si="115"/>
        <v>13.135908526734777</v>
      </c>
      <c r="BD72" s="43">
        <f t="shared" si="115"/>
        <v>0.36303474949873266</v>
      </c>
      <c r="BE72" s="17">
        <f t="shared" si="125"/>
        <v>47.226856378822383</v>
      </c>
      <c r="BF72" s="79">
        <f t="shared" si="116"/>
        <v>0.24723989759587955</v>
      </c>
      <c r="BK72" s="43">
        <f t="shared" si="117"/>
        <v>1.1942357294835495</v>
      </c>
      <c r="BL72" s="43">
        <f t="shared" si="117"/>
        <v>11.942357294835494</v>
      </c>
      <c r="BM72" s="43">
        <f t="shared" si="117"/>
        <v>13.136593024319044</v>
      </c>
      <c r="BN72" s="43">
        <f t="shared" si="117"/>
        <v>0.5912397602487951</v>
      </c>
      <c r="BO72" s="17">
        <f t="shared" si="126"/>
        <v>44.403340249293585</v>
      </c>
      <c r="BP72" s="79">
        <f t="shared" si="118"/>
        <v>0.26895177767680406</v>
      </c>
      <c r="BU72" s="43">
        <f t="shared" si="119"/>
        <v>1.0102056757306408</v>
      </c>
      <c r="BV72" s="43">
        <f t="shared" si="119"/>
        <v>12.12246810876769</v>
      </c>
      <c r="BW72" s="43">
        <f t="shared" si="119"/>
        <v>13.13267378449833</v>
      </c>
      <c r="BX72" s="43">
        <f t="shared" si="119"/>
        <v>0.69863391642867079</v>
      </c>
      <c r="BY72" s="17">
        <f t="shared" si="127"/>
        <v>42.005717614162997</v>
      </c>
      <c r="BZ72" s="79">
        <f t="shared" si="120"/>
        <v>0.28859090612655974</v>
      </c>
    </row>
    <row r="73" spans="5:78" ht="20.100000000000001" customHeight="1">
      <c r="E73" s="38">
        <v>46</v>
      </c>
      <c r="F73" s="20">
        <f t="shared" si="104"/>
        <v>0.91460000000000008</v>
      </c>
      <c r="G73" s="20">
        <f t="shared" si="105"/>
        <v>8.1479869826923412</v>
      </c>
      <c r="H73" s="29">
        <f t="shared" si="106"/>
        <v>81798.732394366205</v>
      </c>
      <c r="M73" s="43">
        <f t="shared" si="107"/>
        <v>4.6413624974284167</v>
      </c>
      <c r="N73" s="43">
        <f t="shared" si="107"/>
        <v>0</v>
      </c>
      <c r="O73" s="43">
        <f t="shared" si="107"/>
        <v>4.6413624974284167</v>
      </c>
      <c r="P73" s="43">
        <f t="shared" si="107"/>
        <v>0</v>
      </c>
      <c r="Q73" s="17">
        <f t="shared" si="121"/>
        <v>89.420862638447105</v>
      </c>
      <c r="R73" s="79">
        <f t="shared" si="108"/>
        <v>0</v>
      </c>
      <c r="W73" s="43">
        <f t="shared" si="109"/>
        <v>3.6554826923584369</v>
      </c>
      <c r="X73" s="43">
        <f t="shared" si="109"/>
        <v>7.3109653847168738</v>
      </c>
      <c r="Y73" s="43">
        <f t="shared" si="109"/>
        <v>10.966448077075311</v>
      </c>
      <c r="Z73" s="43">
        <f t="shared" si="109"/>
        <v>9.1791429553725934E-2</v>
      </c>
      <c r="AA73" s="17">
        <f t="shared" si="122"/>
        <v>82.908934248937015</v>
      </c>
      <c r="AB73" s="79">
        <f t="shared" si="110"/>
        <v>8.818067016475499E-2</v>
      </c>
      <c r="AG73" s="43">
        <f t="shared" si="111"/>
        <v>2.7554440537980622</v>
      </c>
      <c r="AH73" s="43">
        <f t="shared" si="111"/>
        <v>11.021776215192249</v>
      </c>
      <c r="AI73" s="43">
        <f t="shared" si="111"/>
        <v>13.777220268990311</v>
      </c>
      <c r="AJ73" s="43">
        <f t="shared" si="111"/>
        <v>0.13350584737652005</v>
      </c>
      <c r="AK73" s="17">
        <f t="shared" si="123"/>
        <v>72.442948510450165</v>
      </c>
      <c r="AL73" s="79">
        <f t="shared" si="112"/>
        <v>0.15214422441132855</v>
      </c>
      <c r="AQ73" s="43">
        <f t="shared" si="113"/>
        <v>1.5062720080026664</v>
      </c>
      <c r="AR73" s="43">
        <f t="shared" si="113"/>
        <v>9.0376320480159968</v>
      </c>
      <c r="AS73" s="43">
        <f t="shared" si="113"/>
        <v>10.543904056018665</v>
      </c>
      <c r="AT73" s="43">
        <f t="shared" si="113"/>
        <v>0.38088784365665573</v>
      </c>
      <c r="AU73" s="17">
        <f t="shared" si="124"/>
        <v>62.164564033046176</v>
      </c>
      <c r="AV73" s="79">
        <f t="shared" si="114"/>
        <v>0.14538237641643662</v>
      </c>
      <c r="BA73" s="43">
        <f t="shared" si="115"/>
        <v>1.1527817720333136</v>
      </c>
      <c r="BB73" s="43">
        <f t="shared" si="115"/>
        <v>9.2222541762665085</v>
      </c>
      <c r="BC73" s="43">
        <f t="shared" si="115"/>
        <v>10.375035948299821</v>
      </c>
      <c r="BD73" s="43">
        <f t="shared" si="115"/>
        <v>0.43528199007483537</v>
      </c>
      <c r="BE73" s="17">
        <f t="shared" si="125"/>
        <v>51.24400600808935</v>
      </c>
      <c r="BF73" s="79">
        <f t="shared" si="116"/>
        <v>0.17996747121625675</v>
      </c>
      <c r="BK73" s="43">
        <f t="shared" si="117"/>
        <v>0.85506418911444548</v>
      </c>
      <c r="BL73" s="43">
        <f t="shared" si="117"/>
        <v>8.5506418911444548</v>
      </c>
      <c r="BM73" s="43">
        <f t="shared" si="117"/>
        <v>9.4057060802589021</v>
      </c>
      <c r="BN73" s="43">
        <f t="shared" si="117"/>
        <v>0.57706409451379514</v>
      </c>
      <c r="BO73" s="17">
        <f t="shared" si="126"/>
        <v>43.859010211232203</v>
      </c>
      <c r="BP73" s="79">
        <f t="shared" si="118"/>
        <v>0.19495747509948716</v>
      </c>
      <c r="BU73" s="43">
        <f t="shared" si="119"/>
        <v>0.66410460774325863</v>
      </c>
      <c r="BV73" s="43">
        <f t="shared" si="119"/>
        <v>7.9692552929191027</v>
      </c>
      <c r="BW73" s="43">
        <f t="shared" si="119"/>
        <v>8.6333599006623611</v>
      </c>
      <c r="BX73" s="43">
        <f t="shared" si="119"/>
        <v>0.93744329711008101</v>
      </c>
      <c r="BY73" s="17">
        <f t="shared" si="127"/>
        <v>39.096824352975524</v>
      </c>
      <c r="BZ73" s="79">
        <f t="shared" si="120"/>
        <v>0.20383382601540093</v>
      </c>
    </row>
    <row r="74" spans="5:78" ht="20.100000000000001" customHeight="1">
      <c r="E74" s="38">
        <v>48</v>
      </c>
      <c r="F74" s="20">
        <f t="shared" si="104"/>
        <v>0.9546</v>
      </c>
      <c r="G74" s="20">
        <f t="shared" si="105"/>
        <v>8.504338917207642</v>
      </c>
      <c r="H74" s="29">
        <f t="shared" si="106"/>
        <v>85376.1971830986</v>
      </c>
      <c r="M74" s="43">
        <f t="shared" si="107"/>
        <v>4.9362402952669964</v>
      </c>
      <c r="N74" s="43">
        <f t="shared" si="107"/>
        <v>0</v>
      </c>
      <c r="O74" s="43">
        <f t="shared" si="107"/>
        <v>4.9362402952669964</v>
      </c>
      <c r="P74" s="43">
        <f t="shared" si="107"/>
        <v>0</v>
      </c>
      <c r="Q74" s="17">
        <f t="shared" si="121"/>
        <v>104.01619896001444</v>
      </c>
      <c r="R74" s="79">
        <f t="shared" si="108"/>
        <v>0</v>
      </c>
      <c r="W74" s="43">
        <f t="shared" si="109"/>
        <v>3.7797006972123253</v>
      </c>
      <c r="X74" s="43">
        <f t="shared" si="109"/>
        <v>7.5594013944246505</v>
      </c>
      <c r="Y74" s="43">
        <f t="shared" si="109"/>
        <v>11.339102091636978</v>
      </c>
      <c r="Z74" s="43">
        <f t="shared" si="109"/>
        <v>7.599337411800669E-2</v>
      </c>
      <c r="AA74" s="17">
        <f t="shared" si="122"/>
        <v>93.133406206892289</v>
      </c>
      <c r="AB74" s="79">
        <f t="shared" si="110"/>
        <v>8.1167453251218255E-2</v>
      </c>
      <c r="AG74" s="43">
        <f t="shared" si="111"/>
        <v>2.9858485209606518</v>
      </c>
      <c r="AH74" s="43">
        <f t="shared" si="111"/>
        <v>11.943394083842607</v>
      </c>
      <c r="AI74" s="43">
        <f t="shared" si="111"/>
        <v>14.92924260480326</v>
      </c>
      <c r="AJ74" s="43">
        <f t="shared" si="111"/>
        <v>0.13045902840576484</v>
      </c>
      <c r="AK74" s="17">
        <f t="shared" si="123"/>
        <v>84.962081983665996</v>
      </c>
      <c r="AL74" s="79">
        <f t="shared" si="112"/>
        <v>0.14057322755036453</v>
      </c>
      <c r="AQ74" s="43">
        <f t="shared" si="113"/>
        <v>2.3408216356735165</v>
      </c>
      <c r="AR74" s="43">
        <f t="shared" si="113"/>
        <v>14.044929814041097</v>
      </c>
      <c r="AS74" s="43">
        <f t="shared" si="113"/>
        <v>16.385751449714615</v>
      </c>
      <c r="AT74" s="43">
        <f t="shared" si="113"/>
        <v>0.17047648853969971</v>
      </c>
      <c r="AU74" s="17">
        <f t="shared" si="124"/>
        <v>77.705519458120193</v>
      </c>
      <c r="AV74" s="79">
        <f t="shared" si="114"/>
        <v>0.18074558811244659</v>
      </c>
      <c r="BA74" s="43">
        <f t="shared" si="115"/>
        <v>1.7886483108458568</v>
      </c>
      <c r="BB74" s="43">
        <f t="shared" si="115"/>
        <v>14.309186486766855</v>
      </c>
      <c r="BC74" s="43">
        <f t="shared" si="115"/>
        <v>16.097834797612713</v>
      </c>
      <c r="BD74" s="43">
        <f t="shared" si="115"/>
        <v>0.51040233298368054</v>
      </c>
      <c r="BE74" s="17">
        <f t="shared" si="125"/>
        <v>72.065172667489591</v>
      </c>
      <c r="BF74" s="79">
        <f t="shared" si="116"/>
        <v>0.1985589704029404</v>
      </c>
      <c r="BK74" s="43">
        <f t="shared" si="117"/>
        <v>1.1836346493188483</v>
      </c>
      <c r="BL74" s="43">
        <f t="shared" si="117"/>
        <v>11.836346493188481</v>
      </c>
      <c r="BM74" s="43">
        <f t="shared" si="117"/>
        <v>13.019981142507328</v>
      </c>
      <c r="BN74" s="43">
        <f t="shared" si="117"/>
        <v>0.80800592317504449</v>
      </c>
      <c r="BO74" s="17">
        <f t="shared" si="126"/>
        <v>63.56568281280844</v>
      </c>
      <c r="BP74" s="79">
        <f t="shared" si="118"/>
        <v>0.18620654997201519</v>
      </c>
      <c r="BU74" s="43">
        <f t="shared" si="119"/>
        <v>0.68235444077729701</v>
      </c>
      <c r="BV74" s="43">
        <f t="shared" si="119"/>
        <v>8.1882532893275641</v>
      </c>
      <c r="BW74" s="43">
        <f t="shared" si="119"/>
        <v>8.8706077301048616</v>
      </c>
      <c r="BX74" s="43">
        <f t="shared" si="119"/>
        <v>0.81614139794020979</v>
      </c>
      <c r="BY74" s="17">
        <f t="shared" si="127"/>
        <v>52.444969976881524</v>
      </c>
      <c r="BZ74" s="79">
        <f t="shared" si="120"/>
        <v>0.15613038377058963</v>
      </c>
    </row>
    <row r="75" spans="5:78" ht="20.100000000000001" customHeight="1">
      <c r="E75" s="38">
        <v>50</v>
      </c>
      <c r="F75" s="20">
        <f t="shared" si="104"/>
        <v>0.99460000000000004</v>
      </c>
      <c r="G75" s="20">
        <f t="shared" si="105"/>
        <v>8.860690851722941</v>
      </c>
      <c r="H75" s="29">
        <f t="shared" si="106"/>
        <v>88953.661971830996</v>
      </c>
      <c r="M75" s="43">
        <f t="shared" si="107"/>
        <v>5.2115058132811747</v>
      </c>
      <c r="N75" s="43">
        <f t="shared" si="107"/>
        <v>0</v>
      </c>
      <c r="O75" s="43">
        <f t="shared" si="107"/>
        <v>5.2115058132811747</v>
      </c>
      <c r="P75" s="43">
        <f t="shared" si="107"/>
        <v>0</v>
      </c>
      <c r="Q75" s="17">
        <f t="shared" si="121"/>
        <v>118.4082250056192</v>
      </c>
      <c r="R75" s="79">
        <f t="shared" si="108"/>
        <v>0</v>
      </c>
      <c r="W75" s="43">
        <f t="shared" si="109"/>
        <v>4.0649298660051896</v>
      </c>
      <c r="X75" s="43">
        <f t="shared" si="109"/>
        <v>8.1298597320103791</v>
      </c>
      <c r="Y75" s="43">
        <f t="shared" si="109"/>
        <v>12.19478959801557</v>
      </c>
      <c r="Z75" s="43">
        <f t="shared" si="109"/>
        <v>0.11107009698902019</v>
      </c>
      <c r="AA75" s="17">
        <f t="shared" si="122"/>
        <v>107.6117852270809</v>
      </c>
      <c r="AB75" s="79">
        <f t="shared" si="110"/>
        <v>7.5548042575958221E-2</v>
      </c>
      <c r="AG75" s="43">
        <f t="shared" si="111"/>
        <v>2.8446219553067023</v>
      </c>
      <c r="AH75" s="43">
        <f t="shared" si="111"/>
        <v>11.378487821226809</v>
      </c>
      <c r="AI75" s="43">
        <f t="shared" si="111"/>
        <v>14.223109776533509</v>
      </c>
      <c r="AJ75" s="43">
        <f t="shared" si="111"/>
        <v>0.32679752079318103</v>
      </c>
      <c r="AK75" s="17">
        <f t="shared" si="123"/>
        <v>102.67984904977699</v>
      </c>
      <c r="AL75" s="79">
        <f t="shared" si="112"/>
        <v>0.11081519817691553</v>
      </c>
      <c r="AQ75" s="43">
        <f t="shared" si="113"/>
        <v>2.1719021199074735</v>
      </c>
      <c r="AR75" s="43">
        <f t="shared" si="113"/>
        <v>13.031412719444841</v>
      </c>
      <c r="AS75" s="43">
        <f t="shared" si="113"/>
        <v>15.203314839352316</v>
      </c>
      <c r="AT75" s="43">
        <f t="shared" si="113"/>
        <v>0.22358946868889221</v>
      </c>
      <c r="AU75" s="17">
        <f t="shared" si="124"/>
        <v>95.827102357511805</v>
      </c>
      <c r="AV75" s="79">
        <f t="shared" si="114"/>
        <v>0.13598880065085595</v>
      </c>
      <c r="BA75" s="43">
        <f t="shared" si="115"/>
        <v>1.7164285074169332</v>
      </c>
      <c r="BB75" s="43">
        <f t="shared" si="115"/>
        <v>13.731428059335466</v>
      </c>
      <c r="BC75" s="43">
        <f t="shared" si="115"/>
        <v>15.447856566752399</v>
      </c>
      <c r="BD75" s="43">
        <f t="shared" si="115"/>
        <v>0.28729716275463268</v>
      </c>
      <c r="BE75" s="17">
        <f t="shared" si="125"/>
        <v>88.589265634469371</v>
      </c>
      <c r="BF75" s="79">
        <f t="shared" si="116"/>
        <v>0.15500103721361788</v>
      </c>
      <c r="BK75" s="43">
        <f t="shared" si="117"/>
        <v>1.38392101318775</v>
      </c>
      <c r="BL75" s="43">
        <f t="shared" si="117"/>
        <v>13.8392101318775</v>
      </c>
      <c r="BM75" s="43">
        <f t="shared" si="117"/>
        <v>15.223131145065249</v>
      </c>
      <c r="BN75" s="43">
        <f t="shared" si="117"/>
        <v>0.31188553205185543</v>
      </c>
      <c r="BO75" s="17">
        <f t="shared" si="126"/>
        <v>82.158726084381669</v>
      </c>
      <c r="BP75" s="79">
        <f t="shared" si="118"/>
        <v>0.16844479937120552</v>
      </c>
      <c r="BU75" s="43">
        <f t="shared" si="119"/>
        <v>1.0389550219478463</v>
      </c>
      <c r="BV75" s="43">
        <f t="shared" si="119"/>
        <v>12.467460263374154</v>
      </c>
      <c r="BW75" s="43">
        <f t="shared" si="119"/>
        <v>13.506415285321999</v>
      </c>
      <c r="BX75" s="43">
        <f t="shared" si="119"/>
        <v>0.40909195795655434</v>
      </c>
      <c r="BY75" s="17">
        <f t="shared" si="127"/>
        <v>73.21350223692923</v>
      </c>
      <c r="BZ75" s="79">
        <f t="shared" si="120"/>
        <v>0.17028908442363119</v>
      </c>
    </row>
    <row r="76" spans="5:78" ht="20.100000000000001" customHeight="1">
      <c r="E76" s="38">
        <v>52</v>
      </c>
      <c r="F76" s="20">
        <f t="shared" si="104"/>
        <v>1.0346</v>
      </c>
      <c r="G76" s="20">
        <f t="shared" si="105"/>
        <v>9.2170427862382418</v>
      </c>
      <c r="H76" s="29">
        <f t="shared" si="106"/>
        <v>92531.126760563377</v>
      </c>
      <c r="M76" s="43">
        <f t="shared" si="107"/>
        <v>4.843492985990709</v>
      </c>
      <c r="N76" s="43">
        <f t="shared" si="107"/>
        <v>0</v>
      </c>
      <c r="O76" s="43">
        <f t="shared" si="107"/>
        <v>4.843492985990709</v>
      </c>
      <c r="P76" s="43">
        <f t="shared" si="107"/>
        <v>0</v>
      </c>
      <c r="Q76" s="17">
        <f t="shared" si="121"/>
        <v>137.29250433340084</v>
      </c>
      <c r="R76" s="79">
        <f t="shared" si="108"/>
        <v>0</v>
      </c>
      <c r="W76" s="43">
        <f t="shared" si="109"/>
        <v>3.7704432707683964</v>
      </c>
      <c r="X76" s="43">
        <f t="shared" si="109"/>
        <v>7.5408865415367927</v>
      </c>
      <c r="Y76" s="43">
        <f t="shared" si="109"/>
        <v>11.311329812305189</v>
      </c>
      <c r="Z76" s="43">
        <f t="shared" si="109"/>
        <v>8.5363136453458666E-2</v>
      </c>
      <c r="AA76" s="17">
        <f t="shared" si="122"/>
        <v>127.92381841578495</v>
      </c>
      <c r="AB76" s="79">
        <f t="shared" si="110"/>
        <v>5.8948260260860828E-2</v>
      </c>
      <c r="AG76" s="43">
        <f t="shared" si="111"/>
        <v>3.0459749567375778</v>
      </c>
      <c r="AH76" s="43">
        <f t="shared" si="111"/>
        <v>12.183899826950311</v>
      </c>
      <c r="AI76" s="43">
        <f t="shared" si="111"/>
        <v>15.229874783687888</v>
      </c>
      <c r="AJ76" s="43">
        <f t="shared" si="111"/>
        <v>0.15975688648197173</v>
      </c>
      <c r="AK76" s="17">
        <f t="shared" si="123"/>
        <v>119.91291306593949</v>
      </c>
      <c r="AL76" s="79">
        <f t="shared" si="112"/>
        <v>0.10160623668820762</v>
      </c>
      <c r="AQ76" s="43">
        <f t="shared" si="113"/>
        <v>2.4441570485001507</v>
      </c>
      <c r="AR76" s="43">
        <f t="shared" si="113"/>
        <v>14.664942291000905</v>
      </c>
      <c r="AS76" s="43">
        <f t="shared" si="113"/>
        <v>17.109099339501057</v>
      </c>
      <c r="AT76" s="43">
        <f t="shared" si="113"/>
        <v>0.21754734543811666</v>
      </c>
      <c r="AU76" s="17">
        <f t="shared" si="124"/>
        <v>112.56000906816742</v>
      </c>
      <c r="AV76" s="79">
        <f t="shared" si="114"/>
        <v>0.13028554646010801</v>
      </c>
      <c r="BA76" s="43">
        <f t="shared" si="115"/>
        <v>2.0228103510483724</v>
      </c>
      <c r="BB76" s="43">
        <f t="shared" si="115"/>
        <v>16.182482808386979</v>
      </c>
      <c r="BC76" s="43">
        <f t="shared" si="115"/>
        <v>18.20529315943535</v>
      </c>
      <c r="BD76" s="43">
        <f t="shared" si="115"/>
        <v>0.28315910092348712</v>
      </c>
      <c r="BE76" s="17">
        <f t="shared" si="125"/>
        <v>106.12099583716387</v>
      </c>
      <c r="BF76" s="79">
        <f t="shared" si="116"/>
        <v>0.15249086837837444</v>
      </c>
      <c r="BK76" s="43">
        <f t="shared" si="117"/>
        <v>1.6627074474882488</v>
      </c>
      <c r="BL76" s="43">
        <f t="shared" si="117"/>
        <v>16.627074474882487</v>
      </c>
      <c r="BM76" s="43">
        <f t="shared" si="117"/>
        <v>18.289781922370736</v>
      </c>
      <c r="BN76" s="43">
        <f t="shared" si="117"/>
        <v>0.25967258586211495</v>
      </c>
      <c r="BO76" s="17">
        <f t="shared" si="126"/>
        <v>99.363426396029581</v>
      </c>
      <c r="BP76" s="79">
        <f t="shared" si="118"/>
        <v>0.1673359613084647</v>
      </c>
      <c r="BU76" s="43">
        <f t="shared" si="119"/>
        <v>1.3835345055004198</v>
      </c>
      <c r="BV76" s="43">
        <f t="shared" si="119"/>
        <v>16.602414066005036</v>
      </c>
      <c r="BW76" s="43">
        <f t="shared" si="119"/>
        <v>17.985948571505453</v>
      </c>
      <c r="BX76" s="43">
        <f t="shared" si="119"/>
        <v>0.36242685984359796</v>
      </c>
      <c r="BY76" s="17">
        <f t="shared" si="127"/>
        <v>93.514525488710873</v>
      </c>
      <c r="BZ76" s="79">
        <f t="shared" si="120"/>
        <v>0.17753834475703231</v>
      </c>
    </row>
    <row r="77" spans="5:78" ht="20.100000000000001" customHeight="1">
      <c r="E77" s="38">
        <v>54</v>
      </c>
      <c r="F77" s="20">
        <f t="shared" si="104"/>
        <v>1.0746</v>
      </c>
      <c r="G77" s="20">
        <f t="shared" si="105"/>
        <v>9.5733947207535426</v>
      </c>
      <c r="H77" s="29">
        <f t="shared" si="106"/>
        <v>96108.591549295772</v>
      </c>
      <c r="M77" s="43">
        <f t="shared" si="107"/>
        <v>5.1846054093163776</v>
      </c>
      <c r="N77" s="43">
        <f t="shared" si="107"/>
        <v>0</v>
      </c>
      <c r="O77" s="43">
        <f t="shared" si="107"/>
        <v>5.1846054093163776</v>
      </c>
      <c r="P77" s="43">
        <f t="shared" si="107"/>
        <v>0</v>
      </c>
      <c r="Q77" s="17">
        <f t="shared" si="121"/>
        <v>158.0592767250092</v>
      </c>
      <c r="R77" s="79">
        <f t="shared" si="108"/>
        <v>0</v>
      </c>
      <c r="W77" s="43">
        <f t="shared" si="109"/>
        <v>4.230603971279602</v>
      </c>
      <c r="X77" s="43">
        <f t="shared" si="109"/>
        <v>8.4612079425592039</v>
      </c>
      <c r="Y77" s="43">
        <f t="shared" si="109"/>
        <v>12.691811913838807</v>
      </c>
      <c r="Z77" s="43">
        <f t="shared" si="109"/>
        <v>7.4626563606113458E-2</v>
      </c>
      <c r="AA77" s="17">
        <f t="shared" si="122"/>
        <v>147.91834426917859</v>
      </c>
      <c r="AB77" s="79">
        <f t="shared" si="110"/>
        <v>5.7201883812069185E-2</v>
      </c>
      <c r="AG77" s="43">
        <f t="shared" si="111"/>
        <v>3.5020774487992292</v>
      </c>
      <c r="AH77" s="43">
        <f t="shared" si="111"/>
        <v>14.008309795196917</v>
      </c>
      <c r="AI77" s="43">
        <f t="shared" si="111"/>
        <v>17.510387243996149</v>
      </c>
      <c r="AJ77" s="43">
        <f t="shared" si="111"/>
        <v>0.12387982200804554</v>
      </c>
      <c r="AK77" s="17">
        <f t="shared" si="123"/>
        <v>139.28128927506089</v>
      </c>
      <c r="AL77" s="79">
        <f t="shared" si="112"/>
        <v>0.10057567580044785</v>
      </c>
      <c r="AQ77" s="43">
        <f t="shared" si="113"/>
        <v>2.8910270138376797</v>
      </c>
      <c r="AR77" s="43">
        <f t="shared" si="113"/>
        <v>17.346162083026076</v>
      </c>
      <c r="AS77" s="43">
        <f t="shared" si="113"/>
        <v>20.237189096863759</v>
      </c>
      <c r="AT77" s="43">
        <f t="shared" si="113"/>
        <v>0.21125746172944943</v>
      </c>
      <c r="AU77" s="17">
        <f t="shared" si="124"/>
        <v>131.76190196649634</v>
      </c>
      <c r="AV77" s="79">
        <f t="shared" si="114"/>
        <v>0.13164778152213347</v>
      </c>
      <c r="BA77" s="43">
        <f t="shared" si="115"/>
        <v>2.3954271730245016</v>
      </c>
      <c r="BB77" s="43">
        <f t="shared" si="115"/>
        <v>19.163417384196013</v>
      </c>
      <c r="BC77" s="43">
        <f t="shared" si="115"/>
        <v>21.558844557220514</v>
      </c>
      <c r="BD77" s="43">
        <f t="shared" si="115"/>
        <v>0.24606162451594771</v>
      </c>
      <c r="BE77" s="17">
        <f t="shared" si="125"/>
        <v>124.66968607701756</v>
      </c>
      <c r="BF77" s="79">
        <f t="shared" si="116"/>
        <v>0.153713528823337</v>
      </c>
      <c r="BK77" s="43">
        <f t="shared" si="117"/>
        <v>1.9703607431799959</v>
      </c>
      <c r="BL77" s="43">
        <f t="shared" si="117"/>
        <v>19.703607431799956</v>
      </c>
      <c r="BM77" s="43">
        <f t="shared" si="117"/>
        <v>21.673968174979954</v>
      </c>
      <c r="BN77" s="43">
        <f t="shared" si="117"/>
        <v>0.30490925337431429</v>
      </c>
      <c r="BO77" s="17">
        <f t="shared" si="126"/>
        <v>117.23807371758024</v>
      </c>
      <c r="BP77" s="79">
        <f t="shared" si="118"/>
        <v>0.16806491958631811</v>
      </c>
      <c r="BU77" s="43">
        <f t="shared" si="119"/>
        <v>1.6578583326805112</v>
      </c>
      <c r="BV77" s="43">
        <f t="shared" si="119"/>
        <v>19.894299992166133</v>
      </c>
      <c r="BW77" s="43">
        <f t="shared" si="119"/>
        <v>21.552158324846644</v>
      </c>
      <c r="BX77" s="43">
        <f t="shared" si="119"/>
        <v>0.3149557135658147</v>
      </c>
      <c r="BY77" s="17">
        <f t="shared" si="127"/>
        <v>110.90072239059549</v>
      </c>
      <c r="BZ77" s="79">
        <f t="shared" si="120"/>
        <v>0.17938837153916676</v>
      </c>
    </row>
    <row r="78" spans="5:78" ht="20.100000000000001" customHeight="1">
      <c r="E78" s="38">
        <v>56</v>
      </c>
      <c r="F78" s="20">
        <f t="shared" si="104"/>
        <v>1.1146</v>
      </c>
      <c r="G78" s="21">
        <f t="shared" si="105"/>
        <v>9.9297466552688434</v>
      </c>
      <c r="H78" s="30">
        <f t="shared" si="106"/>
        <v>99686.056338028182</v>
      </c>
      <c r="M78" s="43">
        <f t="shared" si="107"/>
        <v>5.1789045903602098</v>
      </c>
      <c r="N78" s="43">
        <f t="shared" si="107"/>
        <v>0</v>
      </c>
      <c r="O78" s="43">
        <f t="shared" si="107"/>
        <v>5.1789045903602098</v>
      </c>
      <c r="P78" s="43">
        <f t="shared" si="107"/>
        <v>0</v>
      </c>
      <c r="Q78" s="17">
        <f t="shared" si="121"/>
        <v>176.00263055109343</v>
      </c>
      <c r="R78" s="79">
        <f t="shared" si="108"/>
        <v>0</v>
      </c>
      <c r="W78" s="43">
        <f t="shared" si="109"/>
        <v>4.4787911357966923</v>
      </c>
      <c r="X78" s="43">
        <f t="shared" si="109"/>
        <v>8.9575822715933846</v>
      </c>
      <c r="Y78" s="43">
        <f t="shared" si="109"/>
        <v>13.436373407390077</v>
      </c>
      <c r="Z78" s="43">
        <f t="shared" si="109"/>
        <v>7.8051341579837563E-2</v>
      </c>
      <c r="AA78" s="17">
        <f t="shared" si="122"/>
        <v>167.60538402409537</v>
      </c>
      <c r="AB78" s="79">
        <f t="shared" si="110"/>
        <v>5.3444478074198498E-2</v>
      </c>
      <c r="AG78" s="43">
        <f t="shared" si="111"/>
        <v>3.7713887968374746</v>
      </c>
      <c r="AH78" s="43">
        <f t="shared" si="111"/>
        <v>15.085555187349899</v>
      </c>
      <c r="AI78" s="43">
        <f t="shared" si="111"/>
        <v>18.856943984187374</v>
      </c>
      <c r="AJ78" s="43">
        <f t="shared" si="111"/>
        <v>0.14126738872401018</v>
      </c>
      <c r="AK78" s="17">
        <f t="shared" si="123"/>
        <v>158.2156169122577</v>
      </c>
      <c r="AL78" s="79">
        <f t="shared" si="112"/>
        <v>9.5348079296849422E-2</v>
      </c>
      <c r="AQ78" s="43">
        <f t="shared" si="113"/>
        <v>3.1661917871546827</v>
      </c>
      <c r="AR78" s="43">
        <f t="shared" si="113"/>
        <v>18.997150722928097</v>
      </c>
      <c r="AS78" s="43">
        <f t="shared" si="113"/>
        <v>22.163342510082778</v>
      </c>
      <c r="AT78" s="43">
        <f t="shared" si="113"/>
        <v>0.212458946337932</v>
      </c>
      <c r="AU78" s="17">
        <f t="shared" si="124"/>
        <v>149.6420673866368</v>
      </c>
      <c r="AV78" s="79">
        <f t="shared" si="114"/>
        <v>0.12695060322739543</v>
      </c>
      <c r="BA78" s="43">
        <f t="shared" si="115"/>
        <v>2.6306182918831404</v>
      </c>
      <c r="BB78" s="43">
        <f t="shared" si="115"/>
        <v>21.044946335065124</v>
      </c>
      <c r="BC78" s="43">
        <f t="shared" si="115"/>
        <v>23.675564626948265</v>
      </c>
      <c r="BD78" s="43">
        <f t="shared" si="115"/>
        <v>0.27969849086135129</v>
      </c>
      <c r="BE78" s="17">
        <f t="shared" si="125"/>
        <v>141.64313504171247</v>
      </c>
      <c r="BF78" s="79">
        <f t="shared" si="116"/>
        <v>0.1485772418752776</v>
      </c>
      <c r="BK78" s="43">
        <f t="shared" si="117"/>
        <v>2.1157140736963513</v>
      </c>
      <c r="BL78" s="43">
        <f t="shared" si="117"/>
        <v>21.157140736963512</v>
      </c>
      <c r="BM78" s="43">
        <f t="shared" si="117"/>
        <v>23.272854810659865</v>
      </c>
      <c r="BN78" s="43">
        <f t="shared" si="117"/>
        <v>0.34772479914326082</v>
      </c>
      <c r="BO78" s="17">
        <f t="shared" si="126"/>
        <v>131.71139945262689</v>
      </c>
      <c r="BP78" s="79">
        <f t="shared" si="118"/>
        <v>0.16063257109779003</v>
      </c>
      <c r="BU78" s="43">
        <f t="shared" si="119"/>
        <v>1.7538907256564742</v>
      </c>
      <c r="BV78" s="43">
        <f t="shared" si="119"/>
        <v>21.046688707877689</v>
      </c>
      <c r="BW78" s="43">
        <f t="shared" si="119"/>
        <v>22.800579433534161</v>
      </c>
      <c r="BX78" s="43">
        <f t="shared" si="119"/>
        <v>0.31822186663551416</v>
      </c>
      <c r="BY78" s="17">
        <f t="shared" si="127"/>
        <v>123.9018295877049</v>
      </c>
      <c r="BZ78" s="79">
        <f t="shared" si="120"/>
        <v>0.16986584280403721</v>
      </c>
    </row>
    <row r="79" spans="5:78" ht="20.100000000000001" customHeight="1">
      <c r="E79" s="38">
        <v>58</v>
      </c>
      <c r="F79" s="20">
        <f t="shared" si="104"/>
        <v>1.1545999999999998</v>
      </c>
      <c r="G79" s="21">
        <f t="shared" si="105"/>
        <v>10.286098589784142</v>
      </c>
      <c r="H79" s="30">
        <f t="shared" si="106"/>
        <v>103263.52112676055</v>
      </c>
      <c r="M79" s="43">
        <f t="shared" si="107"/>
        <v>5.1733233806193395</v>
      </c>
      <c r="N79" s="43">
        <f t="shared" si="107"/>
        <v>0</v>
      </c>
      <c r="O79" s="43">
        <f t="shared" si="107"/>
        <v>5.1733233806193395</v>
      </c>
      <c r="P79" s="43">
        <f t="shared" si="107"/>
        <v>0</v>
      </c>
      <c r="Q79" s="17">
        <f t="shared" si="121"/>
        <v>193.32418112354338</v>
      </c>
      <c r="R79" s="79">
        <f t="shared" si="108"/>
        <v>0</v>
      </c>
      <c r="W79" s="43">
        <f t="shared" si="109"/>
        <v>4.3543142066469622</v>
      </c>
      <c r="X79" s="43">
        <f t="shared" si="109"/>
        <v>8.7086284132939245</v>
      </c>
      <c r="Y79" s="43">
        <f t="shared" si="109"/>
        <v>13.062942619940886</v>
      </c>
      <c r="Z79" s="43">
        <f t="shared" si="109"/>
        <v>8.0781452427995518E-2</v>
      </c>
      <c r="AA79" s="17">
        <f t="shared" si="122"/>
        <v>183.00291265882859</v>
      </c>
      <c r="AB79" s="79">
        <f t="shared" si="110"/>
        <v>4.758737599728468E-2</v>
      </c>
      <c r="AG79" s="43">
        <f t="shared" si="111"/>
        <v>3.7255631271206737</v>
      </c>
      <c r="AH79" s="43">
        <f t="shared" si="111"/>
        <v>14.902252508482695</v>
      </c>
      <c r="AI79" s="43">
        <f t="shared" si="111"/>
        <v>18.627815635603369</v>
      </c>
      <c r="AJ79" s="43">
        <f t="shared" si="111"/>
        <v>0.14005645089590321</v>
      </c>
      <c r="AK79" s="17">
        <f t="shared" si="123"/>
        <v>174.04620008115063</v>
      </c>
      <c r="AL79" s="79">
        <f t="shared" si="112"/>
        <v>8.5622395097016676E-2</v>
      </c>
      <c r="AQ79" s="43">
        <f t="shared" si="113"/>
        <v>3.1141924327126835</v>
      </c>
      <c r="AR79" s="43">
        <f t="shared" si="113"/>
        <v>18.685154596276103</v>
      </c>
      <c r="AS79" s="43">
        <f t="shared" si="113"/>
        <v>21.799347028988784</v>
      </c>
      <c r="AT79" s="43">
        <f t="shared" si="113"/>
        <v>0.19745356401779271</v>
      </c>
      <c r="AU79" s="17">
        <f t="shared" si="124"/>
        <v>164.63221611579542</v>
      </c>
      <c r="AV79" s="79">
        <f t="shared" si="114"/>
        <v>0.11349634377231335</v>
      </c>
      <c r="BA79" s="43">
        <f t="shared" si="115"/>
        <v>2.5823863144354995</v>
      </c>
      <c r="BB79" s="43">
        <f t="shared" si="115"/>
        <v>20.659090515483996</v>
      </c>
      <c r="BC79" s="43">
        <f t="shared" si="115"/>
        <v>23.241476829919495</v>
      </c>
      <c r="BD79" s="43">
        <f t="shared" si="115"/>
        <v>0.22098347455176182</v>
      </c>
      <c r="BE79" s="17">
        <f t="shared" si="125"/>
        <v>153.88996764337776</v>
      </c>
      <c r="BF79" s="79">
        <f t="shared" si="116"/>
        <v>0.13424585651586499</v>
      </c>
      <c r="BK79" s="43">
        <f t="shared" si="117"/>
        <v>2.0561578192784373</v>
      </c>
      <c r="BL79" s="43">
        <f t="shared" si="117"/>
        <v>20.561578192784374</v>
      </c>
      <c r="BM79" s="43">
        <f t="shared" si="117"/>
        <v>22.61773601206281</v>
      </c>
      <c r="BN79" s="43">
        <f t="shared" si="117"/>
        <v>0.26148162662536056</v>
      </c>
      <c r="BO79" s="17">
        <f t="shared" si="126"/>
        <v>143.684831594581</v>
      </c>
      <c r="BP79" s="79">
        <f t="shared" si="118"/>
        <v>0.14310194029945081</v>
      </c>
      <c r="BU79" s="43">
        <f t="shared" si="119"/>
        <v>1.6960879539014733</v>
      </c>
      <c r="BV79" s="43">
        <f t="shared" si="119"/>
        <v>20.353055446817677</v>
      </c>
      <c r="BW79" s="43">
        <f t="shared" si="119"/>
        <v>22.049143400719153</v>
      </c>
      <c r="BX79" s="43">
        <f t="shared" si="119"/>
        <v>0.29781659182567627</v>
      </c>
      <c r="BY79" s="17">
        <f t="shared" si="127"/>
        <v>135.10554936863664</v>
      </c>
      <c r="BZ79" s="79">
        <f t="shared" si="120"/>
        <v>0.15064559184970405</v>
      </c>
    </row>
    <row r="80" spans="5:78" ht="20.100000000000001" customHeight="1">
      <c r="E80" s="38">
        <v>60</v>
      </c>
      <c r="F80" s="20">
        <f t="shared" si="104"/>
        <v>1.1945999999999999</v>
      </c>
      <c r="G80" s="21">
        <f t="shared" si="105"/>
        <v>10.642450524299441</v>
      </c>
      <c r="H80" s="30">
        <f t="shared" si="106"/>
        <v>106840.98591549294</v>
      </c>
      <c r="M80" s="43">
        <f>N23+N52</f>
        <v>0</v>
      </c>
      <c r="N80" s="43">
        <f t="shared" ref="N80:P83" si="128">N23+N52</f>
        <v>0</v>
      </c>
      <c r="O80" s="43">
        <f t="shared" si="128"/>
        <v>5.1712234646177828</v>
      </c>
      <c r="P80" s="43">
        <f t="shared" si="128"/>
        <v>0</v>
      </c>
      <c r="Q80" s="17">
        <f t="shared" si="121"/>
        <v>213.64658978047115</v>
      </c>
      <c r="R80" s="79">
        <f t="shared" si="108"/>
        <v>0</v>
      </c>
      <c r="W80" s="43">
        <f t="shared" si="109"/>
        <v>4.445814756797299</v>
      </c>
      <c r="X80" s="43">
        <f t="shared" si="109"/>
        <v>8.891629513594598</v>
      </c>
      <c r="Y80" s="43">
        <f t="shared" si="109"/>
        <v>13.337444270391895</v>
      </c>
      <c r="Z80" s="43">
        <f t="shared" si="109"/>
        <v>8.7741885458587354E-2</v>
      </c>
      <c r="AA80" s="17">
        <f t="shared" si="122"/>
        <v>203.38068463486377</v>
      </c>
      <c r="AB80" s="79">
        <f t="shared" si="110"/>
        <v>4.3719144369869942E-2</v>
      </c>
      <c r="AG80" s="43">
        <f t="shared" si="111"/>
        <v>3.7148626199590442</v>
      </c>
      <c r="AH80" s="43">
        <f t="shared" si="111"/>
        <v>14.859450479836177</v>
      </c>
      <c r="AI80" s="43">
        <f t="shared" si="111"/>
        <v>18.574313099795223</v>
      </c>
      <c r="AJ80" s="43">
        <f t="shared" si="111"/>
        <v>0.15033036170953332</v>
      </c>
      <c r="AK80" s="17">
        <f t="shared" si="123"/>
        <v>191.86068301101466</v>
      </c>
      <c r="AL80" s="79">
        <f t="shared" si="112"/>
        <v>7.7449169087879771E-2</v>
      </c>
      <c r="AQ80" s="43">
        <f t="shared" si="113"/>
        <v>3.1264921325690298</v>
      </c>
      <c r="AR80" s="43">
        <f t="shared" si="113"/>
        <v>18.758952795414178</v>
      </c>
      <c r="AS80" s="43">
        <f t="shared" si="113"/>
        <v>21.885444927983208</v>
      </c>
      <c r="AT80" s="43">
        <f t="shared" si="113"/>
        <v>0.21693618074195892</v>
      </c>
      <c r="AU80" s="17">
        <f t="shared" si="124"/>
        <v>181.90026290497897</v>
      </c>
      <c r="AV80" s="79">
        <f t="shared" si="114"/>
        <v>0.10312768379677097</v>
      </c>
      <c r="BA80" s="43">
        <f t="shared" si="115"/>
        <v>2.5351763079233862</v>
      </c>
      <c r="BB80" s="43">
        <f t="shared" si="115"/>
        <v>20.28141046338709</v>
      </c>
      <c r="BC80" s="43">
        <f t="shared" si="115"/>
        <v>22.81658677131048</v>
      </c>
      <c r="BD80" s="43">
        <f t="shared" si="115"/>
        <v>0.26285892926106619</v>
      </c>
      <c r="BE80" s="17">
        <f t="shared" si="125"/>
        <v>169.27890732267389</v>
      </c>
      <c r="BF80" s="79">
        <f t="shared" si="116"/>
        <v>0.11981061777961109</v>
      </c>
      <c r="BK80" s="43">
        <f t="shared" si="117"/>
        <v>2.0782940522497948</v>
      </c>
      <c r="BL80" s="43">
        <f t="shared" si="117"/>
        <v>20.782940522497945</v>
      </c>
      <c r="BM80" s="43">
        <f t="shared" si="117"/>
        <v>22.861234574747741</v>
      </c>
      <c r="BN80" s="43">
        <f t="shared" si="117"/>
        <v>0.28342535145046677</v>
      </c>
      <c r="BO80" s="17">
        <f t="shared" si="126"/>
        <v>159.36672169657061</v>
      </c>
      <c r="BP80" s="79">
        <f t="shared" si="118"/>
        <v>0.13040953783355116</v>
      </c>
      <c r="BU80" s="43">
        <f t="shared" si="119"/>
        <v>1.7846062798468088</v>
      </c>
      <c r="BV80" s="43">
        <f t="shared" si="119"/>
        <v>21.415275358161704</v>
      </c>
      <c r="BW80" s="43">
        <f t="shared" si="119"/>
        <v>23.199881638008513</v>
      </c>
      <c r="BX80" s="43">
        <f t="shared" si="119"/>
        <v>0.30773680494619954</v>
      </c>
      <c r="BY80" s="17">
        <f t="shared" si="127"/>
        <v>151.23921182796522</v>
      </c>
      <c r="BZ80" s="79">
        <f t="shared" si="120"/>
        <v>0.14159869718523529</v>
      </c>
    </row>
    <row r="81" spans="5:78" ht="20.100000000000001" customHeight="1">
      <c r="E81" s="38">
        <v>62</v>
      </c>
      <c r="F81" s="20">
        <f t="shared" si="104"/>
        <v>1.2345999999999999</v>
      </c>
      <c r="G81" s="21">
        <f t="shared" si="105"/>
        <v>10.998802458814744</v>
      </c>
      <c r="H81" s="30">
        <f t="shared" si="106"/>
        <v>110418.45070422534</v>
      </c>
      <c r="M81" s="43">
        <f>N24+N53</f>
        <v>0</v>
      </c>
      <c r="N81" s="43">
        <f t="shared" si="128"/>
        <v>0</v>
      </c>
      <c r="O81" s="43">
        <f t="shared" si="128"/>
        <v>5.6213663604762267</v>
      </c>
      <c r="P81" s="43">
        <f t="shared" si="128"/>
        <v>0</v>
      </c>
      <c r="Q81" s="17">
        <f t="shared" si="121"/>
        <v>242.03735362912872</v>
      </c>
      <c r="R81" s="79">
        <f t="shared" si="108"/>
        <v>0</v>
      </c>
      <c r="W81" s="43">
        <f t="shared" si="109"/>
        <v>4.7180977111270064</v>
      </c>
      <c r="X81" s="43">
        <f t="shared" si="109"/>
        <v>9.4361954222540128</v>
      </c>
      <c r="Y81" s="43">
        <f t="shared" si="109"/>
        <v>14.154293133381021</v>
      </c>
      <c r="Z81" s="43">
        <f t="shared" si="109"/>
        <v>8.8402730256567086E-2</v>
      </c>
      <c r="AA81" s="17">
        <f t="shared" si="122"/>
        <v>229.71141837006871</v>
      </c>
      <c r="AB81" s="79">
        <f t="shared" si="110"/>
        <v>4.1078477897220383E-2</v>
      </c>
      <c r="AG81" s="43">
        <f t="shared" si="111"/>
        <v>4.039773281621212</v>
      </c>
      <c r="AH81" s="43">
        <f t="shared" si="111"/>
        <v>16.159093126484848</v>
      </c>
      <c r="AI81" s="43">
        <f t="shared" si="111"/>
        <v>20.19886640810606</v>
      </c>
      <c r="AJ81" s="43">
        <f t="shared" si="111"/>
        <v>0.1946388693905366</v>
      </c>
      <c r="AK81" s="17">
        <f t="shared" si="123"/>
        <v>217.07489438957825</v>
      </c>
      <c r="AL81" s="79">
        <f t="shared" si="112"/>
        <v>7.44401750000835E-2</v>
      </c>
      <c r="AQ81" s="43">
        <f t="shared" si="113"/>
        <v>3.4257252619688821</v>
      </c>
      <c r="AR81" s="43">
        <f t="shared" si="113"/>
        <v>20.554351571813292</v>
      </c>
      <c r="AS81" s="43">
        <f t="shared" si="113"/>
        <v>23.980076833782174</v>
      </c>
      <c r="AT81" s="43">
        <f t="shared" si="113"/>
        <v>0.22445347719709077</v>
      </c>
      <c r="AU81" s="17">
        <f t="shared" si="124"/>
        <v>204.83769876521276</v>
      </c>
      <c r="AV81" s="79">
        <f t="shared" si="114"/>
        <v>0.10034457375628358</v>
      </c>
      <c r="BA81" s="43">
        <f t="shared" si="115"/>
        <v>2.8749816948620786</v>
      </c>
      <c r="BB81" s="43">
        <f t="shared" si="115"/>
        <v>22.999853558896628</v>
      </c>
      <c r="BC81" s="43">
        <f t="shared" si="115"/>
        <v>25.874835253758707</v>
      </c>
      <c r="BD81" s="43">
        <f t="shared" si="115"/>
        <v>0.23821146504547003</v>
      </c>
      <c r="BE81" s="17">
        <f t="shared" si="125"/>
        <v>193.46127759738349</v>
      </c>
      <c r="BF81" s="79">
        <f t="shared" si="116"/>
        <v>0.1188860832748253</v>
      </c>
      <c r="BK81" s="43">
        <f t="shared" si="117"/>
        <v>2.4016914040660633</v>
      </c>
      <c r="BL81" s="43">
        <f t="shared" si="117"/>
        <v>24.01691404066063</v>
      </c>
      <c r="BM81" s="43">
        <f t="shared" si="117"/>
        <v>26.418605444726694</v>
      </c>
      <c r="BN81" s="43">
        <f t="shared" si="117"/>
        <v>0.23473961635767993</v>
      </c>
      <c r="BO81" s="17">
        <f t="shared" si="126"/>
        <v>181.33056953465137</v>
      </c>
      <c r="BP81" s="79">
        <f t="shared" si="118"/>
        <v>0.13244823585066343</v>
      </c>
      <c r="BU81" s="43">
        <f t="shared" si="119"/>
        <v>1.9936614278633977</v>
      </c>
      <c r="BV81" s="43">
        <f t="shared" si="119"/>
        <v>23.92393713436077</v>
      </c>
      <c r="BW81" s="43">
        <f t="shared" si="119"/>
        <v>25.917598562224171</v>
      </c>
      <c r="BX81" s="43">
        <f t="shared" si="119"/>
        <v>0.28599929519127798</v>
      </c>
      <c r="BY81" s="17">
        <f t="shared" si="127"/>
        <v>171.74668898765012</v>
      </c>
      <c r="BZ81" s="79">
        <f t="shared" si="120"/>
        <v>0.1392978069934209</v>
      </c>
    </row>
    <row r="82" spans="5:78" ht="20.100000000000001" customHeight="1" thickBot="1">
      <c r="E82" s="38">
        <v>64</v>
      </c>
      <c r="F82" s="24">
        <f t="shared" si="104"/>
        <v>1.2746</v>
      </c>
      <c r="G82" s="25">
        <f t="shared" si="105"/>
        <v>11.355154393330045</v>
      </c>
      <c r="H82" s="31">
        <f t="shared" si="106"/>
        <v>113995.91549295773</v>
      </c>
      <c r="M82" s="43">
        <f>N25+N54</f>
        <v>0</v>
      </c>
      <c r="N82" s="43">
        <f t="shared" si="128"/>
        <v>0</v>
      </c>
      <c r="O82" s="43">
        <f t="shared" si="128"/>
        <v>6.0091176204578138</v>
      </c>
      <c r="P82" s="43">
        <f t="shared" si="128"/>
        <v>0</v>
      </c>
      <c r="Q82" s="17">
        <f t="shared" si="121"/>
        <v>272.8951115115575</v>
      </c>
      <c r="R82" s="79">
        <f t="shared" si="108"/>
        <v>0</v>
      </c>
      <c r="W82" s="43">
        <f t="shared" si="109"/>
        <v>5.2436598682712114</v>
      </c>
      <c r="X82" s="43">
        <f t="shared" si="109"/>
        <v>10.487319736542423</v>
      </c>
      <c r="Y82" s="43">
        <f t="shared" si="109"/>
        <v>15.730979604813633</v>
      </c>
      <c r="Z82" s="43">
        <f t="shared" si="109"/>
        <v>0.10425279288559028</v>
      </c>
      <c r="AA82" s="17">
        <f t="shared" si="122"/>
        <v>260.77707260269995</v>
      </c>
      <c r="AB82" s="79">
        <f t="shared" si="110"/>
        <v>4.0215650984471718E-2</v>
      </c>
      <c r="AG82" s="43">
        <f t="shared" si="111"/>
        <v>4.5278467316619757</v>
      </c>
      <c r="AH82" s="43">
        <f t="shared" si="111"/>
        <v>18.111386926647903</v>
      </c>
      <c r="AI82" s="43">
        <f t="shared" si="111"/>
        <v>22.639233658309877</v>
      </c>
      <c r="AJ82" s="43">
        <f t="shared" si="111"/>
        <v>0.21682100588331932</v>
      </c>
      <c r="AK82" s="17">
        <f t="shared" si="123"/>
        <v>247.88761945226324</v>
      </c>
      <c r="AL82" s="79">
        <f t="shared" si="112"/>
        <v>7.3062894252916441E-2</v>
      </c>
      <c r="AQ82" s="43">
        <f t="shared" si="113"/>
        <v>3.8676449844804246</v>
      </c>
      <c r="AR82" s="43">
        <f t="shared" si="113"/>
        <v>23.20586990688254</v>
      </c>
      <c r="AS82" s="43">
        <f t="shared" si="113"/>
        <v>27.073514891362969</v>
      </c>
      <c r="AT82" s="43">
        <f t="shared" si="113"/>
        <v>0.25641946962512402</v>
      </c>
      <c r="AU82" s="17">
        <f t="shared" si="124"/>
        <v>235.28134368164666</v>
      </c>
      <c r="AV82" s="79">
        <f t="shared" si="114"/>
        <v>9.8630301679515336E-2</v>
      </c>
      <c r="BA82" s="43">
        <f t="shared" si="115"/>
        <v>3.2490868180185237</v>
      </c>
      <c r="BB82" s="43">
        <f t="shared" si="115"/>
        <v>25.99269454414819</v>
      </c>
      <c r="BC82" s="43">
        <f t="shared" si="115"/>
        <v>29.241781362166712</v>
      </c>
      <c r="BD82" s="43">
        <f t="shared" si="115"/>
        <v>0.31791813201424157</v>
      </c>
      <c r="BE82" s="17">
        <f t="shared" si="125"/>
        <v>221.38612259598645</v>
      </c>
      <c r="BF82" s="79">
        <f t="shared" si="116"/>
        <v>0.11740887025508354</v>
      </c>
      <c r="BK82" s="43">
        <f t="shared" si="117"/>
        <v>2.6675345350758373</v>
      </c>
      <c r="BL82" s="43">
        <f t="shared" si="117"/>
        <v>26.675345350758377</v>
      </c>
      <c r="BM82" s="43">
        <f t="shared" si="117"/>
        <v>29.342879885834211</v>
      </c>
      <c r="BN82" s="43">
        <f t="shared" si="117"/>
        <v>0.32534340392642869</v>
      </c>
      <c r="BO82" s="17">
        <f t="shared" si="126"/>
        <v>207.02219412303756</v>
      </c>
      <c r="BP82" s="79">
        <f t="shared" si="118"/>
        <v>0.12885258734580249</v>
      </c>
      <c r="BU82" s="43">
        <f t="shared" si="119"/>
        <v>2.2712920968239163</v>
      </c>
      <c r="BV82" s="43">
        <f t="shared" si="119"/>
        <v>27.255505161886994</v>
      </c>
      <c r="BW82" s="43">
        <f t="shared" si="119"/>
        <v>29.526797258710911</v>
      </c>
      <c r="BX82" s="43">
        <f t="shared" si="119"/>
        <v>0.31424643306032884</v>
      </c>
      <c r="BY82" s="17">
        <f t="shared" si="127"/>
        <v>196.72039633992335</v>
      </c>
      <c r="BZ82" s="79">
        <f t="shared" si="120"/>
        <v>0.13854946242986821</v>
      </c>
    </row>
    <row r="83" spans="5:78" ht="20.100000000000001" customHeight="1">
      <c r="E83" s="38">
        <v>66</v>
      </c>
      <c r="F83" s="20">
        <f t="shared" si="104"/>
        <v>1.3146</v>
      </c>
      <c r="G83" s="21">
        <f t="shared" si="105"/>
        <v>11.711506327845346</v>
      </c>
      <c r="H83" s="30">
        <f t="shared" si="106"/>
        <v>117573.38028169014</v>
      </c>
      <c r="M83" s="43">
        <f>N26+N55</f>
        <v>0</v>
      </c>
      <c r="N83" s="43">
        <f t="shared" si="128"/>
        <v>0</v>
      </c>
      <c r="O83" s="43">
        <f t="shared" si="128"/>
        <v>6.6827861551397705</v>
      </c>
      <c r="P83" s="43">
        <f t="shared" si="128"/>
        <v>0</v>
      </c>
      <c r="Q83" s="17">
        <f t="shared" si="121"/>
        <v>306.48357130148759</v>
      </c>
      <c r="R83" s="79">
        <f t="shared" si="108"/>
        <v>0</v>
      </c>
      <c r="W83" s="43">
        <f t="shared" si="109"/>
        <v>5.7671853649580846</v>
      </c>
      <c r="X83" s="43">
        <f t="shared" si="109"/>
        <v>11.534370729916169</v>
      </c>
      <c r="Y83" s="43">
        <f t="shared" si="109"/>
        <v>17.301556094874254</v>
      </c>
      <c r="Z83" s="43">
        <f t="shared" si="109"/>
        <v>9.5791065149818347E-2</v>
      </c>
      <c r="AA83" s="17">
        <f t="shared" si="122"/>
        <v>292.55639559217786</v>
      </c>
      <c r="AB83" s="79">
        <f t="shared" si="110"/>
        <v>3.9426144509911942E-2</v>
      </c>
      <c r="AG83" s="43">
        <f t="shared" si="111"/>
        <v>4.9702871732017488</v>
      </c>
      <c r="AH83" s="43">
        <f t="shared" si="111"/>
        <v>19.881148692806995</v>
      </c>
      <c r="AI83" s="43">
        <f t="shared" si="111"/>
        <v>24.851435866008742</v>
      </c>
      <c r="AJ83" s="43">
        <f t="shared" si="111"/>
        <v>0.18767457584049155</v>
      </c>
      <c r="AK83" s="17">
        <f t="shared" si="123"/>
        <v>279.0363219420633</v>
      </c>
      <c r="AL83" s="79">
        <f t="shared" si="112"/>
        <v>7.1249321788777548E-2</v>
      </c>
      <c r="AQ83" s="43">
        <f t="shared" si="113"/>
        <v>4.2478052361566405</v>
      </c>
      <c r="AR83" s="43">
        <f t="shared" si="113"/>
        <v>25.486831416939843</v>
      </c>
      <c r="AS83" s="43">
        <f t="shared" si="113"/>
        <v>29.734636653096484</v>
      </c>
      <c r="AT83" s="43">
        <f t="shared" si="113"/>
        <v>0.27455978979905571</v>
      </c>
      <c r="AU83" s="17">
        <f t="shared" si="124"/>
        <v>263.47002478388856</v>
      </c>
      <c r="AV83" s="79">
        <f t="shared" si="114"/>
        <v>9.6735222300318335E-2</v>
      </c>
      <c r="BA83" s="43">
        <f t="shared" si="115"/>
        <v>3.5514753292380696</v>
      </c>
      <c r="BB83" s="43">
        <f t="shared" si="115"/>
        <v>28.411802633904557</v>
      </c>
      <c r="BC83" s="43">
        <f t="shared" si="115"/>
        <v>31.96327796314263</v>
      </c>
      <c r="BD83" s="43">
        <f t="shared" si="115"/>
        <v>0.3724432733359615</v>
      </c>
      <c r="BE83" s="17">
        <f t="shared" si="125"/>
        <v>248.32154289699318</v>
      </c>
      <c r="BF83" s="79">
        <f t="shared" si="116"/>
        <v>0.11441537573600741</v>
      </c>
      <c r="BK83" s="43">
        <f t="shared" si="117"/>
        <v>3.0237643150438425</v>
      </c>
      <c r="BL83" s="43">
        <f t="shared" si="117"/>
        <v>30.237643150438423</v>
      </c>
      <c r="BM83" s="43">
        <f t="shared" si="117"/>
        <v>33.261407465482264</v>
      </c>
      <c r="BN83" s="43">
        <f t="shared" si="117"/>
        <v>0.38321302845967486</v>
      </c>
      <c r="BO83" s="17">
        <f t="shared" si="126"/>
        <v>234.59791821728106</v>
      </c>
      <c r="BP83" s="79">
        <f t="shared" si="118"/>
        <v>0.12889135325758846</v>
      </c>
      <c r="BU83" s="43">
        <f t="shared" si="119"/>
        <v>2.5449001007170962</v>
      </c>
      <c r="BV83" s="43">
        <f t="shared" si="119"/>
        <v>30.53880120860515</v>
      </c>
      <c r="BW83" s="43">
        <f t="shared" si="119"/>
        <v>33.083701309322244</v>
      </c>
      <c r="BX83" s="43">
        <f t="shared" si="119"/>
        <v>0.37457397419701932</v>
      </c>
      <c r="BY83" s="17">
        <f t="shared" si="127"/>
        <v>222.58840747102238</v>
      </c>
      <c r="BZ83" s="79">
        <f t="shared" si="120"/>
        <v>0.13719852509650951</v>
      </c>
    </row>
    <row r="84" spans="5:78" ht="20.100000000000001" customHeight="1">
      <c r="BL84" s="43"/>
    </row>
    <row r="85" spans="5:78" ht="20.100000000000001" customHeight="1">
      <c r="BL85" s="43"/>
    </row>
    <row r="86" spans="5:78" ht="20.100000000000001" customHeight="1">
      <c r="BL86" s="43"/>
    </row>
    <row r="87" spans="5:78" ht="20.100000000000001" customHeight="1">
      <c r="BL87" s="43"/>
    </row>
    <row r="88" spans="5:78" ht="20.100000000000001" customHeight="1">
      <c r="BL88" s="43"/>
    </row>
    <row r="89" spans="5:78" ht="20.100000000000001" customHeight="1">
      <c r="BL89" s="43"/>
    </row>
    <row r="90" spans="5:78" ht="20.100000000000001" customHeight="1">
      <c r="BL90" s="43"/>
    </row>
    <row r="91" spans="5:78" ht="20.100000000000001" customHeight="1">
      <c r="BL91" s="43"/>
    </row>
    <row r="92" spans="5:78" ht="20.100000000000001" customHeight="1">
      <c r="BL92" s="43"/>
    </row>
    <row r="93" spans="5:78" ht="20.100000000000001" customHeight="1">
      <c r="BL93" s="43"/>
    </row>
    <row r="94" spans="5:78" ht="20.100000000000001" customHeight="1">
      <c r="BL94" s="43"/>
    </row>
    <row r="95" spans="5:78" ht="20.100000000000001" customHeight="1">
      <c r="BL95" s="43"/>
    </row>
    <row r="96" spans="5:78" ht="20.100000000000001" customHeight="1">
      <c r="BL96" s="43"/>
    </row>
    <row r="97" spans="64:64" ht="20.100000000000001" customHeight="1">
      <c r="BL97" s="43"/>
    </row>
    <row r="98" spans="64:64" ht="20.100000000000001" customHeight="1">
      <c r="BL98" s="43"/>
    </row>
    <row r="99" spans="64:64" ht="20.100000000000001" customHeight="1">
      <c r="BL99" s="43"/>
    </row>
    <row r="100" spans="64:64" ht="20.100000000000001" customHeight="1">
      <c r="BL100" s="43"/>
    </row>
    <row r="101" spans="64:64" ht="20.100000000000001" customHeight="1">
      <c r="BL101" s="43"/>
    </row>
    <row r="102" spans="64:64" ht="20.100000000000001" customHeight="1">
      <c r="BL102" s="43"/>
    </row>
    <row r="103" spans="64:64" ht="20.100000000000001" customHeight="1">
      <c r="BL103" s="43"/>
    </row>
    <row r="104" spans="64:64" ht="20.100000000000001" customHeight="1">
      <c r="BL104" s="43"/>
    </row>
    <row r="105" spans="64:64" ht="20.100000000000001" customHeight="1">
      <c r="BL105" s="43"/>
    </row>
    <row r="106" spans="64:64" ht="20.100000000000001" customHeight="1"/>
    <row r="107" spans="64:64" ht="20.100000000000001" customHeight="1"/>
    <row r="108" spans="64:64" ht="20.100000000000001" customHeight="1"/>
  </sheetData>
  <mergeCells count="45">
    <mergeCell ref="BV58:BW58"/>
    <mergeCell ref="AR58:AS58"/>
    <mergeCell ref="AW58:BA58"/>
    <mergeCell ref="BB58:BC58"/>
    <mergeCell ref="BG58:BK58"/>
    <mergeCell ref="BL58:BM58"/>
    <mergeCell ref="BQ58:BU58"/>
    <mergeCell ref="BQ30:BU30"/>
    <mergeCell ref="BV30:BW30"/>
    <mergeCell ref="E58:H58"/>
    <mergeCell ref="I58:M58"/>
    <mergeCell ref="N58:O58"/>
    <mergeCell ref="S58:W58"/>
    <mergeCell ref="X58:Y58"/>
    <mergeCell ref="AC58:AG58"/>
    <mergeCell ref="AH58:AI58"/>
    <mergeCell ref="AM58:AQ58"/>
    <mergeCell ref="AM30:AQ30"/>
    <mergeCell ref="AR30:AS30"/>
    <mergeCell ref="AW30:BA30"/>
    <mergeCell ref="BB30:BC30"/>
    <mergeCell ref="BG30:BK30"/>
    <mergeCell ref="BL30:BM30"/>
    <mergeCell ref="BL1:BM1"/>
    <mergeCell ref="BQ1:BU1"/>
    <mergeCell ref="BV1:BW1"/>
    <mergeCell ref="E30:H30"/>
    <mergeCell ref="I30:M30"/>
    <mergeCell ref="N30:O30"/>
    <mergeCell ref="S30:W30"/>
    <mergeCell ref="X30:Y30"/>
    <mergeCell ref="AC30:AG30"/>
    <mergeCell ref="AH30:AI30"/>
    <mergeCell ref="AH1:AI1"/>
    <mergeCell ref="AM1:AQ1"/>
    <mergeCell ref="AR1:AS1"/>
    <mergeCell ref="AW1:BA1"/>
    <mergeCell ref="BB1:BC1"/>
    <mergeCell ref="BG1:BK1"/>
    <mergeCell ref="AC1:AG1"/>
    <mergeCell ref="E1:H1"/>
    <mergeCell ref="I1:M1"/>
    <mergeCell ref="N1:O1"/>
    <mergeCell ref="S1:W1"/>
    <mergeCell ref="X1:Y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108"/>
  <sheetViews>
    <sheetView topLeftCell="AU1" zoomScale="70" zoomScaleNormal="70" workbookViewId="0">
      <selection activeCell="BE1" sqref="BE1:BF1048576"/>
    </sheetView>
  </sheetViews>
  <sheetFormatPr defaultColWidth="8.85546875" defaultRowHeight="15.75"/>
  <cols>
    <col min="1" max="1" width="6.28515625" style="1" customWidth="1"/>
    <col min="2" max="2" width="21.85546875" style="1" customWidth="1"/>
    <col min="3" max="3" width="12.85546875" style="1" customWidth="1"/>
    <col min="4" max="4" width="8.85546875" style="1"/>
    <col min="5" max="5" width="18.85546875" style="1" customWidth="1"/>
    <col min="6" max="7" width="11.140625" style="1" customWidth="1"/>
    <col min="8" max="8" width="11.7109375" style="1" customWidth="1"/>
    <col min="9" max="16" width="11.140625" style="1" customWidth="1"/>
    <col min="17" max="17" width="14.42578125" style="1" customWidth="1"/>
    <col min="18" max="26" width="11.140625" style="1" customWidth="1"/>
    <col min="27" max="27" width="14.42578125" style="1" customWidth="1"/>
    <col min="28" max="36" width="11.140625" style="1" customWidth="1"/>
    <col min="37" max="37" width="14.42578125" style="1" customWidth="1"/>
    <col min="38" max="46" width="11.140625" style="1" customWidth="1"/>
    <col min="47" max="47" width="14.42578125" style="1" customWidth="1"/>
    <col min="48" max="56" width="11.140625" style="1" customWidth="1"/>
    <col min="57" max="57" width="14.42578125" style="1" customWidth="1"/>
    <col min="58" max="66" width="11.140625" style="1" customWidth="1"/>
    <col min="67" max="67" width="14.42578125" style="1" customWidth="1"/>
    <col min="68" max="76" width="11.140625" style="1" customWidth="1"/>
    <col min="77" max="77" width="14.42578125" style="1" customWidth="1"/>
    <col min="78" max="78" width="11.140625" style="1" customWidth="1"/>
    <col min="79" max="16384" width="8.85546875" style="1"/>
  </cols>
  <sheetData>
    <row r="1" spans="2:78" ht="20.100000000000001" customHeight="1" thickBot="1">
      <c r="B1" s="40" t="s">
        <v>33</v>
      </c>
      <c r="C1" s="40"/>
      <c r="D1" s="2"/>
      <c r="E1" s="87" t="s">
        <v>19</v>
      </c>
      <c r="F1" s="88"/>
      <c r="G1" s="88"/>
      <c r="H1" s="89"/>
      <c r="I1" s="84" t="s">
        <v>21</v>
      </c>
      <c r="J1" s="85"/>
      <c r="K1" s="85"/>
      <c r="L1" s="85"/>
      <c r="M1" s="86"/>
      <c r="N1" s="82">
        <v>0</v>
      </c>
      <c r="O1" s="83"/>
      <c r="P1" s="32"/>
      <c r="Q1" s="81"/>
      <c r="R1" s="81"/>
      <c r="S1" s="84" t="s">
        <v>21</v>
      </c>
      <c r="T1" s="85"/>
      <c r="U1" s="85"/>
      <c r="V1" s="85"/>
      <c r="W1" s="86"/>
      <c r="X1" s="82">
        <v>0.04</v>
      </c>
      <c r="Y1" s="83"/>
      <c r="Z1" s="32"/>
      <c r="AA1" s="81"/>
      <c r="AB1" s="81"/>
      <c r="AC1" s="84" t="s">
        <v>21</v>
      </c>
      <c r="AD1" s="85"/>
      <c r="AE1" s="85"/>
      <c r="AF1" s="85"/>
      <c r="AG1" s="86"/>
      <c r="AH1" s="82">
        <v>0.08</v>
      </c>
      <c r="AI1" s="83"/>
      <c r="AJ1" s="32"/>
      <c r="AK1" s="81"/>
      <c r="AL1" s="81"/>
      <c r="AM1" s="84" t="s">
        <v>21</v>
      </c>
      <c r="AN1" s="85"/>
      <c r="AO1" s="85"/>
      <c r="AP1" s="85"/>
      <c r="AQ1" s="86"/>
      <c r="AR1" s="82">
        <v>0.12</v>
      </c>
      <c r="AS1" s="83"/>
      <c r="AT1" s="32"/>
      <c r="AU1" s="81"/>
      <c r="AV1" s="81"/>
      <c r="AW1" s="84" t="s">
        <v>21</v>
      </c>
      <c r="AX1" s="85"/>
      <c r="AY1" s="85"/>
      <c r="AZ1" s="85"/>
      <c r="BA1" s="86"/>
      <c r="BB1" s="82">
        <v>0.16</v>
      </c>
      <c r="BC1" s="83"/>
      <c r="BD1" s="32"/>
      <c r="BE1" s="81"/>
      <c r="BF1" s="81"/>
      <c r="BG1" s="84" t="s">
        <v>21</v>
      </c>
      <c r="BH1" s="85"/>
      <c r="BI1" s="85"/>
      <c r="BJ1" s="85"/>
      <c r="BK1" s="86"/>
      <c r="BL1" s="82">
        <v>0.2</v>
      </c>
      <c r="BM1" s="83"/>
      <c r="BN1" s="32"/>
      <c r="BO1" s="81"/>
      <c r="BP1" s="81"/>
      <c r="BQ1" s="84" t="s">
        <v>21</v>
      </c>
      <c r="BR1" s="85"/>
      <c r="BS1" s="85"/>
      <c r="BT1" s="85"/>
      <c r="BU1" s="86"/>
      <c r="BV1" s="82">
        <v>0.24</v>
      </c>
      <c r="BW1" s="83"/>
      <c r="BX1" s="32"/>
      <c r="BY1" s="81"/>
      <c r="BZ1" s="81"/>
    </row>
    <row r="2" spans="2:78" ht="20.100000000000001" customHeight="1">
      <c r="B2" s="4" t="s">
        <v>1</v>
      </c>
      <c r="C2" s="5">
        <v>1000</v>
      </c>
      <c r="D2" s="2"/>
      <c r="E2" s="22" t="s">
        <v>25</v>
      </c>
      <c r="F2" s="19" t="s">
        <v>27</v>
      </c>
      <c r="G2" s="39" t="s">
        <v>0</v>
      </c>
      <c r="H2" s="23" t="s">
        <v>28</v>
      </c>
      <c r="I2" s="22" t="s">
        <v>29</v>
      </c>
      <c r="J2" s="19" t="s">
        <v>23</v>
      </c>
      <c r="K2" s="19" t="s">
        <v>26</v>
      </c>
      <c r="L2" s="39" t="s">
        <v>18</v>
      </c>
      <c r="M2" s="19" t="s">
        <v>30</v>
      </c>
      <c r="N2" s="19" t="s">
        <v>31</v>
      </c>
      <c r="O2" s="19" t="s">
        <v>32</v>
      </c>
      <c r="P2" s="23" t="s">
        <v>20</v>
      </c>
      <c r="Q2" s="78" t="s">
        <v>67</v>
      </c>
      <c r="R2" s="78" t="s">
        <v>68</v>
      </c>
      <c r="S2" s="22" t="s">
        <v>9</v>
      </c>
      <c r="T2" s="19" t="s">
        <v>23</v>
      </c>
      <c r="U2" s="19" t="s">
        <v>26</v>
      </c>
      <c r="V2" s="39" t="s">
        <v>18</v>
      </c>
      <c r="W2" s="19" t="s">
        <v>30</v>
      </c>
      <c r="X2" s="19" t="s">
        <v>31</v>
      </c>
      <c r="Y2" s="19" t="s">
        <v>32</v>
      </c>
      <c r="Z2" s="23" t="s">
        <v>20</v>
      </c>
      <c r="AA2" s="78" t="s">
        <v>67</v>
      </c>
      <c r="AB2" s="78" t="s">
        <v>68</v>
      </c>
      <c r="AC2" s="22" t="s">
        <v>10</v>
      </c>
      <c r="AD2" s="19" t="s">
        <v>23</v>
      </c>
      <c r="AE2" s="19" t="s">
        <v>26</v>
      </c>
      <c r="AF2" s="39" t="s">
        <v>18</v>
      </c>
      <c r="AG2" s="19" t="s">
        <v>30</v>
      </c>
      <c r="AH2" s="19" t="s">
        <v>31</v>
      </c>
      <c r="AI2" s="19" t="s">
        <v>32</v>
      </c>
      <c r="AJ2" s="23" t="s">
        <v>20</v>
      </c>
      <c r="AK2" s="78" t="s">
        <v>67</v>
      </c>
      <c r="AL2" s="78" t="s">
        <v>68</v>
      </c>
      <c r="AM2" s="22" t="s">
        <v>11</v>
      </c>
      <c r="AN2" s="19" t="s">
        <v>23</v>
      </c>
      <c r="AO2" s="19" t="s">
        <v>26</v>
      </c>
      <c r="AP2" s="39" t="s">
        <v>18</v>
      </c>
      <c r="AQ2" s="19" t="s">
        <v>30</v>
      </c>
      <c r="AR2" s="19" t="s">
        <v>31</v>
      </c>
      <c r="AS2" s="19" t="s">
        <v>32</v>
      </c>
      <c r="AT2" s="23" t="s">
        <v>20</v>
      </c>
      <c r="AU2" s="78" t="s">
        <v>67</v>
      </c>
      <c r="AV2" s="78" t="s">
        <v>68</v>
      </c>
      <c r="AW2" s="22" t="s">
        <v>12</v>
      </c>
      <c r="AX2" s="19" t="s">
        <v>23</v>
      </c>
      <c r="AY2" s="19" t="s">
        <v>26</v>
      </c>
      <c r="AZ2" s="39" t="s">
        <v>18</v>
      </c>
      <c r="BA2" s="19" t="s">
        <v>30</v>
      </c>
      <c r="BB2" s="19" t="s">
        <v>31</v>
      </c>
      <c r="BC2" s="19" t="s">
        <v>32</v>
      </c>
      <c r="BD2" s="23" t="s">
        <v>20</v>
      </c>
      <c r="BE2" s="78" t="s">
        <v>67</v>
      </c>
      <c r="BF2" s="78" t="s">
        <v>68</v>
      </c>
      <c r="BG2" s="22" t="s">
        <v>13</v>
      </c>
      <c r="BH2" s="19" t="s">
        <v>23</v>
      </c>
      <c r="BI2" s="19" t="s">
        <v>26</v>
      </c>
      <c r="BJ2" s="39" t="s">
        <v>18</v>
      </c>
      <c r="BK2" s="19" t="s">
        <v>30</v>
      </c>
      <c r="BL2" s="19" t="s">
        <v>31</v>
      </c>
      <c r="BM2" s="19" t="s">
        <v>32</v>
      </c>
      <c r="BN2" s="23" t="s">
        <v>20</v>
      </c>
      <c r="BO2" s="78" t="s">
        <v>67</v>
      </c>
      <c r="BP2" s="78" t="s">
        <v>68</v>
      </c>
      <c r="BQ2" s="22" t="s">
        <v>14</v>
      </c>
      <c r="BR2" s="19" t="s">
        <v>23</v>
      </c>
      <c r="BS2" s="19" t="s">
        <v>26</v>
      </c>
      <c r="BT2" s="39" t="s">
        <v>18</v>
      </c>
      <c r="BU2" s="19" t="s">
        <v>30</v>
      </c>
      <c r="BV2" s="19" t="s">
        <v>31</v>
      </c>
      <c r="BW2" s="19" t="s">
        <v>32</v>
      </c>
      <c r="BX2" s="23" t="s">
        <v>20</v>
      </c>
      <c r="BY2" s="78" t="s">
        <v>67</v>
      </c>
      <c r="BZ2" s="78" t="s">
        <v>68</v>
      </c>
    </row>
    <row r="3" spans="2:78" ht="20.100000000000001" customHeight="1">
      <c r="B3" s="6" t="s">
        <v>24</v>
      </c>
      <c r="C3" s="7">
        <v>19.5</v>
      </c>
      <c r="D3" s="2"/>
      <c r="E3" s="38">
        <v>20</v>
      </c>
      <c r="F3" s="20">
        <f t="shared" ref="F3:F25" si="0">0.02*E3-0.0054</f>
        <v>0.39460000000000001</v>
      </c>
      <c r="G3" s="20">
        <f t="shared" ref="G3:G26" si="1">F3/$C$14/$C$7</f>
        <v>3.1442799318866128</v>
      </c>
      <c r="H3" s="29">
        <f t="shared" ref="H3:H26" si="2">F3*$C$7/$C$5</f>
        <v>35291.690140845072</v>
      </c>
      <c r="I3" s="19">
        <v>0</v>
      </c>
      <c r="J3" s="19">
        <v>0</v>
      </c>
      <c r="K3" s="19">
        <v>0</v>
      </c>
      <c r="L3" s="19">
        <f t="shared" ref="L3:L26" si="3">K3/$C$14</f>
        <v>0</v>
      </c>
      <c r="M3" s="19">
        <f t="shared" ref="M3:M25" si="4">4*PI()^2*$C$13*SQRT($C$11*$C$2)*($C$7*I3*K3)^2</f>
        <v>0</v>
      </c>
      <c r="N3" s="19">
        <f t="shared" ref="N3:N25" si="5">4*PI()^2*N$1*SQRT($C$11*$C$2)*($C$7*I3*K3)^2</f>
        <v>0</v>
      </c>
      <c r="O3" s="19">
        <f t="shared" ref="O3:O25" si="6">M3+N3</f>
        <v>0</v>
      </c>
      <c r="P3" s="36">
        <f t="shared" ref="P3:P25" si="7">2*PI()^2*N$1*2*SQRT($C$2*$C$11)*J3*$C$7^2*K3^2/SQRT(2)</f>
        <v>0</v>
      </c>
      <c r="Q3" s="17">
        <f t="shared" ref="Q3:Q25" si="8">0.5926*0.5*$C$6*$F3^3*($C$7*I3*2+$C$7)*$C$8</f>
        <v>1.4487053560282079</v>
      </c>
      <c r="R3" s="79">
        <f t="shared" ref="R3:R25" si="9">N3/Q3</f>
        <v>0</v>
      </c>
      <c r="S3" s="44">
        <v>0</v>
      </c>
      <c r="T3" s="45">
        <v>0</v>
      </c>
      <c r="U3" s="45">
        <v>0</v>
      </c>
      <c r="V3" s="19">
        <f t="shared" ref="V3:V26" si="10">U3/$C$14</f>
        <v>0</v>
      </c>
      <c r="W3" s="19">
        <f t="shared" ref="W3:W25" si="11">4*PI()^2*$C$13*SQRT($C$11*$C$2)*($C$7*S3*U3)^2</f>
        <v>0</v>
      </c>
      <c r="X3" s="19">
        <f t="shared" ref="X3:X25" si="12">4*PI()^2*X$1*SQRT($C$11*$C$2)*($C$7*S3*U3)^2</f>
        <v>0</v>
      </c>
      <c r="Y3" s="19">
        <f t="shared" ref="Y3:Y25" si="13">W3+X3</f>
        <v>0</v>
      </c>
      <c r="Z3" s="36">
        <f t="shared" ref="Z3:Z25" si="14">2*PI()^2*X$1*2*SQRT($C$2*$C$11)*T3*$C$7^2*U3^2/SQRT(2)</f>
        <v>0</v>
      </c>
      <c r="AA3" s="17">
        <f t="shared" ref="AA3:AA26" si="15">0.5926*0.5*$C$6*$F3^3*($C$7*S3*2+$C$7)*$C$8</f>
        <v>1.4487053560282079</v>
      </c>
      <c r="AB3" s="79">
        <f t="shared" ref="AB3:AB26" si="16">X3/AA3</f>
        <v>0</v>
      </c>
      <c r="AC3" s="44">
        <v>0</v>
      </c>
      <c r="AD3" s="45">
        <v>0</v>
      </c>
      <c r="AE3" s="45">
        <v>0</v>
      </c>
      <c r="AF3" s="45">
        <f t="shared" ref="AF3:AF26" si="17">AE3/$C$14</f>
        <v>0</v>
      </c>
      <c r="AG3" s="45">
        <f t="shared" ref="AG3:AG25" si="18">4*PI()^2*$C$13*SQRT($C$11*$C$2)*($C$7*AC3*AE3)^2</f>
        <v>0</v>
      </c>
      <c r="AH3" s="45">
        <f t="shared" ref="AH3:AH25" si="19">4*PI()^2*AH$1*SQRT($C$11*$C$2)*($C$7*AC3*AE3)^2</f>
        <v>0</v>
      </c>
      <c r="AI3" s="45">
        <f t="shared" ref="AI3:AI25" si="20">AG3+AH3</f>
        <v>0</v>
      </c>
      <c r="AJ3" s="46">
        <f t="shared" ref="AJ3:AJ25" si="21">2*PI()^2*AH$1*2*SQRT($C$2*$C$11)*AD3*$C$7^2*AE3^2/SQRT(2)</f>
        <v>0</v>
      </c>
      <c r="AK3" s="17">
        <f t="shared" ref="AK3:AK26" si="22">0.5926*0.5*$C$6*$F3^3*($C$7*AC3*2+$C$7)*$C$8</f>
        <v>1.4487053560282079</v>
      </c>
      <c r="AL3" s="79">
        <f t="shared" ref="AL3:AL26" si="23">AH3/AK3</f>
        <v>0</v>
      </c>
      <c r="AM3" s="44">
        <v>0</v>
      </c>
      <c r="AN3" s="45">
        <v>0</v>
      </c>
      <c r="AO3" s="45">
        <v>0</v>
      </c>
      <c r="AP3" s="45">
        <f t="shared" ref="AP3:AP26" si="24">AO3/$C$14</f>
        <v>0</v>
      </c>
      <c r="AQ3" s="45">
        <f t="shared" ref="AQ3:AQ25" si="25">4*PI()^2*$C$13*SQRT($C$11*$C$2)*($C$7*AM3*AO3)^2</f>
        <v>0</v>
      </c>
      <c r="AR3" s="45">
        <f t="shared" ref="AR3:AR25" si="26">4*PI()^2*AR$1*SQRT($C$11*$C$2)*($C$7*AM3*AO3)^2</f>
        <v>0</v>
      </c>
      <c r="AS3" s="45">
        <f t="shared" ref="AS3:AS25" si="27">AQ3+AR3</f>
        <v>0</v>
      </c>
      <c r="AT3" s="46">
        <f t="shared" ref="AT3:AT25" si="28">2*PI()^2*AR$1*2*SQRT($C$2*$C$11)*AN3*$C$7^2*AO3^2/SQRT(2)</f>
        <v>0</v>
      </c>
      <c r="AU3" s="17">
        <f t="shared" ref="AU3:AU26" si="29">0.5926*0.5*$C$6*$F3^3*($C$7*AM3*2+$C$7)*$C$8</f>
        <v>1.4487053560282079</v>
      </c>
      <c r="AV3" s="79">
        <f t="shared" ref="AV3:AV26" si="30">AR3/AU3</f>
        <v>0</v>
      </c>
      <c r="AW3" s="44">
        <v>0</v>
      </c>
      <c r="AX3" s="45">
        <v>0</v>
      </c>
      <c r="AY3" s="45">
        <v>0</v>
      </c>
      <c r="AZ3" s="45">
        <f t="shared" ref="AZ3:AZ26" si="31">AY3/$C$14</f>
        <v>0</v>
      </c>
      <c r="BA3" s="45">
        <f t="shared" ref="BA3:BA25" si="32">4*PI()^2*$C$13*SQRT($C$11*$C$2)*($C$7*AW3*AY3)^2</f>
        <v>0</v>
      </c>
      <c r="BB3" s="45">
        <f t="shared" ref="BB3:BB25" si="33">4*PI()^2*BB$1*SQRT($C$11*$C$2)*($C$7*AW3*AY3)^2</f>
        <v>0</v>
      </c>
      <c r="BC3" s="45">
        <f t="shared" ref="BC3:BC25" si="34">BA3+BB3</f>
        <v>0</v>
      </c>
      <c r="BD3" s="46">
        <f t="shared" ref="BD3:BD25" si="35">2*PI()^2*BB$1*2*SQRT($C$2*$C$11)*AX3*$C$7^2*AY3^2/SQRT(2)</f>
        <v>0</v>
      </c>
      <c r="BE3" s="17">
        <f t="shared" ref="BE3:BE26" si="36">0.5926*0.5*$C$6*$F3^3*($C$7*AW3*2+$C$7)*$C$8</f>
        <v>1.4487053560282079</v>
      </c>
      <c r="BF3" s="79">
        <f t="shared" ref="BF3:BF26" si="37">BB3/BE3</f>
        <v>0</v>
      </c>
      <c r="BG3" s="44">
        <v>0</v>
      </c>
      <c r="BH3" s="45">
        <v>0</v>
      </c>
      <c r="BI3" s="45">
        <v>0</v>
      </c>
      <c r="BJ3" s="45">
        <f t="shared" ref="BJ3:BJ26" si="38">BI3/$C$14</f>
        <v>0</v>
      </c>
      <c r="BK3" s="45">
        <f t="shared" ref="BK3:BK25" si="39">4*PI()^2*$C$13*SQRT($C$11*$C$2)*($C$7*BG3*BI3)^2</f>
        <v>0</v>
      </c>
      <c r="BL3" s="45">
        <f t="shared" ref="BL3:BL25" si="40">4*PI()^2*BL$1*SQRT($C$11*$C$2)*($C$7*BG3*BI3)^2</f>
        <v>0</v>
      </c>
      <c r="BM3" s="45">
        <f t="shared" ref="BM3:BM25" si="41">BK3+BL3</f>
        <v>0</v>
      </c>
      <c r="BN3" s="46">
        <f t="shared" ref="BN3:BN25" si="42">2*PI()^2*BL$1*2*SQRT($C$2*$C$11)*BH3*$C$7^2*BI3^2/SQRT(2)</f>
        <v>0</v>
      </c>
      <c r="BO3" s="17">
        <f t="shared" ref="BO3:BO26" si="43">0.5926*0.5*$C$6*$F3^3*($C$7*BG3*2+$C$7)*$C$8</f>
        <v>1.4487053560282079</v>
      </c>
      <c r="BP3" s="79">
        <f t="shared" ref="BP3:BP26" si="44">BL3/BO3</f>
        <v>0</v>
      </c>
      <c r="BQ3" s="44">
        <v>0</v>
      </c>
      <c r="BR3" s="45">
        <v>0</v>
      </c>
      <c r="BS3" s="45">
        <v>0</v>
      </c>
      <c r="BT3" s="45">
        <f t="shared" ref="BT3:BT26" si="45">BS3/$C$14</f>
        <v>0</v>
      </c>
      <c r="BU3" s="45">
        <f t="shared" ref="BU3:BU25" si="46">4*PI()^2*$C$13*SQRT($C$11*$C$2)*($C$7*BQ3*BS3)^2</f>
        <v>0</v>
      </c>
      <c r="BV3" s="45">
        <f t="shared" ref="BV3:BV25" si="47">4*PI()^2*BV$1*SQRT($C$11*$C$2)*($C$7*BQ3*BS3)^2</f>
        <v>0</v>
      </c>
      <c r="BW3" s="45">
        <f t="shared" ref="BW3:BW25" si="48">BU3+BV3</f>
        <v>0</v>
      </c>
      <c r="BX3" s="46">
        <f t="shared" ref="BX3:BX25" si="49">2*PI()^2*BV$1*2*SQRT($C$2*$C$11)*BR3*$C$7^2*BS3^2/SQRT(2)</f>
        <v>0</v>
      </c>
      <c r="BY3" s="17">
        <f t="shared" ref="BY3:BY26" si="50">0.5926*0.5*$C$6*$F3^3*($C$7*BQ3*2+$C$7)*$C$8</f>
        <v>1.4487053560282079</v>
      </c>
      <c r="BZ3" s="79">
        <f t="shared" ref="BZ3:BZ26" si="51">BV3/BY3</f>
        <v>0</v>
      </c>
    </row>
    <row r="4" spans="2:78" ht="20.100000000000001" customHeight="1">
      <c r="B4" s="9" t="s">
        <v>2</v>
      </c>
      <c r="C4" s="10">
        <f>1.003887*10^-3</f>
        <v>1.003887E-3</v>
      </c>
      <c r="D4" s="2"/>
      <c r="E4" s="38">
        <v>22</v>
      </c>
      <c r="F4" s="20">
        <f t="shared" si="0"/>
        <v>0.43459999999999999</v>
      </c>
      <c r="G4" s="20">
        <f t="shared" si="1"/>
        <v>3.4630107916825184</v>
      </c>
      <c r="H4" s="29">
        <f t="shared" si="2"/>
        <v>38869.15492957746</v>
      </c>
      <c r="I4" s="19">
        <v>0</v>
      </c>
      <c r="J4" s="19">
        <v>0</v>
      </c>
      <c r="K4" s="19">
        <v>0</v>
      </c>
      <c r="L4" s="19">
        <f t="shared" si="3"/>
        <v>0</v>
      </c>
      <c r="M4" s="19">
        <f t="shared" si="4"/>
        <v>0</v>
      </c>
      <c r="N4" s="19">
        <f t="shared" si="5"/>
        <v>0</v>
      </c>
      <c r="O4" s="19">
        <f t="shared" si="6"/>
        <v>0</v>
      </c>
      <c r="P4" s="36">
        <f t="shared" si="7"/>
        <v>0</v>
      </c>
      <c r="Q4" s="17">
        <f t="shared" si="8"/>
        <v>1.9354323193646394</v>
      </c>
      <c r="R4" s="79">
        <f t="shared" si="9"/>
        <v>0</v>
      </c>
      <c r="S4" s="44">
        <v>0</v>
      </c>
      <c r="T4" s="45">
        <v>0</v>
      </c>
      <c r="U4" s="45">
        <v>0</v>
      </c>
      <c r="V4" s="19">
        <f t="shared" si="10"/>
        <v>0</v>
      </c>
      <c r="W4" s="19">
        <f t="shared" si="11"/>
        <v>0</v>
      </c>
      <c r="X4" s="19">
        <f t="shared" si="12"/>
        <v>0</v>
      </c>
      <c r="Y4" s="19">
        <f t="shared" si="13"/>
        <v>0</v>
      </c>
      <c r="Z4" s="36">
        <f t="shared" si="14"/>
        <v>0</v>
      </c>
      <c r="AA4" s="17">
        <f t="shared" si="15"/>
        <v>1.9354323193646394</v>
      </c>
      <c r="AB4" s="79">
        <f t="shared" si="16"/>
        <v>0</v>
      </c>
      <c r="AC4" s="44">
        <v>0</v>
      </c>
      <c r="AD4" s="45">
        <v>0</v>
      </c>
      <c r="AE4" s="45">
        <v>0</v>
      </c>
      <c r="AF4" s="45">
        <f t="shared" si="17"/>
        <v>0</v>
      </c>
      <c r="AG4" s="45">
        <f t="shared" si="18"/>
        <v>0</v>
      </c>
      <c r="AH4" s="45">
        <f t="shared" si="19"/>
        <v>0</v>
      </c>
      <c r="AI4" s="45">
        <f t="shared" si="20"/>
        <v>0</v>
      </c>
      <c r="AJ4" s="46">
        <f t="shared" si="21"/>
        <v>0</v>
      </c>
      <c r="AK4" s="17">
        <f t="shared" si="22"/>
        <v>1.9354323193646394</v>
      </c>
      <c r="AL4" s="79">
        <f t="shared" si="23"/>
        <v>0</v>
      </c>
      <c r="AM4" s="44">
        <v>0</v>
      </c>
      <c r="AN4" s="45">
        <v>0</v>
      </c>
      <c r="AO4" s="45">
        <v>0</v>
      </c>
      <c r="AP4" s="45">
        <f t="shared" si="24"/>
        <v>0</v>
      </c>
      <c r="AQ4" s="45">
        <f t="shared" si="25"/>
        <v>0</v>
      </c>
      <c r="AR4" s="45">
        <f t="shared" si="26"/>
        <v>0</v>
      </c>
      <c r="AS4" s="45">
        <f t="shared" si="27"/>
        <v>0</v>
      </c>
      <c r="AT4" s="46">
        <f t="shared" si="28"/>
        <v>0</v>
      </c>
      <c r="AU4" s="17">
        <f t="shared" si="29"/>
        <v>1.9354323193646394</v>
      </c>
      <c r="AV4" s="79">
        <f t="shared" si="30"/>
        <v>0</v>
      </c>
      <c r="AW4" s="44">
        <v>0</v>
      </c>
      <c r="AX4" s="45">
        <v>0</v>
      </c>
      <c r="AY4" s="45">
        <v>0</v>
      </c>
      <c r="AZ4" s="45">
        <f t="shared" si="31"/>
        <v>0</v>
      </c>
      <c r="BA4" s="45">
        <f t="shared" si="32"/>
        <v>0</v>
      </c>
      <c r="BB4" s="45">
        <f t="shared" si="33"/>
        <v>0</v>
      </c>
      <c r="BC4" s="45">
        <f t="shared" si="34"/>
        <v>0</v>
      </c>
      <c r="BD4" s="46">
        <f t="shared" si="35"/>
        <v>0</v>
      </c>
      <c r="BE4" s="17">
        <f t="shared" si="36"/>
        <v>1.9354323193646394</v>
      </c>
      <c r="BF4" s="79">
        <f t="shared" si="37"/>
        <v>0</v>
      </c>
      <c r="BG4" s="44">
        <v>0</v>
      </c>
      <c r="BH4" s="45">
        <v>0</v>
      </c>
      <c r="BI4" s="45">
        <v>0</v>
      </c>
      <c r="BJ4" s="45">
        <f t="shared" si="38"/>
        <v>0</v>
      </c>
      <c r="BK4" s="45">
        <f t="shared" si="39"/>
        <v>0</v>
      </c>
      <c r="BL4" s="45">
        <f t="shared" si="40"/>
        <v>0</v>
      </c>
      <c r="BM4" s="45">
        <f t="shared" si="41"/>
        <v>0</v>
      </c>
      <c r="BN4" s="46">
        <f t="shared" si="42"/>
        <v>0</v>
      </c>
      <c r="BO4" s="17">
        <f t="shared" si="43"/>
        <v>1.9354323193646394</v>
      </c>
      <c r="BP4" s="79">
        <f t="shared" si="44"/>
        <v>0</v>
      </c>
      <c r="BQ4" s="44">
        <v>0</v>
      </c>
      <c r="BR4" s="45">
        <v>0</v>
      </c>
      <c r="BS4" s="45">
        <v>0</v>
      </c>
      <c r="BT4" s="45">
        <f t="shared" si="45"/>
        <v>0</v>
      </c>
      <c r="BU4" s="45">
        <f t="shared" si="46"/>
        <v>0</v>
      </c>
      <c r="BV4" s="45">
        <f t="shared" si="47"/>
        <v>0</v>
      </c>
      <c r="BW4" s="45">
        <f t="shared" si="48"/>
        <v>0</v>
      </c>
      <c r="BX4" s="46">
        <f t="shared" si="49"/>
        <v>0</v>
      </c>
      <c r="BY4" s="17">
        <f t="shared" si="50"/>
        <v>1.9354323193646394</v>
      </c>
      <c r="BZ4" s="79">
        <f t="shared" si="51"/>
        <v>0</v>
      </c>
    </row>
    <row r="5" spans="2:78" ht="20.100000000000001" customHeight="1">
      <c r="B5" s="6" t="s">
        <v>3</v>
      </c>
      <c r="C5" s="11">
        <f>9.94*10^-7</f>
        <v>9.9399999999999993E-7</v>
      </c>
      <c r="D5" s="2"/>
      <c r="E5" s="38">
        <v>24</v>
      </c>
      <c r="F5" s="20">
        <f t="shared" si="0"/>
        <v>0.47459999999999997</v>
      </c>
      <c r="G5" s="20">
        <f t="shared" si="1"/>
        <v>3.7817416514784248</v>
      </c>
      <c r="H5" s="29">
        <f t="shared" si="2"/>
        <v>42446.619718309856</v>
      </c>
      <c r="I5" s="19">
        <v>0.69369999999999998</v>
      </c>
      <c r="J5" s="19">
        <v>2.1000000000000001E-2</v>
      </c>
      <c r="K5" s="19">
        <v>1.268</v>
      </c>
      <c r="L5" s="19">
        <f t="shared" si="3"/>
        <v>0.89822499791663657</v>
      </c>
      <c r="M5" s="19">
        <f t="shared" si="4"/>
        <v>0.41210988142199445</v>
      </c>
      <c r="N5" s="19">
        <f t="shared" si="5"/>
        <v>0</v>
      </c>
      <c r="O5" s="19">
        <f t="shared" si="6"/>
        <v>0.41210988142199445</v>
      </c>
      <c r="P5" s="36">
        <f t="shared" si="7"/>
        <v>0</v>
      </c>
      <c r="Q5" s="17">
        <f t="shared" si="8"/>
        <v>6.0175154525326748</v>
      </c>
      <c r="R5" s="79">
        <f t="shared" si="9"/>
        <v>0</v>
      </c>
      <c r="S5" s="26">
        <v>0.39560000000000001</v>
      </c>
      <c r="T5" s="20">
        <v>2.7E-2</v>
      </c>
      <c r="U5" s="20">
        <v>1.2749999999999999</v>
      </c>
      <c r="V5" s="19">
        <f t="shared" si="10"/>
        <v>0.90318365326791128</v>
      </c>
      <c r="W5" s="19">
        <f t="shared" si="11"/>
        <v>0.13550772912103765</v>
      </c>
      <c r="X5" s="19">
        <f t="shared" si="12"/>
        <v>0.27101545824207529</v>
      </c>
      <c r="Y5" s="19">
        <f t="shared" si="13"/>
        <v>0.40652318736311294</v>
      </c>
      <c r="Z5" s="36">
        <f t="shared" si="14"/>
        <v>3.306208693053108E-2</v>
      </c>
      <c r="AA5" s="17">
        <f t="shared" si="15"/>
        <v>4.5147749344795711</v>
      </c>
      <c r="AB5" s="79">
        <f t="shared" si="16"/>
        <v>6.0028564474458326E-2</v>
      </c>
      <c r="AC5" s="26">
        <v>0.3024</v>
      </c>
      <c r="AD5" s="20">
        <v>3.4000000000000002E-2</v>
      </c>
      <c r="AE5" s="20">
        <v>1.2609999999999999</v>
      </c>
      <c r="AF5" s="19">
        <f t="shared" si="17"/>
        <v>0.89326634256536164</v>
      </c>
      <c r="AG5" s="19">
        <f t="shared" si="18"/>
        <v>7.7450616440338141E-2</v>
      </c>
      <c r="AH5" s="19">
        <f t="shared" si="19"/>
        <v>0.30980246576135256</v>
      </c>
      <c r="AI5" s="19">
        <f t="shared" si="20"/>
        <v>0.38725308220169069</v>
      </c>
      <c r="AJ5" s="36">
        <f t="shared" si="21"/>
        <v>8.1448898543985293E-2</v>
      </c>
      <c r="AK5" s="17">
        <f t="shared" si="22"/>
        <v>4.0449479761348908</v>
      </c>
      <c r="AL5" s="79">
        <f t="shared" si="23"/>
        <v>7.6589975344350705E-2</v>
      </c>
      <c r="AM5" s="26">
        <v>0</v>
      </c>
      <c r="AN5" s="20">
        <v>0</v>
      </c>
      <c r="AO5" s="20">
        <v>0</v>
      </c>
      <c r="AP5" s="19">
        <f t="shared" si="24"/>
        <v>0</v>
      </c>
      <c r="AQ5" s="19">
        <f t="shared" si="25"/>
        <v>0</v>
      </c>
      <c r="AR5" s="19">
        <f t="shared" si="26"/>
        <v>0</v>
      </c>
      <c r="AS5" s="19">
        <f t="shared" si="27"/>
        <v>0</v>
      </c>
      <c r="AT5" s="36">
        <f t="shared" si="28"/>
        <v>0</v>
      </c>
      <c r="AU5" s="17">
        <f t="shared" si="29"/>
        <v>2.5205308924070855</v>
      </c>
      <c r="AV5" s="79">
        <f t="shared" si="30"/>
        <v>0</v>
      </c>
      <c r="AW5" s="26">
        <v>0.36409999999999998</v>
      </c>
      <c r="AX5" s="20">
        <v>1.4999999999999999E-2</v>
      </c>
      <c r="AY5" s="20">
        <v>1.278</v>
      </c>
      <c r="AZ5" s="19">
        <f t="shared" si="31"/>
        <v>0.90530879127560049</v>
      </c>
      <c r="BA5" s="19">
        <f t="shared" si="32"/>
        <v>0.11532785044117526</v>
      </c>
      <c r="BB5" s="19">
        <f t="shared" si="33"/>
        <v>0.92262280352940207</v>
      </c>
      <c r="BC5" s="19">
        <f t="shared" si="34"/>
        <v>1.0379506539705774</v>
      </c>
      <c r="BD5" s="36">
        <f t="shared" si="35"/>
        <v>7.3817458365921518E-2</v>
      </c>
      <c r="BE5" s="17">
        <f t="shared" si="36"/>
        <v>4.3559814882579246</v>
      </c>
      <c r="BF5" s="79">
        <f t="shared" si="37"/>
        <v>0.21180595142941802</v>
      </c>
      <c r="BG5" s="26">
        <v>0</v>
      </c>
      <c r="BH5" s="20">
        <v>0</v>
      </c>
      <c r="BI5" s="20">
        <v>0</v>
      </c>
      <c r="BJ5" s="19">
        <f t="shared" si="38"/>
        <v>0</v>
      </c>
      <c r="BK5" s="19">
        <f t="shared" si="39"/>
        <v>0</v>
      </c>
      <c r="BL5" s="19">
        <f t="shared" si="40"/>
        <v>0</v>
      </c>
      <c r="BM5" s="19">
        <f t="shared" si="41"/>
        <v>0</v>
      </c>
      <c r="BN5" s="36">
        <f t="shared" si="42"/>
        <v>0</v>
      </c>
      <c r="BO5" s="17">
        <f t="shared" si="43"/>
        <v>2.5205308924070855</v>
      </c>
      <c r="BP5" s="79">
        <f t="shared" si="44"/>
        <v>0</v>
      </c>
      <c r="BQ5" s="26">
        <v>0</v>
      </c>
      <c r="BR5" s="20">
        <v>0</v>
      </c>
      <c r="BS5" s="20">
        <v>0</v>
      </c>
      <c r="BT5" s="19">
        <f t="shared" si="45"/>
        <v>0</v>
      </c>
      <c r="BU5" s="19">
        <f t="shared" si="46"/>
        <v>0</v>
      </c>
      <c r="BV5" s="19">
        <f t="shared" si="47"/>
        <v>0</v>
      </c>
      <c r="BW5" s="19">
        <f t="shared" si="48"/>
        <v>0</v>
      </c>
      <c r="BX5" s="36">
        <f t="shared" si="49"/>
        <v>0</v>
      </c>
      <c r="BY5" s="17">
        <f t="shared" si="50"/>
        <v>2.5205308924070855</v>
      </c>
      <c r="BZ5" s="79">
        <f t="shared" si="51"/>
        <v>0</v>
      </c>
    </row>
    <row r="6" spans="2:78" ht="20.100000000000001" customHeight="1">
      <c r="B6" s="9" t="s">
        <v>4</v>
      </c>
      <c r="C6" s="10">
        <v>999.72964999999999</v>
      </c>
      <c r="D6" s="2"/>
      <c r="E6" s="38">
        <v>26</v>
      </c>
      <c r="F6" s="20">
        <f t="shared" si="0"/>
        <v>0.51460000000000006</v>
      </c>
      <c r="G6" s="20">
        <f t="shared" si="1"/>
        <v>4.1004725112743312</v>
      </c>
      <c r="H6" s="29">
        <f t="shared" si="2"/>
        <v>46024.084507042258</v>
      </c>
      <c r="I6" s="19">
        <v>0.96260000000000001</v>
      </c>
      <c r="J6" s="19">
        <v>8.9999999999999993E-3</v>
      </c>
      <c r="K6" s="19">
        <v>1.37</v>
      </c>
      <c r="L6" s="19">
        <f t="shared" si="3"/>
        <v>0.97047969017806945</v>
      </c>
      <c r="M6" s="19">
        <f t="shared" si="4"/>
        <v>0.92632627081190089</v>
      </c>
      <c r="N6" s="19">
        <f t="shared" si="5"/>
        <v>0</v>
      </c>
      <c r="O6" s="19">
        <f t="shared" si="6"/>
        <v>0.92632627081190089</v>
      </c>
      <c r="P6" s="36">
        <f t="shared" si="7"/>
        <v>0</v>
      </c>
      <c r="Q6" s="17">
        <f t="shared" si="8"/>
        <v>9.3988286788427118</v>
      </c>
      <c r="R6" s="79">
        <f t="shared" si="9"/>
        <v>0</v>
      </c>
      <c r="S6" s="26">
        <v>0.85760000000000003</v>
      </c>
      <c r="T6" s="20">
        <v>1.0999999999999999E-2</v>
      </c>
      <c r="U6" s="20">
        <v>1.34</v>
      </c>
      <c r="V6" s="19">
        <f t="shared" si="10"/>
        <v>0.94922831010117747</v>
      </c>
      <c r="W6" s="19">
        <f t="shared" si="11"/>
        <v>0.70341281042167059</v>
      </c>
      <c r="X6" s="19">
        <f t="shared" si="12"/>
        <v>1.4068256208433412</v>
      </c>
      <c r="Y6" s="19">
        <f t="shared" si="13"/>
        <v>2.110238431265012</v>
      </c>
      <c r="Z6" s="36">
        <f t="shared" si="14"/>
        <v>1.4878132142157925E-2</v>
      </c>
      <c r="AA6" s="17">
        <f t="shared" si="15"/>
        <v>8.7240871149985413</v>
      </c>
      <c r="AB6" s="79">
        <f t="shared" si="16"/>
        <v>0.16125763100470558</v>
      </c>
      <c r="AC6" s="26">
        <v>0.71840000000000004</v>
      </c>
      <c r="AD6" s="20">
        <v>1.2999999999999999E-2</v>
      </c>
      <c r="AE6" s="20">
        <v>1.3</v>
      </c>
      <c r="AF6" s="19">
        <f t="shared" si="17"/>
        <v>0.92089313666532135</v>
      </c>
      <c r="AG6" s="19">
        <f t="shared" si="18"/>
        <v>0.46456927517509911</v>
      </c>
      <c r="AH6" s="19">
        <f t="shared" si="19"/>
        <v>1.8582771007003964</v>
      </c>
      <c r="AI6" s="19">
        <f t="shared" si="20"/>
        <v>2.3228463758754954</v>
      </c>
      <c r="AJ6" s="36">
        <f t="shared" si="21"/>
        <v>3.3098337670184649E-2</v>
      </c>
      <c r="AK6" s="17">
        <f t="shared" si="22"/>
        <v>7.8295725846451258</v>
      </c>
      <c r="AL6" s="79">
        <f t="shared" si="23"/>
        <v>0.23734081019246628</v>
      </c>
      <c r="AM6" s="26">
        <v>0.60119999999999996</v>
      </c>
      <c r="AN6" s="20">
        <v>1.7999999999999999E-2</v>
      </c>
      <c r="AO6" s="20">
        <v>1.2849999999999999</v>
      </c>
      <c r="AP6" s="19">
        <f t="shared" si="24"/>
        <v>0.91026744662687531</v>
      </c>
      <c r="AQ6" s="19">
        <f t="shared" si="25"/>
        <v>0.31788887623590861</v>
      </c>
      <c r="AR6" s="19">
        <f t="shared" si="26"/>
        <v>1.9073332574154516</v>
      </c>
      <c r="AS6" s="19">
        <f t="shared" si="27"/>
        <v>2.2252221336513602</v>
      </c>
      <c r="AT6" s="36">
        <f t="shared" si="28"/>
        <v>6.71654834194432E-2</v>
      </c>
      <c r="AU6" s="17">
        <f t="shared" si="29"/>
        <v>7.0764324771923937</v>
      </c>
      <c r="AV6" s="79">
        <f t="shared" si="30"/>
        <v>0.26953316710967823</v>
      </c>
      <c r="AW6" s="26">
        <v>0.40229999999999999</v>
      </c>
      <c r="AX6" s="20">
        <v>1.7999999999999999E-2</v>
      </c>
      <c r="AY6" s="20">
        <v>1.3049999999999999</v>
      </c>
      <c r="AZ6" s="19">
        <f t="shared" si="31"/>
        <v>0.92443503334480326</v>
      </c>
      <c r="BA6" s="19">
        <f t="shared" si="32"/>
        <v>0.14680884448772522</v>
      </c>
      <c r="BB6" s="19">
        <f t="shared" si="33"/>
        <v>1.1744707559018017</v>
      </c>
      <c r="BC6" s="19">
        <f t="shared" si="34"/>
        <v>1.3212796003895269</v>
      </c>
      <c r="BD6" s="36">
        <f t="shared" si="35"/>
        <v>9.2363344305306488E-2</v>
      </c>
      <c r="BE6" s="17">
        <f t="shared" si="36"/>
        <v>5.7982791719675779</v>
      </c>
      <c r="BF6" s="79">
        <f t="shared" si="37"/>
        <v>0.20255505488247452</v>
      </c>
      <c r="BG6" s="26">
        <v>0.3881</v>
      </c>
      <c r="BH6" s="20">
        <v>1.4999999999999999E-2</v>
      </c>
      <c r="BI6" s="20">
        <v>1.2809999999999999</v>
      </c>
      <c r="BJ6" s="19">
        <f t="shared" si="38"/>
        <v>0.9074339292832897</v>
      </c>
      <c r="BK6" s="19">
        <f t="shared" si="39"/>
        <v>0.13164873091266702</v>
      </c>
      <c r="BL6" s="19">
        <f t="shared" si="40"/>
        <v>1.3164873091266702</v>
      </c>
      <c r="BM6" s="19">
        <f t="shared" si="41"/>
        <v>1.4481360400393373</v>
      </c>
      <c r="BN6" s="36">
        <f t="shared" si="42"/>
        <v>9.2705532456083053E-2</v>
      </c>
      <c r="BO6" s="17">
        <f t="shared" si="43"/>
        <v>5.7070284080953186</v>
      </c>
      <c r="BP6" s="79">
        <f t="shared" si="44"/>
        <v>0.23067824706448917</v>
      </c>
      <c r="BQ6" s="26">
        <v>0.34060000000000001</v>
      </c>
      <c r="BR6" s="20">
        <v>1.9E-2</v>
      </c>
      <c r="BS6" s="20">
        <v>1.266</v>
      </c>
      <c r="BT6" s="19">
        <f t="shared" si="45"/>
        <v>0.89680823924484376</v>
      </c>
      <c r="BU6" s="19">
        <f t="shared" si="46"/>
        <v>9.9034800380367743E-2</v>
      </c>
      <c r="BV6" s="19">
        <f t="shared" si="47"/>
        <v>1.1884176045644128</v>
      </c>
      <c r="BW6" s="19">
        <f t="shared" si="48"/>
        <v>1.2874524049447806</v>
      </c>
      <c r="BX6" s="36">
        <f t="shared" si="49"/>
        <v>0.13763167408202662</v>
      </c>
      <c r="BY6" s="17">
        <f t="shared" si="50"/>
        <v>5.4017881768324791</v>
      </c>
      <c r="BZ6" s="79">
        <f t="shared" si="51"/>
        <v>0.22000448104599349</v>
      </c>
    </row>
    <row r="7" spans="2:78" ht="20.100000000000001" customHeight="1">
      <c r="B7" s="9" t="s">
        <v>5</v>
      </c>
      <c r="C7" s="10">
        <f>3.5*0.0254</f>
        <v>8.8899999999999993E-2</v>
      </c>
      <c r="D7" s="2"/>
      <c r="E7" s="38">
        <v>28</v>
      </c>
      <c r="F7" s="20">
        <f t="shared" si="0"/>
        <v>0.55460000000000009</v>
      </c>
      <c r="G7" s="20">
        <f t="shared" si="1"/>
        <v>4.4192033710702372</v>
      </c>
      <c r="H7" s="29">
        <f t="shared" si="2"/>
        <v>49601.549295774654</v>
      </c>
      <c r="I7" s="19">
        <v>1.0116000000000001</v>
      </c>
      <c r="J7" s="19">
        <v>0.02</v>
      </c>
      <c r="K7" s="19">
        <v>1.4350000000000001</v>
      </c>
      <c r="L7" s="19">
        <f t="shared" si="3"/>
        <v>1.0165243470113354</v>
      </c>
      <c r="M7" s="19">
        <f t="shared" si="4"/>
        <v>1.1224127086538949</v>
      </c>
      <c r="N7" s="19">
        <f t="shared" si="5"/>
        <v>0</v>
      </c>
      <c r="O7" s="19">
        <f t="shared" si="6"/>
        <v>1.1224127086538949</v>
      </c>
      <c r="P7" s="36">
        <f t="shared" si="7"/>
        <v>0</v>
      </c>
      <c r="Q7" s="17">
        <f t="shared" si="8"/>
        <v>12.159488256930915</v>
      </c>
      <c r="R7" s="79">
        <f t="shared" si="9"/>
        <v>0</v>
      </c>
      <c r="S7" s="26">
        <v>0.95240000000000002</v>
      </c>
      <c r="T7" s="20">
        <v>1.0999999999999999E-2</v>
      </c>
      <c r="U7" s="20">
        <v>1.423</v>
      </c>
      <c r="V7" s="19">
        <f t="shared" si="10"/>
        <v>1.0080237949805786</v>
      </c>
      <c r="W7" s="19">
        <f t="shared" si="11"/>
        <v>0.97831723724628439</v>
      </c>
      <c r="X7" s="19">
        <f t="shared" si="12"/>
        <v>1.9566344744925688</v>
      </c>
      <c r="Y7" s="19">
        <f t="shared" si="13"/>
        <v>2.9349517117388531</v>
      </c>
      <c r="Z7" s="36">
        <f t="shared" si="14"/>
        <v>1.6778325484789317E-2</v>
      </c>
      <c r="AA7" s="17">
        <f t="shared" si="15"/>
        <v>11.683276491377654</v>
      </c>
      <c r="AB7" s="79">
        <f t="shared" si="16"/>
        <v>0.16747309506340791</v>
      </c>
      <c r="AC7" s="26">
        <v>0.88819999999999999</v>
      </c>
      <c r="AD7" s="20">
        <v>0.01</v>
      </c>
      <c r="AE7" s="20">
        <v>1.3979999999999999</v>
      </c>
      <c r="AF7" s="19">
        <f t="shared" si="17"/>
        <v>0.99031431158316863</v>
      </c>
      <c r="AG7" s="19">
        <f t="shared" si="18"/>
        <v>0.8212341722005787</v>
      </c>
      <c r="AH7" s="19">
        <f t="shared" si="19"/>
        <v>3.2849366888023148</v>
      </c>
      <c r="AI7" s="19">
        <f t="shared" si="20"/>
        <v>4.1061708610028935</v>
      </c>
      <c r="AJ7" s="36">
        <f t="shared" si="21"/>
        <v>2.9443570111952456E-2</v>
      </c>
      <c r="AK7" s="17">
        <f t="shared" si="22"/>
        <v>11.166844137517529</v>
      </c>
      <c r="AL7" s="79">
        <f t="shared" si="23"/>
        <v>0.2941687596199028</v>
      </c>
      <c r="AM7" s="26">
        <v>0.81040000000000001</v>
      </c>
      <c r="AN7" s="20">
        <v>1.0999999999999999E-2</v>
      </c>
      <c r="AO7" s="20">
        <v>1.377</v>
      </c>
      <c r="AP7" s="19">
        <f t="shared" si="24"/>
        <v>0.97543834552934416</v>
      </c>
      <c r="AQ7" s="19">
        <f t="shared" si="25"/>
        <v>0.66328148907372919</v>
      </c>
      <c r="AR7" s="19">
        <f t="shared" si="26"/>
        <v>3.9796889344423749</v>
      </c>
      <c r="AS7" s="19">
        <f t="shared" si="27"/>
        <v>4.642970423516104</v>
      </c>
      <c r="AT7" s="36">
        <f t="shared" si="28"/>
        <v>4.7133311128165108E-2</v>
      </c>
      <c r="AU7" s="17">
        <f t="shared" si="29"/>
        <v>10.541011783462737</v>
      </c>
      <c r="AV7" s="79">
        <f t="shared" si="30"/>
        <v>0.37754335316140225</v>
      </c>
      <c r="AW7" s="26">
        <v>0.63249999999999995</v>
      </c>
      <c r="AX7" s="20">
        <v>1.4999999999999999E-2</v>
      </c>
      <c r="AY7" s="20">
        <v>1.3240000000000001</v>
      </c>
      <c r="AZ7" s="19">
        <f t="shared" si="31"/>
        <v>0.93789424072683503</v>
      </c>
      <c r="BA7" s="19">
        <f t="shared" si="32"/>
        <v>0.37353229985343472</v>
      </c>
      <c r="BB7" s="19">
        <f t="shared" si="33"/>
        <v>2.9882583988274778</v>
      </c>
      <c r="BC7" s="19">
        <f t="shared" si="34"/>
        <v>3.3617906986809123</v>
      </c>
      <c r="BD7" s="36">
        <f t="shared" si="35"/>
        <v>7.9227025365129183E-2</v>
      </c>
      <c r="BE7" s="17">
        <f t="shared" si="36"/>
        <v>9.1099632515045403</v>
      </c>
      <c r="BF7" s="79">
        <f t="shared" si="37"/>
        <v>0.32802090593877609</v>
      </c>
      <c r="BG7" s="26">
        <v>0.63270000000000004</v>
      </c>
      <c r="BH7" s="20">
        <v>1.6E-2</v>
      </c>
      <c r="BI7" s="20">
        <v>1.3320000000000001</v>
      </c>
      <c r="BJ7" s="19">
        <f t="shared" si="38"/>
        <v>0.94356127541400625</v>
      </c>
      <c r="BK7" s="19">
        <f t="shared" si="39"/>
        <v>0.3782990498484699</v>
      </c>
      <c r="BL7" s="19">
        <f t="shared" si="40"/>
        <v>3.7829904984846987</v>
      </c>
      <c r="BM7" s="19">
        <f t="shared" si="41"/>
        <v>4.1612895483331682</v>
      </c>
      <c r="BN7" s="36">
        <f t="shared" si="42"/>
        <v>0.10691645890677413</v>
      </c>
      <c r="BO7" s="17">
        <f t="shared" si="43"/>
        <v>9.1115720750368148</v>
      </c>
      <c r="BP7" s="79">
        <f t="shared" si="44"/>
        <v>0.41518526850586468</v>
      </c>
      <c r="BQ7" s="26">
        <v>0.55220000000000002</v>
      </c>
      <c r="BR7" s="20">
        <v>1.4999999999999999E-2</v>
      </c>
      <c r="BS7" s="20">
        <v>1.319</v>
      </c>
      <c r="BT7" s="19">
        <f t="shared" si="45"/>
        <v>0.9343523440473529</v>
      </c>
      <c r="BU7" s="19">
        <f t="shared" si="46"/>
        <v>0.28256185148204815</v>
      </c>
      <c r="BV7" s="19">
        <f t="shared" si="47"/>
        <v>3.3907422177845778</v>
      </c>
      <c r="BW7" s="19">
        <f t="shared" si="48"/>
        <v>3.6733040692666261</v>
      </c>
      <c r="BX7" s="36">
        <f t="shared" si="49"/>
        <v>0.11794464574209444</v>
      </c>
      <c r="BY7" s="17">
        <f t="shared" si="50"/>
        <v>8.4640206032963157</v>
      </c>
      <c r="BZ7" s="79">
        <f t="shared" si="51"/>
        <v>0.4006065647411175</v>
      </c>
    </row>
    <row r="8" spans="2:78" ht="20.100000000000001" customHeight="1">
      <c r="B8" s="9" t="s">
        <v>6</v>
      </c>
      <c r="C8" s="10">
        <f>35.25*0.0254</f>
        <v>0.89534999999999998</v>
      </c>
      <c r="D8" s="2"/>
      <c r="E8" s="38">
        <v>30</v>
      </c>
      <c r="F8" s="20">
        <f t="shared" si="0"/>
        <v>0.59460000000000002</v>
      </c>
      <c r="G8" s="20">
        <f t="shared" si="1"/>
        <v>4.7379342308661432</v>
      </c>
      <c r="H8" s="29">
        <f t="shared" si="2"/>
        <v>53179.014084507042</v>
      </c>
      <c r="I8" s="19">
        <v>1.0375000000000001</v>
      </c>
      <c r="J8" s="19">
        <v>1.7000000000000001E-2</v>
      </c>
      <c r="K8" s="19">
        <v>1.4910000000000001</v>
      </c>
      <c r="L8" s="19">
        <f t="shared" si="3"/>
        <v>1.056193589821534</v>
      </c>
      <c r="M8" s="19">
        <f t="shared" si="4"/>
        <v>1.2745668816743743</v>
      </c>
      <c r="N8" s="19">
        <f t="shared" si="5"/>
        <v>0</v>
      </c>
      <c r="O8" s="19">
        <f t="shared" si="6"/>
        <v>1.2745668816743743</v>
      </c>
      <c r="P8" s="36">
        <f t="shared" si="7"/>
        <v>0</v>
      </c>
      <c r="Q8" s="17">
        <f t="shared" si="8"/>
        <v>15.241533245693436</v>
      </c>
      <c r="R8" s="79">
        <f t="shared" si="9"/>
        <v>0</v>
      </c>
      <c r="S8" s="26">
        <v>0.96550000000000002</v>
      </c>
      <c r="T8" s="20">
        <v>1.2999999999999999E-2</v>
      </c>
      <c r="U8" s="20">
        <v>1.4770000000000001</v>
      </c>
      <c r="V8" s="19">
        <f t="shared" si="10"/>
        <v>1.0462762791189844</v>
      </c>
      <c r="W8" s="19">
        <f t="shared" si="11"/>
        <v>1.0831701389016939</v>
      </c>
      <c r="X8" s="19">
        <f t="shared" si="12"/>
        <v>2.1663402778033878</v>
      </c>
      <c r="Y8" s="19">
        <f t="shared" si="13"/>
        <v>3.2495104167050819</v>
      </c>
      <c r="Z8" s="36">
        <f t="shared" si="14"/>
        <v>2.136242114772197E-2</v>
      </c>
      <c r="AA8" s="17">
        <f t="shared" si="15"/>
        <v>14.527783396139009</v>
      </c>
      <c r="AB8" s="79">
        <f t="shared" si="16"/>
        <v>0.14911705514408533</v>
      </c>
      <c r="AC8" s="26">
        <v>0.91859999999999997</v>
      </c>
      <c r="AD8" s="20">
        <v>1.4999999999999999E-2</v>
      </c>
      <c r="AE8" s="20">
        <v>1.4670000000000001</v>
      </c>
      <c r="AF8" s="19">
        <f t="shared" si="17"/>
        <v>1.0391924857600203</v>
      </c>
      <c r="AG8" s="19">
        <f t="shared" si="18"/>
        <v>0.96726225705339619</v>
      </c>
      <c r="AH8" s="19">
        <f t="shared" si="19"/>
        <v>3.8690490282135848</v>
      </c>
      <c r="AI8" s="19">
        <f t="shared" si="20"/>
        <v>4.836311285266981</v>
      </c>
      <c r="AJ8" s="36">
        <f t="shared" si="21"/>
        <v>4.8632613849538021E-2</v>
      </c>
      <c r="AK8" s="17">
        <f t="shared" si="22"/>
        <v>14.062854674693144</v>
      </c>
      <c r="AL8" s="79">
        <f t="shared" si="23"/>
        <v>0.2751254363152984</v>
      </c>
      <c r="AM8" s="26">
        <v>0.87139999999999995</v>
      </c>
      <c r="AN8" s="20">
        <v>1.6E-2</v>
      </c>
      <c r="AO8" s="20">
        <v>1.45</v>
      </c>
      <c r="AP8" s="19">
        <f t="shared" si="24"/>
        <v>1.0271500370497815</v>
      </c>
      <c r="AQ8" s="19">
        <f t="shared" si="25"/>
        <v>0.85035887281244371</v>
      </c>
      <c r="AR8" s="19">
        <f t="shared" si="26"/>
        <v>5.1021532368746616</v>
      </c>
      <c r="AS8" s="19">
        <f t="shared" si="27"/>
        <v>5.9525121096871052</v>
      </c>
      <c r="AT8" s="36">
        <f t="shared" si="28"/>
        <v>7.6019213420005338E-2</v>
      </c>
      <c r="AU8" s="17">
        <f t="shared" si="29"/>
        <v>13.594951995540796</v>
      </c>
      <c r="AV8" s="79">
        <f t="shared" si="30"/>
        <v>0.37529762801282346</v>
      </c>
      <c r="AW8" s="26">
        <v>0.77559999999999996</v>
      </c>
      <c r="AX8" s="20">
        <v>1.0999999999999999E-2</v>
      </c>
      <c r="AY8" s="20">
        <v>1.4059999999999999</v>
      </c>
      <c r="AZ8" s="19">
        <f t="shared" si="31"/>
        <v>0.99598134627033974</v>
      </c>
      <c r="BA8" s="19">
        <f t="shared" si="32"/>
        <v>0.63339900104546243</v>
      </c>
      <c r="BB8" s="19">
        <f t="shared" si="33"/>
        <v>5.0671920083636994</v>
      </c>
      <c r="BC8" s="19">
        <f t="shared" si="34"/>
        <v>5.7005910094091616</v>
      </c>
      <c r="BD8" s="36">
        <f t="shared" si="35"/>
        <v>6.5519329987469135E-2</v>
      </c>
      <c r="BE8" s="17">
        <f t="shared" si="36"/>
        <v>12.645268167939214</v>
      </c>
      <c r="BF8" s="79">
        <f t="shared" si="37"/>
        <v>0.40071843009316693</v>
      </c>
      <c r="BG8" s="26">
        <v>0.74919999999999998</v>
      </c>
      <c r="BH8" s="20">
        <v>1.2999999999999999E-2</v>
      </c>
      <c r="BI8" s="20">
        <v>1.4079999999999999</v>
      </c>
      <c r="BJ8" s="19">
        <f t="shared" si="38"/>
        <v>0.99739810494213255</v>
      </c>
      <c r="BK8" s="19">
        <f t="shared" si="39"/>
        <v>0.59269597633724358</v>
      </c>
      <c r="BL8" s="19">
        <f t="shared" si="40"/>
        <v>5.9269597633724356</v>
      </c>
      <c r="BM8" s="19">
        <f t="shared" si="41"/>
        <v>6.5196557397096795</v>
      </c>
      <c r="BN8" s="36">
        <f t="shared" si="42"/>
        <v>9.7065477649385987E-2</v>
      </c>
      <c r="BO8" s="17">
        <f t="shared" si="43"/>
        <v>12.383559889769261</v>
      </c>
      <c r="BP8" s="79">
        <f t="shared" si="44"/>
        <v>0.47861518142848591</v>
      </c>
      <c r="BQ8" s="26">
        <v>0.67959999999999998</v>
      </c>
      <c r="BR8" s="20">
        <v>1.2E-2</v>
      </c>
      <c r="BS8" s="20">
        <v>1.3959999999999999</v>
      </c>
      <c r="BT8" s="19">
        <f t="shared" si="45"/>
        <v>0.98889755291137582</v>
      </c>
      <c r="BU8" s="19">
        <f t="shared" si="46"/>
        <v>0.47941178846359067</v>
      </c>
      <c r="BV8" s="19">
        <f t="shared" si="47"/>
        <v>5.7529414615630881</v>
      </c>
      <c r="BW8" s="19">
        <f t="shared" si="48"/>
        <v>6.2323532500266783</v>
      </c>
      <c r="BX8" s="36">
        <f t="shared" si="49"/>
        <v>0.10569378793364169</v>
      </c>
      <c r="BY8" s="17">
        <f t="shared" si="50"/>
        <v>11.693601701866651</v>
      </c>
      <c r="BZ8" s="79">
        <f t="shared" si="51"/>
        <v>0.49197344053926045</v>
      </c>
    </row>
    <row r="9" spans="2:78" ht="20.100000000000001" customHeight="1">
      <c r="B9" s="9" t="s">
        <v>15</v>
      </c>
      <c r="C9" s="10">
        <v>5.4249999999999998</v>
      </c>
      <c r="D9" s="2"/>
      <c r="E9" s="38">
        <v>32</v>
      </c>
      <c r="F9" s="20">
        <f t="shared" si="0"/>
        <v>0.63460000000000005</v>
      </c>
      <c r="G9" s="20">
        <f t="shared" si="1"/>
        <v>5.0566650906620492</v>
      </c>
      <c r="H9" s="29">
        <f t="shared" si="2"/>
        <v>56756.478873239437</v>
      </c>
      <c r="I9" s="19">
        <v>1.0760000000000001</v>
      </c>
      <c r="J9" s="19">
        <v>2.1000000000000001E-2</v>
      </c>
      <c r="K9" s="19">
        <v>1.5629999999999999</v>
      </c>
      <c r="L9" s="19">
        <f t="shared" si="3"/>
        <v>1.1071969020060748</v>
      </c>
      <c r="M9" s="19">
        <f t="shared" si="4"/>
        <v>1.5065155911663182</v>
      </c>
      <c r="N9" s="19">
        <f t="shared" si="5"/>
        <v>0</v>
      </c>
      <c r="O9" s="19">
        <f t="shared" si="6"/>
        <v>1.5065155911663182</v>
      </c>
      <c r="P9" s="36">
        <f t="shared" si="7"/>
        <v>0</v>
      </c>
      <c r="Q9" s="17">
        <f t="shared" si="8"/>
        <v>18.99307289780247</v>
      </c>
      <c r="R9" s="79">
        <f t="shared" si="9"/>
        <v>0</v>
      </c>
      <c r="S9" s="26">
        <v>1.0065999999999999</v>
      </c>
      <c r="T9" s="20">
        <v>2.1999999999999999E-2</v>
      </c>
      <c r="U9" s="20">
        <v>1.5369999999999999</v>
      </c>
      <c r="V9" s="19">
        <f t="shared" si="10"/>
        <v>1.0887790392727683</v>
      </c>
      <c r="W9" s="19">
        <f t="shared" si="11"/>
        <v>1.2749487252021925</v>
      </c>
      <c r="X9" s="19">
        <f t="shared" si="12"/>
        <v>2.549897450404385</v>
      </c>
      <c r="Y9" s="19">
        <f t="shared" si="13"/>
        <v>3.8248461756065772</v>
      </c>
      <c r="Z9" s="36">
        <f t="shared" si="14"/>
        <v>3.9148627924412406E-2</v>
      </c>
      <c r="AA9" s="17">
        <f t="shared" si="15"/>
        <v>18.156702809536295</v>
      </c>
      <c r="AB9" s="79">
        <f t="shared" si="16"/>
        <v>0.140438353656652</v>
      </c>
      <c r="AC9" s="26">
        <v>0.94189999999999996</v>
      </c>
      <c r="AD9" s="20">
        <v>1.2999999999999999E-2</v>
      </c>
      <c r="AE9" s="20">
        <v>1.524</v>
      </c>
      <c r="AF9" s="19">
        <f t="shared" si="17"/>
        <v>1.0795701079061153</v>
      </c>
      <c r="AG9" s="19">
        <f t="shared" si="18"/>
        <v>1.0975154931830595</v>
      </c>
      <c r="AH9" s="19">
        <f t="shared" si="19"/>
        <v>4.3900619727322381</v>
      </c>
      <c r="AI9" s="19">
        <f t="shared" si="20"/>
        <v>5.4875774659152974</v>
      </c>
      <c r="AJ9" s="36">
        <f t="shared" si="21"/>
        <v>4.5487221723471465E-2</v>
      </c>
      <c r="AK9" s="17">
        <f t="shared" si="22"/>
        <v>17.376974499582097</v>
      </c>
      <c r="AL9" s="79">
        <f t="shared" si="23"/>
        <v>0.25263672757520683</v>
      </c>
      <c r="AM9" s="26">
        <v>0.88949999999999996</v>
      </c>
      <c r="AN9" s="20">
        <v>1.7000000000000001E-2</v>
      </c>
      <c r="AO9" s="20">
        <v>1.512</v>
      </c>
      <c r="AP9" s="19">
        <f t="shared" si="24"/>
        <v>1.0710695558753585</v>
      </c>
      <c r="AQ9" s="19">
        <f t="shared" si="25"/>
        <v>0.96344431644532169</v>
      </c>
      <c r="AR9" s="19">
        <f t="shared" si="26"/>
        <v>5.7806658986719297</v>
      </c>
      <c r="AS9" s="19">
        <f t="shared" si="27"/>
        <v>6.7441102151172512</v>
      </c>
      <c r="AT9" s="36">
        <f t="shared" si="28"/>
        <v>8.7825349790805585E-2</v>
      </c>
      <c r="AU9" s="17">
        <f t="shared" si="29"/>
        <v>16.745478928614549</v>
      </c>
      <c r="AV9" s="79">
        <f t="shared" si="30"/>
        <v>0.34520755860819075</v>
      </c>
      <c r="AW9" s="26">
        <v>0.83440000000000003</v>
      </c>
      <c r="AX9" s="20">
        <v>1.2E-2</v>
      </c>
      <c r="AY9" s="20">
        <v>1.4810000000000001</v>
      </c>
      <c r="AZ9" s="19">
        <f t="shared" si="31"/>
        <v>1.04910979646257</v>
      </c>
      <c r="BA9" s="19">
        <f t="shared" si="32"/>
        <v>0.81337316469298671</v>
      </c>
      <c r="BB9" s="19">
        <f t="shared" si="33"/>
        <v>6.5069853175438936</v>
      </c>
      <c r="BC9" s="19">
        <f t="shared" si="34"/>
        <v>7.3203584822368803</v>
      </c>
      <c r="BD9" s="36">
        <f t="shared" si="35"/>
        <v>7.9304436606951897E-2</v>
      </c>
      <c r="BE9" s="17">
        <f t="shared" si="36"/>
        <v>16.081444463723106</v>
      </c>
      <c r="BF9" s="79">
        <f t="shared" si="37"/>
        <v>0.40462691844768683</v>
      </c>
      <c r="BG9" s="26">
        <v>0.79279999999999995</v>
      </c>
      <c r="BH9" s="20">
        <v>1.0999999999999999E-2</v>
      </c>
      <c r="BI9" s="20">
        <v>1.492</v>
      </c>
      <c r="BJ9" s="19">
        <f t="shared" si="38"/>
        <v>1.0569019691574304</v>
      </c>
      <c r="BK9" s="19">
        <f t="shared" si="39"/>
        <v>0.74523983522840309</v>
      </c>
      <c r="BL9" s="19">
        <f t="shared" si="40"/>
        <v>7.45239835228403</v>
      </c>
      <c r="BM9" s="19">
        <f t="shared" si="41"/>
        <v>8.1976381875124336</v>
      </c>
      <c r="BN9" s="36">
        <f t="shared" si="42"/>
        <v>9.2224533161340591E-2</v>
      </c>
      <c r="BO9" s="17">
        <f t="shared" si="43"/>
        <v>15.580104468451164</v>
      </c>
      <c r="BP9" s="79">
        <f t="shared" si="44"/>
        <v>0.47832788075168031</v>
      </c>
      <c r="BQ9" s="26">
        <v>0.74039999999999995</v>
      </c>
      <c r="BR9" s="20">
        <v>0.01</v>
      </c>
      <c r="BS9" s="20">
        <v>1.4750000000000001</v>
      </c>
      <c r="BT9" s="19">
        <f t="shared" si="45"/>
        <v>1.0448595204471915</v>
      </c>
      <c r="BU9" s="19">
        <f t="shared" si="46"/>
        <v>0.6352548547519612</v>
      </c>
      <c r="BV9" s="19">
        <f t="shared" si="47"/>
        <v>7.6230582570235335</v>
      </c>
      <c r="BW9" s="19">
        <f t="shared" si="48"/>
        <v>8.2583131117754949</v>
      </c>
      <c r="BX9" s="36">
        <f t="shared" si="49"/>
        <v>9.8328954338227775E-2</v>
      </c>
      <c r="BY9" s="17">
        <f t="shared" si="50"/>
        <v>14.948608897483618</v>
      </c>
      <c r="BZ9" s="79">
        <f t="shared" si="51"/>
        <v>0.50995101345562432</v>
      </c>
    </row>
    <row r="10" spans="2:78" ht="20.100000000000001" customHeight="1">
      <c r="B10" s="9" t="s">
        <v>7</v>
      </c>
      <c r="C10" s="10">
        <v>1.343</v>
      </c>
      <c r="D10" s="2"/>
      <c r="E10" s="38">
        <v>34</v>
      </c>
      <c r="F10" s="20">
        <f t="shared" si="0"/>
        <v>0.67460000000000009</v>
      </c>
      <c r="G10" s="20">
        <f t="shared" si="1"/>
        <v>5.3753959504579552</v>
      </c>
      <c r="H10" s="29">
        <f t="shared" si="2"/>
        <v>60333.94366197184</v>
      </c>
      <c r="I10" s="19">
        <v>1.1001000000000001</v>
      </c>
      <c r="J10" s="19">
        <v>1.4999999999999999E-2</v>
      </c>
      <c r="K10" s="19">
        <v>1.6020000000000001</v>
      </c>
      <c r="L10" s="19">
        <f t="shared" si="3"/>
        <v>1.1348236961060345</v>
      </c>
      <c r="M10" s="19">
        <f t="shared" si="4"/>
        <v>1.654323674242747</v>
      </c>
      <c r="N10" s="19">
        <f t="shared" si="5"/>
        <v>0</v>
      </c>
      <c r="O10" s="19">
        <f t="shared" si="6"/>
        <v>1.654323674242747</v>
      </c>
      <c r="P10" s="36">
        <f t="shared" si="7"/>
        <v>0</v>
      </c>
      <c r="Q10" s="17">
        <f t="shared" si="8"/>
        <v>23.16460795392312</v>
      </c>
      <c r="R10" s="79">
        <f t="shared" si="9"/>
        <v>0</v>
      </c>
      <c r="S10" s="26">
        <v>1.0228999999999999</v>
      </c>
      <c r="T10" s="20">
        <v>2.1000000000000001E-2</v>
      </c>
      <c r="U10" s="20">
        <v>1.597</v>
      </c>
      <c r="V10" s="19">
        <f t="shared" si="10"/>
        <v>1.1312817994265525</v>
      </c>
      <c r="W10" s="19">
        <f t="shared" si="11"/>
        <v>1.4213705779749608</v>
      </c>
      <c r="X10" s="19">
        <f t="shared" si="12"/>
        <v>2.8427411559499216</v>
      </c>
      <c r="Y10" s="19">
        <f t="shared" si="13"/>
        <v>4.2641117339248824</v>
      </c>
      <c r="Z10" s="36">
        <f t="shared" si="14"/>
        <v>4.0343656437429154E-2</v>
      </c>
      <c r="AA10" s="17">
        <f t="shared" si="15"/>
        <v>22.04698547155148</v>
      </c>
      <c r="AB10" s="79">
        <f t="shared" si="16"/>
        <v>0.1289401292352679</v>
      </c>
      <c r="AC10" s="26">
        <v>0.96499999999999997</v>
      </c>
      <c r="AD10" s="20">
        <v>1.7000000000000001E-2</v>
      </c>
      <c r="AE10" s="20">
        <v>1.5860000000000001</v>
      </c>
      <c r="AF10" s="19">
        <f t="shared" si="17"/>
        <v>1.1234896267316921</v>
      </c>
      <c r="AG10" s="19">
        <f t="shared" si="18"/>
        <v>1.2476481431035349</v>
      </c>
      <c r="AH10" s="19">
        <f t="shared" si="19"/>
        <v>4.9905925724141396</v>
      </c>
      <c r="AI10" s="19">
        <f t="shared" si="20"/>
        <v>6.2382407155176747</v>
      </c>
      <c r="AJ10" s="36">
        <f t="shared" si="21"/>
        <v>6.4421586030857556E-2</v>
      </c>
      <c r="AK10" s="17">
        <f t="shared" si="22"/>
        <v>21.208768609772747</v>
      </c>
      <c r="AL10" s="79">
        <f t="shared" si="23"/>
        <v>0.23530798342127859</v>
      </c>
      <c r="AM10" s="26">
        <v>0.90480000000000005</v>
      </c>
      <c r="AN10" s="20">
        <v>1.2E-2</v>
      </c>
      <c r="AO10" s="20">
        <v>1.5720000000000001</v>
      </c>
      <c r="AP10" s="19">
        <f t="shared" si="24"/>
        <v>1.1135723160291424</v>
      </c>
      <c r="AQ10" s="19">
        <f t="shared" si="25"/>
        <v>1.0775598450406825</v>
      </c>
      <c r="AR10" s="19">
        <f t="shared" si="26"/>
        <v>6.4653590702440944</v>
      </c>
      <c r="AS10" s="19">
        <f t="shared" si="27"/>
        <v>7.5429189152847771</v>
      </c>
      <c r="AT10" s="36">
        <f t="shared" si="28"/>
        <v>6.7012174992664389E-2</v>
      </c>
      <c r="AU10" s="17">
        <f t="shared" si="29"/>
        <v>20.337254705125432</v>
      </c>
      <c r="AV10" s="79">
        <f t="shared" si="30"/>
        <v>0.31790716908387262</v>
      </c>
      <c r="AW10" s="26">
        <v>0.86109999999999998</v>
      </c>
      <c r="AX10" s="20">
        <v>1.2E-2</v>
      </c>
      <c r="AY10" s="20">
        <v>1.532</v>
      </c>
      <c r="AZ10" s="19">
        <f t="shared" si="31"/>
        <v>1.0852371425932863</v>
      </c>
      <c r="BA10" s="19">
        <f t="shared" si="32"/>
        <v>0.92694900150962001</v>
      </c>
      <c r="BB10" s="19">
        <f t="shared" si="33"/>
        <v>7.4155920120769601</v>
      </c>
      <c r="BC10" s="19">
        <f t="shared" si="34"/>
        <v>8.3425410135865796</v>
      </c>
      <c r="BD10" s="36">
        <f t="shared" si="35"/>
        <v>8.4860365449643121E-2</v>
      </c>
      <c r="BE10" s="17">
        <f t="shared" si="36"/>
        <v>19.704610890622313</v>
      </c>
      <c r="BF10" s="79">
        <f t="shared" si="37"/>
        <v>0.37633790655597971</v>
      </c>
      <c r="BG10" s="26">
        <v>0.81140000000000001</v>
      </c>
      <c r="BH10" s="20">
        <v>1.2999999999999999E-2</v>
      </c>
      <c r="BI10" s="20">
        <v>1.5549999999999999</v>
      </c>
      <c r="BJ10" s="19">
        <f t="shared" si="38"/>
        <v>1.1015298673189036</v>
      </c>
      <c r="BK10" s="19">
        <f t="shared" si="39"/>
        <v>0.8479337572293425</v>
      </c>
      <c r="BL10" s="19">
        <f t="shared" si="40"/>
        <v>8.4793375722934243</v>
      </c>
      <c r="BM10" s="19">
        <f t="shared" si="41"/>
        <v>9.3272713295227661</v>
      </c>
      <c r="BN10" s="36">
        <f t="shared" si="42"/>
        <v>0.11839143187122517</v>
      </c>
      <c r="BO10" s="17">
        <f t="shared" si="43"/>
        <v>18.985105225157668</v>
      </c>
      <c r="BP10" s="79">
        <f t="shared" si="44"/>
        <v>0.44663105480485982</v>
      </c>
      <c r="BQ10" s="26">
        <v>0.77339999999999998</v>
      </c>
      <c r="BR10" s="20">
        <v>1.2E-2</v>
      </c>
      <c r="BS10" s="20">
        <v>1.536</v>
      </c>
      <c r="BT10" s="19">
        <f t="shared" si="45"/>
        <v>1.0880706599368719</v>
      </c>
      <c r="BU10" s="19">
        <f t="shared" si="46"/>
        <v>0.75166079466014468</v>
      </c>
      <c r="BV10" s="19">
        <f t="shared" si="47"/>
        <v>9.0199295359217349</v>
      </c>
      <c r="BW10" s="19">
        <f t="shared" si="48"/>
        <v>9.7715903305818799</v>
      </c>
      <c r="BX10" s="36">
        <f t="shared" si="49"/>
        <v>0.12795611853386321</v>
      </c>
      <c r="BY10" s="17">
        <f t="shared" si="50"/>
        <v>18.434980169067998</v>
      </c>
      <c r="BZ10" s="79">
        <f t="shared" si="51"/>
        <v>0.48928338697408796</v>
      </c>
    </row>
    <row r="11" spans="2:78" ht="20.100000000000001" customHeight="1">
      <c r="B11" s="12" t="s">
        <v>8</v>
      </c>
      <c r="C11" s="10">
        <f>C9*C10</f>
        <v>7.2857749999999992</v>
      </c>
      <c r="D11" s="2"/>
      <c r="E11" s="38">
        <v>36</v>
      </c>
      <c r="F11" s="20">
        <f t="shared" si="0"/>
        <v>0.71460000000000001</v>
      </c>
      <c r="G11" s="20">
        <f t="shared" si="1"/>
        <v>5.6941268102538602</v>
      </c>
      <c r="H11" s="29">
        <f t="shared" si="2"/>
        <v>63911.408450704221</v>
      </c>
      <c r="I11" s="19">
        <v>1.1105</v>
      </c>
      <c r="J11" s="19">
        <v>2.9000000000000001E-2</v>
      </c>
      <c r="K11" s="19">
        <v>1.637</v>
      </c>
      <c r="L11" s="19">
        <f t="shared" si="3"/>
        <v>1.1596169728624084</v>
      </c>
      <c r="M11" s="19">
        <f t="shared" si="4"/>
        <v>1.7602145902983879</v>
      </c>
      <c r="N11" s="19">
        <f t="shared" si="5"/>
        <v>0</v>
      </c>
      <c r="O11" s="19">
        <f t="shared" si="6"/>
        <v>1.7602145902983879</v>
      </c>
      <c r="P11" s="36">
        <f t="shared" si="7"/>
        <v>0</v>
      </c>
      <c r="Q11" s="17">
        <f t="shared" si="8"/>
        <v>27.713321718149025</v>
      </c>
      <c r="R11" s="79">
        <f t="shared" si="9"/>
        <v>0</v>
      </c>
      <c r="S11" s="26">
        <v>1.0321</v>
      </c>
      <c r="T11" s="20">
        <v>1.6E-2</v>
      </c>
      <c r="U11" s="20">
        <v>1.64</v>
      </c>
      <c r="V11" s="19">
        <f t="shared" si="10"/>
        <v>1.1617421108700976</v>
      </c>
      <c r="W11" s="19">
        <f t="shared" si="11"/>
        <v>1.5260275848819842</v>
      </c>
      <c r="X11" s="19">
        <f t="shared" si="12"/>
        <v>3.0520551697639684</v>
      </c>
      <c r="Y11" s="19">
        <f t="shared" si="13"/>
        <v>4.578082754645953</v>
      </c>
      <c r="Z11" s="36">
        <f t="shared" si="14"/>
        <v>3.2415580882195212E-2</v>
      </c>
      <c r="AA11" s="17">
        <f t="shared" si="15"/>
        <v>26.364222418116192</v>
      </c>
      <c r="AB11" s="79">
        <f t="shared" si="16"/>
        <v>0.1157650364710452</v>
      </c>
      <c r="AC11" s="26">
        <v>0.96819999999999995</v>
      </c>
      <c r="AD11" s="20">
        <v>1.7000000000000001E-2</v>
      </c>
      <c r="AE11" s="20">
        <v>1.63</v>
      </c>
      <c r="AF11" s="19">
        <f t="shared" si="17"/>
        <v>1.1546583175111336</v>
      </c>
      <c r="AG11" s="19">
        <f t="shared" si="18"/>
        <v>1.3265893222605407</v>
      </c>
      <c r="AH11" s="19">
        <f t="shared" si="19"/>
        <v>5.3063572890421629</v>
      </c>
      <c r="AI11" s="19">
        <f t="shared" si="20"/>
        <v>6.6329466113027031</v>
      </c>
      <c r="AJ11" s="36">
        <f t="shared" si="21"/>
        <v>6.8045632546678697E-2</v>
      </c>
      <c r="AK11" s="17">
        <f t="shared" si="22"/>
        <v>25.264637656992488</v>
      </c>
      <c r="AL11" s="79">
        <f t="shared" si="23"/>
        <v>0.21003100701796623</v>
      </c>
      <c r="AM11" s="26">
        <v>0.91290000000000004</v>
      </c>
      <c r="AN11" s="20">
        <v>1.2999999999999999E-2</v>
      </c>
      <c r="AO11" s="20">
        <v>1.6180000000000001</v>
      </c>
      <c r="AP11" s="19">
        <f t="shared" si="24"/>
        <v>1.146157765480377</v>
      </c>
      <c r="AQ11" s="19">
        <f t="shared" si="25"/>
        <v>1.1620761302981066</v>
      </c>
      <c r="AR11" s="19">
        <f t="shared" si="26"/>
        <v>6.9724567817886394</v>
      </c>
      <c r="AS11" s="19">
        <f t="shared" si="27"/>
        <v>8.1345329120867458</v>
      </c>
      <c r="AT11" s="36">
        <f t="shared" si="28"/>
        <v>7.6907336580071442E-2</v>
      </c>
      <c r="AU11" s="17">
        <f t="shared" si="29"/>
        <v>24.313040829290756</v>
      </c>
      <c r="AV11" s="79">
        <f t="shared" si="30"/>
        <v>0.28677847541754964</v>
      </c>
      <c r="AW11" s="26">
        <v>0.88229999999999997</v>
      </c>
      <c r="AX11" s="20">
        <v>1.6E-2</v>
      </c>
      <c r="AY11" s="20">
        <v>1.5840000000000001</v>
      </c>
      <c r="AZ11" s="19">
        <f t="shared" si="31"/>
        <v>1.1220728680598993</v>
      </c>
      <c r="BA11" s="19">
        <f t="shared" si="32"/>
        <v>1.0403370006153436</v>
      </c>
      <c r="BB11" s="19">
        <f t="shared" si="33"/>
        <v>8.322696004922749</v>
      </c>
      <c r="BC11" s="19">
        <f t="shared" si="34"/>
        <v>9.3630330055380924</v>
      </c>
      <c r="BD11" s="36">
        <f t="shared" si="35"/>
        <v>0.12095851830154257</v>
      </c>
      <c r="BE11" s="17">
        <f t="shared" si="36"/>
        <v>23.786479112696309</v>
      </c>
      <c r="BF11" s="79">
        <f t="shared" si="37"/>
        <v>0.34989188460768933</v>
      </c>
      <c r="BG11" s="26">
        <v>0.82540000000000002</v>
      </c>
      <c r="BH11" s="20">
        <v>1.7000000000000001E-2</v>
      </c>
      <c r="BI11" s="20">
        <v>1.6</v>
      </c>
      <c r="BJ11" s="19">
        <f t="shared" si="38"/>
        <v>1.1334069374342417</v>
      </c>
      <c r="BK11" s="19">
        <f t="shared" si="39"/>
        <v>0.92896644305750053</v>
      </c>
      <c r="BL11" s="19">
        <f t="shared" si="40"/>
        <v>9.2896644305750051</v>
      </c>
      <c r="BM11" s="19">
        <f t="shared" si="41"/>
        <v>10.218630873632506</v>
      </c>
      <c r="BN11" s="36">
        <f t="shared" si="42"/>
        <v>0.1639098378933132</v>
      </c>
      <c r="BO11" s="17">
        <f t="shared" si="43"/>
        <v>22.807349646218391</v>
      </c>
      <c r="BP11" s="79">
        <f t="shared" si="44"/>
        <v>0.40731012479195683</v>
      </c>
      <c r="BQ11" s="26">
        <v>0.79049999999999998</v>
      </c>
      <c r="BR11" s="20">
        <v>1.0999999999999999E-2</v>
      </c>
      <c r="BS11" s="20">
        <v>1.6040000000000001</v>
      </c>
      <c r="BT11" s="19">
        <f t="shared" si="45"/>
        <v>1.1362404547778273</v>
      </c>
      <c r="BU11" s="19">
        <f t="shared" si="46"/>
        <v>0.85633482952422812</v>
      </c>
      <c r="BV11" s="19">
        <f t="shared" si="47"/>
        <v>10.276017954290737</v>
      </c>
      <c r="BW11" s="19">
        <f t="shared" si="48"/>
        <v>11.132352783814964</v>
      </c>
      <c r="BX11" s="36">
        <f t="shared" si="49"/>
        <v>0.12790831953260695</v>
      </c>
      <c r="BY11" s="17">
        <f t="shared" si="50"/>
        <v>22.206793962912958</v>
      </c>
      <c r="BZ11" s="79">
        <f t="shared" si="51"/>
        <v>0.4627420766569218</v>
      </c>
    </row>
    <row r="12" spans="2:78" ht="20.100000000000001" customHeight="1">
      <c r="B12" s="12" t="s">
        <v>17</v>
      </c>
      <c r="C12" s="10">
        <f>1*C9</f>
        <v>5.4249999999999998</v>
      </c>
      <c r="D12" s="2"/>
      <c r="E12" s="38">
        <v>38</v>
      </c>
      <c r="F12" s="20">
        <f t="shared" si="0"/>
        <v>0.75460000000000005</v>
      </c>
      <c r="G12" s="20">
        <f t="shared" si="1"/>
        <v>6.0128576700497671</v>
      </c>
      <c r="H12" s="29">
        <f t="shared" si="2"/>
        <v>67488.873239436623</v>
      </c>
      <c r="I12" s="19">
        <v>1.1282000000000001</v>
      </c>
      <c r="J12" s="19">
        <v>2.5999999999999999E-2</v>
      </c>
      <c r="K12" s="19">
        <v>1.665</v>
      </c>
      <c r="L12" s="19">
        <f t="shared" si="3"/>
        <v>1.1794515942675077</v>
      </c>
      <c r="M12" s="19">
        <f t="shared" si="4"/>
        <v>1.8794544225480669</v>
      </c>
      <c r="N12" s="19">
        <f t="shared" si="5"/>
        <v>0</v>
      </c>
      <c r="O12" s="19">
        <f t="shared" si="6"/>
        <v>1.8794544225480669</v>
      </c>
      <c r="P12" s="36">
        <f t="shared" si="7"/>
        <v>0</v>
      </c>
      <c r="Q12" s="17">
        <f t="shared" si="8"/>
        <v>32.991113331924389</v>
      </c>
      <c r="R12" s="79">
        <f t="shared" si="9"/>
        <v>0</v>
      </c>
      <c r="S12" s="26">
        <v>1.0643</v>
      </c>
      <c r="T12" s="20">
        <v>1.7000000000000001E-2</v>
      </c>
      <c r="U12" s="20">
        <v>1.655</v>
      </c>
      <c r="V12" s="19">
        <f t="shared" si="10"/>
        <v>1.1723678009085436</v>
      </c>
      <c r="W12" s="19">
        <f t="shared" si="11"/>
        <v>1.6525524503312323</v>
      </c>
      <c r="X12" s="19">
        <f t="shared" si="12"/>
        <v>3.3051049006624647</v>
      </c>
      <c r="Y12" s="19">
        <f t="shared" si="13"/>
        <v>4.9576573509936974</v>
      </c>
      <c r="Z12" s="36">
        <f t="shared" si="14"/>
        <v>3.5074464354354067E-2</v>
      </c>
      <c r="AA12" s="17">
        <f t="shared" si="15"/>
        <v>31.696350930554797</v>
      </c>
      <c r="AB12" s="79">
        <f t="shared" si="16"/>
        <v>0.10427398749792344</v>
      </c>
      <c r="AC12" s="26">
        <v>0.99660000000000004</v>
      </c>
      <c r="AD12" s="20">
        <v>1.4999999999999999E-2</v>
      </c>
      <c r="AE12" s="20">
        <v>1.651</v>
      </c>
      <c r="AF12" s="19">
        <f t="shared" si="17"/>
        <v>1.169534283564958</v>
      </c>
      <c r="AG12" s="19">
        <f t="shared" si="18"/>
        <v>1.4420059225721074</v>
      </c>
      <c r="AH12" s="19">
        <f t="shared" si="19"/>
        <v>5.7680236902884294</v>
      </c>
      <c r="AI12" s="19">
        <f t="shared" si="20"/>
        <v>7.210029612860537</v>
      </c>
      <c r="AJ12" s="36">
        <f t="shared" si="21"/>
        <v>6.1597279417200945E-2</v>
      </c>
      <c r="AK12" s="17">
        <f t="shared" si="22"/>
        <v>30.324591704064634</v>
      </c>
      <c r="AL12" s="79">
        <f t="shared" si="23"/>
        <v>0.19020944277100679</v>
      </c>
      <c r="AM12" s="26">
        <v>0.93600000000000005</v>
      </c>
      <c r="AN12" s="20">
        <v>1.9E-2</v>
      </c>
      <c r="AO12" s="20">
        <v>1.6479999999999999</v>
      </c>
      <c r="AP12" s="19">
        <f t="shared" si="24"/>
        <v>1.1674091455572688</v>
      </c>
      <c r="AQ12" s="19">
        <f t="shared" si="25"/>
        <v>1.2673519696174291</v>
      </c>
      <c r="AR12" s="19">
        <f t="shared" si="26"/>
        <v>7.6041118177045748</v>
      </c>
      <c r="AS12" s="19">
        <f t="shared" si="27"/>
        <v>8.8714637873220035</v>
      </c>
      <c r="AT12" s="36">
        <f t="shared" si="28"/>
        <v>0.11660989388468122</v>
      </c>
      <c r="AU12" s="17">
        <f t="shared" si="29"/>
        <v>29.096694966615541</v>
      </c>
      <c r="AV12" s="79">
        <f t="shared" si="30"/>
        <v>0.26133936608364794</v>
      </c>
      <c r="AW12" s="26">
        <v>0.90280000000000005</v>
      </c>
      <c r="AX12" s="20">
        <v>1.2999999999999999E-2</v>
      </c>
      <c r="AY12" s="20">
        <v>1.619</v>
      </c>
      <c r="AZ12" s="19">
        <f t="shared" si="31"/>
        <v>1.1468661448162734</v>
      </c>
      <c r="BA12" s="19">
        <f t="shared" si="32"/>
        <v>1.1379100424368498</v>
      </c>
      <c r="BB12" s="19">
        <f t="shared" si="33"/>
        <v>9.1032803394947983</v>
      </c>
      <c r="BC12" s="19">
        <f t="shared" si="34"/>
        <v>10.241190381931649</v>
      </c>
      <c r="BD12" s="36">
        <f t="shared" si="35"/>
        <v>0.10266990753363178</v>
      </c>
      <c r="BE12" s="17">
        <f t="shared" si="36"/>
        <v>28.423985862930557</v>
      </c>
      <c r="BF12" s="79">
        <f t="shared" si="37"/>
        <v>0.32026755091258818</v>
      </c>
      <c r="BG12" s="26">
        <v>0.83630000000000004</v>
      </c>
      <c r="BH12" s="20">
        <v>1.2E-2</v>
      </c>
      <c r="BI12" s="20">
        <v>1.6479999999999999</v>
      </c>
      <c r="BJ12" s="19">
        <f t="shared" si="38"/>
        <v>1.1674091455572688</v>
      </c>
      <c r="BK12" s="19">
        <f t="shared" si="39"/>
        <v>1.0117419095251894</v>
      </c>
      <c r="BL12" s="19">
        <f t="shared" si="40"/>
        <v>10.117419095251893</v>
      </c>
      <c r="BM12" s="19">
        <f t="shared" si="41"/>
        <v>11.129161004777083</v>
      </c>
      <c r="BN12" s="36">
        <f t="shared" si="42"/>
        <v>0.1227472567207171</v>
      </c>
      <c r="BO12" s="17">
        <f t="shared" si="43"/>
        <v>27.076541423320577</v>
      </c>
      <c r="BP12" s="79">
        <f t="shared" si="44"/>
        <v>0.37365994929241325</v>
      </c>
      <c r="BQ12" s="26">
        <v>0.80589999999999995</v>
      </c>
      <c r="BR12" s="20">
        <v>1.2999999999999999E-2</v>
      </c>
      <c r="BS12" s="20">
        <v>1.647</v>
      </c>
      <c r="BT12" s="19">
        <f t="shared" si="45"/>
        <v>1.1667007662213724</v>
      </c>
      <c r="BU12" s="19">
        <f t="shared" si="46"/>
        <v>0.93838410286110119</v>
      </c>
      <c r="BV12" s="19">
        <f t="shared" si="47"/>
        <v>11.260609234333213</v>
      </c>
      <c r="BW12" s="19">
        <f t="shared" si="48"/>
        <v>12.198993337194315</v>
      </c>
      <c r="BX12" s="36">
        <f t="shared" si="49"/>
        <v>0.15937783783878445</v>
      </c>
      <c r="BY12" s="17">
        <f t="shared" si="50"/>
        <v>26.460566822356011</v>
      </c>
      <c r="BZ12" s="79">
        <f t="shared" si="51"/>
        <v>0.42556190537911481</v>
      </c>
    </row>
    <row r="13" spans="2:78" ht="20.100000000000001" customHeight="1">
      <c r="B13" s="33" t="s">
        <v>22</v>
      </c>
      <c r="C13" s="34">
        <v>0.02</v>
      </c>
      <c r="D13" s="2"/>
      <c r="E13" s="38">
        <v>40</v>
      </c>
      <c r="F13" s="20">
        <f t="shared" si="0"/>
        <v>0.79460000000000008</v>
      </c>
      <c r="G13" s="20">
        <f t="shared" si="1"/>
        <v>6.3315885298456731</v>
      </c>
      <c r="H13" s="29">
        <f t="shared" si="2"/>
        <v>71066.338028169019</v>
      </c>
      <c r="I13" s="19">
        <v>1.1748000000000001</v>
      </c>
      <c r="J13" s="19">
        <v>3.1E-2</v>
      </c>
      <c r="K13" s="19">
        <v>1.6459999999999999</v>
      </c>
      <c r="L13" s="19">
        <f t="shared" si="3"/>
        <v>1.165992386885476</v>
      </c>
      <c r="M13" s="19">
        <f t="shared" si="4"/>
        <v>1.9916759050056767</v>
      </c>
      <c r="N13" s="19">
        <f t="shared" si="5"/>
        <v>0</v>
      </c>
      <c r="O13" s="19">
        <f t="shared" si="6"/>
        <v>1.9916759050056767</v>
      </c>
      <c r="P13" s="36">
        <f t="shared" si="7"/>
        <v>0</v>
      </c>
      <c r="Q13" s="17">
        <f t="shared" si="8"/>
        <v>39.62300899628805</v>
      </c>
      <c r="R13" s="79">
        <f t="shared" si="9"/>
        <v>0</v>
      </c>
      <c r="S13" s="26">
        <v>1.1008</v>
      </c>
      <c r="T13" s="20">
        <v>2.1999999999999999E-2</v>
      </c>
      <c r="U13" s="20">
        <v>1.64</v>
      </c>
      <c r="V13" s="19">
        <f t="shared" si="10"/>
        <v>1.1617421108700976</v>
      </c>
      <c r="W13" s="19">
        <f t="shared" si="11"/>
        <v>1.7359438348312337</v>
      </c>
      <c r="X13" s="19">
        <f t="shared" si="12"/>
        <v>3.4718876696624674</v>
      </c>
      <c r="Y13" s="19">
        <f t="shared" si="13"/>
        <v>5.2078315044937007</v>
      </c>
      <c r="Z13" s="36">
        <f t="shared" si="14"/>
        <v>4.4571423713018421E-2</v>
      </c>
      <c r="AA13" s="17">
        <f t="shared" si="15"/>
        <v>37.872290901157093</v>
      </c>
      <c r="AB13" s="79">
        <f t="shared" si="16"/>
        <v>9.1673558347018097E-2</v>
      </c>
      <c r="AC13" s="26">
        <v>1.0212000000000001</v>
      </c>
      <c r="AD13" s="20">
        <v>1.4999999999999999E-2</v>
      </c>
      <c r="AE13" s="20">
        <v>1.643</v>
      </c>
      <c r="AF13" s="19">
        <f t="shared" si="17"/>
        <v>1.1638672488777868</v>
      </c>
      <c r="AG13" s="19">
        <f t="shared" si="18"/>
        <v>1.4994357839598891</v>
      </c>
      <c r="AH13" s="19">
        <f t="shared" si="19"/>
        <v>5.9977431358395563</v>
      </c>
      <c r="AI13" s="19">
        <f t="shared" si="20"/>
        <v>7.4971789197994454</v>
      </c>
      <c r="AJ13" s="36">
        <f t="shared" si="21"/>
        <v>6.1001780513501781E-2</v>
      </c>
      <c r="AK13" s="17">
        <f t="shared" si="22"/>
        <v>35.989086031259482</v>
      </c>
      <c r="AL13" s="79">
        <f t="shared" si="23"/>
        <v>0.16665449994006579</v>
      </c>
      <c r="AM13" s="26">
        <v>0.96550000000000002</v>
      </c>
      <c r="AN13" s="20">
        <v>2.1999999999999999E-2</v>
      </c>
      <c r="AO13" s="20">
        <v>1.64</v>
      </c>
      <c r="AP13" s="19">
        <f t="shared" si="24"/>
        <v>1.1617421108700976</v>
      </c>
      <c r="AQ13" s="19">
        <f t="shared" si="25"/>
        <v>1.3354369369327643</v>
      </c>
      <c r="AR13" s="19">
        <f t="shared" si="26"/>
        <v>8.0126216215965851</v>
      </c>
      <c r="AS13" s="19">
        <f t="shared" si="27"/>
        <v>9.348058558529349</v>
      </c>
      <c r="AT13" s="36">
        <f t="shared" si="28"/>
        <v>0.13371427113905526</v>
      </c>
      <c r="AU13" s="17">
        <f t="shared" si="29"/>
        <v>34.671315789383883</v>
      </c>
      <c r="AV13" s="79">
        <f t="shared" si="30"/>
        <v>0.23110232303470854</v>
      </c>
      <c r="AW13" s="26">
        <v>0.9375</v>
      </c>
      <c r="AX13" s="20">
        <v>1.6E-2</v>
      </c>
      <c r="AY13" s="20">
        <v>1.583</v>
      </c>
      <c r="AZ13" s="19">
        <f t="shared" si="31"/>
        <v>1.1213644887240029</v>
      </c>
      <c r="BA13" s="19">
        <f t="shared" si="32"/>
        <v>1.1731012956121694</v>
      </c>
      <c r="BB13" s="19">
        <f t="shared" si="33"/>
        <v>9.3848103648973549</v>
      </c>
      <c r="BC13" s="19">
        <f t="shared" si="34"/>
        <v>10.557911660509525</v>
      </c>
      <c r="BD13" s="36">
        <f t="shared" si="35"/>
        <v>0.12080584110842252</v>
      </c>
      <c r="BE13" s="17">
        <f t="shared" si="36"/>
        <v>34.008881915550546</v>
      </c>
      <c r="BF13" s="79">
        <f t="shared" si="37"/>
        <v>0.27595174661140959</v>
      </c>
      <c r="BG13" s="26">
        <v>0.85389999999999999</v>
      </c>
      <c r="BH13" s="20">
        <v>2.1000000000000001E-2</v>
      </c>
      <c r="BI13" s="20">
        <v>1.643</v>
      </c>
      <c r="BJ13" s="19">
        <f t="shared" si="38"/>
        <v>1.1638672488777868</v>
      </c>
      <c r="BK13" s="19">
        <f t="shared" si="39"/>
        <v>1.0483837624508361</v>
      </c>
      <c r="BL13" s="19">
        <f t="shared" si="40"/>
        <v>10.483837624508361</v>
      </c>
      <c r="BM13" s="19">
        <f t="shared" si="41"/>
        <v>11.532221386959197</v>
      </c>
      <c r="BN13" s="36">
        <f t="shared" si="42"/>
        <v>0.21350623179725625</v>
      </c>
      <c r="BO13" s="17">
        <f t="shared" si="43"/>
        <v>32.031043635105313</v>
      </c>
      <c r="BP13" s="79">
        <f t="shared" si="44"/>
        <v>0.32730240525220688</v>
      </c>
      <c r="BQ13" s="26">
        <v>0.8145</v>
      </c>
      <c r="BR13" s="20">
        <v>1.6E-2</v>
      </c>
      <c r="BS13" s="20">
        <v>1.649</v>
      </c>
      <c r="BT13" s="19">
        <f t="shared" si="45"/>
        <v>1.1681175248931652</v>
      </c>
      <c r="BU13" s="19">
        <f t="shared" si="46"/>
        <v>0.96084784512277999</v>
      </c>
      <c r="BV13" s="19">
        <f t="shared" si="47"/>
        <v>11.53017414147336</v>
      </c>
      <c r="BW13" s="19">
        <f t="shared" si="48"/>
        <v>12.49102198659614</v>
      </c>
      <c r="BX13" s="36">
        <f t="shared" si="49"/>
        <v>0.19663402725411835</v>
      </c>
      <c r="BY13" s="17">
        <f t="shared" si="50"/>
        <v>31.098904541211269</v>
      </c>
      <c r="BZ13" s="79">
        <f t="shared" si="51"/>
        <v>0.37075820873992343</v>
      </c>
    </row>
    <row r="14" spans="2:78" ht="20.100000000000001" customHeight="1" thickBot="1">
      <c r="B14" s="13" t="s">
        <v>16</v>
      </c>
      <c r="C14" s="14">
        <f>1/(2*PI())*SQRT($C$2/(C11+C12))</f>
        <v>1.4116730250672471</v>
      </c>
      <c r="D14" s="2"/>
      <c r="E14" s="38">
        <v>42</v>
      </c>
      <c r="F14" s="20">
        <f t="shared" si="0"/>
        <v>0.83460000000000001</v>
      </c>
      <c r="G14" s="20">
        <f t="shared" si="1"/>
        <v>6.6503193896415782</v>
      </c>
      <c r="H14" s="29">
        <f t="shared" si="2"/>
        <v>74643.8028169014</v>
      </c>
      <c r="I14" s="19">
        <v>1.2203999999999999</v>
      </c>
      <c r="J14" s="19">
        <v>3.2000000000000001E-2</v>
      </c>
      <c r="K14" s="19">
        <v>1.641</v>
      </c>
      <c r="L14" s="19">
        <f t="shared" si="3"/>
        <v>1.162450490205994</v>
      </c>
      <c r="M14" s="19">
        <f t="shared" si="4"/>
        <v>2.1362530311910812</v>
      </c>
      <c r="N14" s="19">
        <f t="shared" si="5"/>
        <v>0</v>
      </c>
      <c r="O14" s="19">
        <f t="shared" si="6"/>
        <v>2.1362530311910812</v>
      </c>
      <c r="P14" s="36">
        <f t="shared" si="7"/>
        <v>0</v>
      </c>
      <c r="Q14" s="17">
        <f t="shared" si="8"/>
        <v>47.163214073464161</v>
      </c>
      <c r="R14" s="79">
        <f t="shared" si="9"/>
        <v>0</v>
      </c>
      <c r="S14" s="26">
        <v>1.1248</v>
      </c>
      <c r="T14" s="20">
        <v>2.1000000000000001E-2</v>
      </c>
      <c r="U14" s="20">
        <v>1.643</v>
      </c>
      <c r="V14" s="19">
        <f t="shared" si="10"/>
        <v>1.1638672488777868</v>
      </c>
      <c r="W14" s="19">
        <f t="shared" si="11"/>
        <v>1.8191012577509589</v>
      </c>
      <c r="X14" s="19">
        <f t="shared" si="12"/>
        <v>3.6382025155019178</v>
      </c>
      <c r="Y14" s="19">
        <f t="shared" si="13"/>
        <v>5.4573037732528764</v>
      </c>
      <c r="Z14" s="36">
        <f t="shared" si="14"/>
        <v>4.2701246359451252E-2</v>
      </c>
      <c r="AA14" s="17">
        <f t="shared" si="15"/>
        <v>44.542426311651113</v>
      </c>
      <c r="AB14" s="79">
        <f t="shared" si="16"/>
        <v>8.1679486654957112E-2</v>
      </c>
      <c r="AC14" s="26">
        <v>1.0582</v>
      </c>
      <c r="AD14" s="20">
        <v>2.1999999999999999E-2</v>
      </c>
      <c r="AE14" s="20">
        <v>1.631</v>
      </c>
      <c r="AF14" s="19">
        <f t="shared" si="17"/>
        <v>1.15536669684703</v>
      </c>
      <c r="AG14" s="19">
        <f t="shared" si="18"/>
        <v>1.5866260058701254</v>
      </c>
      <c r="AH14" s="19">
        <f t="shared" si="19"/>
        <v>6.3465040234805015</v>
      </c>
      <c r="AI14" s="19">
        <f t="shared" si="20"/>
        <v>7.9331300293506271</v>
      </c>
      <c r="AJ14" s="36">
        <f t="shared" si="21"/>
        <v>8.8167134946346523E-2</v>
      </c>
      <c r="AK14" s="17">
        <f t="shared" si="22"/>
        <v>42.716647389718588</v>
      </c>
      <c r="AL14" s="79">
        <f t="shared" si="23"/>
        <v>0.14857214719074682</v>
      </c>
      <c r="AM14" s="26">
        <v>0.98309999999999997</v>
      </c>
      <c r="AN14" s="20">
        <v>0.02</v>
      </c>
      <c r="AO14" s="20">
        <v>1.6359999999999999</v>
      </c>
      <c r="AP14" s="19">
        <f t="shared" si="24"/>
        <v>1.158908593526512</v>
      </c>
      <c r="AQ14" s="19">
        <f t="shared" si="25"/>
        <v>1.3778220248691193</v>
      </c>
      <c r="AR14" s="19">
        <f t="shared" si="26"/>
        <v>8.2669321492147159</v>
      </c>
      <c r="AS14" s="19">
        <f t="shared" si="27"/>
        <v>9.6447541740838361</v>
      </c>
      <c r="AT14" s="36">
        <f t="shared" si="28"/>
        <v>0.12096618349690284</v>
      </c>
      <c r="AU14" s="17">
        <f t="shared" si="29"/>
        <v>40.657848635407291</v>
      </c>
      <c r="AV14" s="79">
        <f t="shared" si="30"/>
        <v>0.20332930606700561</v>
      </c>
      <c r="AW14" s="26">
        <v>0.99219999999999997</v>
      </c>
      <c r="AX14" s="20">
        <v>2.3E-2</v>
      </c>
      <c r="AY14" s="20">
        <v>1.5640000000000001</v>
      </c>
      <c r="AZ14" s="19">
        <f t="shared" si="31"/>
        <v>1.1079052813419712</v>
      </c>
      <c r="BA14" s="19">
        <f t="shared" si="32"/>
        <v>1.2826349650813216</v>
      </c>
      <c r="BB14" s="19">
        <f t="shared" si="33"/>
        <v>10.261079720650573</v>
      </c>
      <c r="BC14" s="19">
        <f t="shared" si="34"/>
        <v>11.543714685731894</v>
      </c>
      <c r="BD14" s="36">
        <f t="shared" si="35"/>
        <v>0.16951473480007501</v>
      </c>
      <c r="BE14" s="17">
        <f t="shared" si="36"/>
        <v>40.907316926542215</v>
      </c>
      <c r="BF14" s="79">
        <f t="shared" si="37"/>
        <v>0.25083727048333487</v>
      </c>
      <c r="BG14" s="26">
        <v>0.87260000000000004</v>
      </c>
      <c r="BH14" s="20">
        <v>1.7999999999999999E-2</v>
      </c>
      <c r="BI14" s="20">
        <v>1.633</v>
      </c>
      <c r="BJ14" s="19">
        <f t="shared" si="38"/>
        <v>1.1567834555188228</v>
      </c>
      <c r="BK14" s="19">
        <f t="shared" si="39"/>
        <v>1.0815184153129109</v>
      </c>
      <c r="BL14" s="19">
        <f t="shared" si="40"/>
        <v>10.81518415312911</v>
      </c>
      <c r="BM14" s="19">
        <f t="shared" si="41"/>
        <v>11.89670256844202</v>
      </c>
      <c r="BN14" s="36">
        <f t="shared" si="42"/>
        <v>0.18078442349802071</v>
      </c>
      <c r="BO14" s="17">
        <f t="shared" si="43"/>
        <v>37.628590814483211</v>
      </c>
      <c r="BP14" s="79">
        <f t="shared" si="44"/>
        <v>0.28741932448255159</v>
      </c>
      <c r="BQ14" s="26">
        <v>0.82720000000000005</v>
      </c>
      <c r="BR14" s="20">
        <v>2.1999999999999999E-2</v>
      </c>
      <c r="BS14" s="20">
        <v>1.6339999999999999</v>
      </c>
      <c r="BT14" s="19">
        <f t="shared" si="45"/>
        <v>1.1574918348547192</v>
      </c>
      <c r="BU14" s="19">
        <f t="shared" si="46"/>
        <v>0.97309734540116422</v>
      </c>
      <c r="BV14" s="19">
        <f t="shared" si="47"/>
        <v>11.677168144813971</v>
      </c>
      <c r="BW14" s="19">
        <f t="shared" si="48"/>
        <v>12.650265490215135</v>
      </c>
      <c r="BX14" s="36">
        <f t="shared" si="49"/>
        <v>0.26547532756792641</v>
      </c>
      <c r="BY14" s="17">
        <f t="shared" si="50"/>
        <v>36.383990768601279</v>
      </c>
      <c r="BZ14" s="79">
        <f t="shared" si="51"/>
        <v>0.32094247767045814</v>
      </c>
    </row>
    <row r="15" spans="2:78" ht="20.100000000000001" customHeight="1">
      <c r="B15" s="2"/>
      <c r="C15" s="2"/>
      <c r="D15" s="2"/>
      <c r="E15" s="38">
        <v>44</v>
      </c>
      <c r="F15" s="20">
        <f t="shared" si="0"/>
        <v>0.87460000000000004</v>
      </c>
      <c r="G15" s="20">
        <f t="shared" si="1"/>
        <v>6.9690502494374851</v>
      </c>
      <c r="H15" s="29">
        <f t="shared" si="2"/>
        <v>78221.267605633795</v>
      </c>
      <c r="I15" s="19">
        <v>1.7924</v>
      </c>
      <c r="J15" s="19">
        <v>3.5000000000000003E-2</v>
      </c>
      <c r="K15" s="19">
        <v>1.401</v>
      </c>
      <c r="L15" s="19">
        <f t="shared" si="3"/>
        <v>0.99243944959085784</v>
      </c>
      <c r="M15" s="19">
        <f t="shared" si="4"/>
        <v>3.3587468564222216</v>
      </c>
      <c r="N15" s="19">
        <f t="shared" si="5"/>
        <v>0</v>
      </c>
      <c r="O15" s="19">
        <f t="shared" si="6"/>
        <v>3.3587468564222216</v>
      </c>
      <c r="P15" s="36">
        <f t="shared" si="7"/>
        <v>0</v>
      </c>
      <c r="Q15" s="17">
        <f t="shared" si="8"/>
        <v>72.319870115439173</v>
      </c>
      <c r="R15" s="79">
        <f t="shared" si="9"/>
        <v>0</v>
      </c>
      <c r="S15" s="26">
        <v>1.6569</v>
      </c>
      <c r="T15" s="20">
        <v>0.03</v>
      </c>
      <c r="U15" s="20">
        <v>1.385</v>
      </c>
      <c r="V15" s="19">
        <f t="shared" si="10"/>
        <v>0.98110538021651539</v>
      </c>
      <c r="W15" s="19">
        <f t="shared" si="11"/>
        <v>2.8049380548705756</v>
      </c>
      <c r="X15" s="19">
        <f t="shared" si="12"/>
        <v>5.6098761097411511</v>
      </c>
      <c r="Y15" s="19">
        <f t="shared" si="13"/>
        <v>8.4148141646117267</v>
      </c>
      <c r="Z15" s="36">
        <f t="shared" si="14"/>
        <v>4.3347787057844755E-2</v>
      </c>
      <c r="AA15" s="17">
        <f t="shared" si="15"/>
        <v>68.04516133833134</v>
      </c>
      <c r="AB15" s="79">
        <f t="shared" si="16"/>
        <v>8.2443424328850615E-2</v>
      </c>
      <c r="AC15" s="26">
        <v>1.1571</v>
      </c>
      <c r="AD15" s="20">
        <v>3.2000000000000001E-2</v>
      </c>
      <c r="AE15" s="20">
        <v>1.4490000000000001</v>
      </c>
      <c r="AF15" s="19">
        <f t="shared" si="17"/>
        <v>1.0264416577138851</v>
      </c>
      <c r="AG15" s="19">
        <f t="shared" si="18"/>
        <v>1.4973029837576297</v>
      </c>
      <c r="AH15" s="19">
        <f t="shared" si="19"/>
        <v>5.9892119350305189</v>
      </c>
      <c r="AI15" s="19">
        <f t="shared" si="20"/>
        <v>7.4865149187881483</v>
      </c>
      <c r="AJ15" s="36">
        <f t="shared" si="21"/>
        <v>0.10121919398548183</v>
      </c>
      <c r="AK15" s="17">
        <f t="shared" si="22"/>
        <v>52.277637745722494</v>
      </c>
      <c r="AL15" s="79">
        <f t="shared" si="23"/>
        <v>0.11456546610162341</v>
      </c>
      <c r="AM15" s="26">
        <v>1.0143</v>
      </c>
      <c r="AN15" s="20">
        <v>3.1E-2</v>
      </c>
      <c r="AO15" s="20">
        <v>1.4910000000000001</v>
      </c>
      <c r="AP15" s="19">
        <f t="shared" si="24"/>
        <v>1.056193589821534</v>
      </c>
      <c r="AQ15" s="19">
        <f t="shared" si="25"/>
        <v>1.2182018923356257</v>
      </c>
      <c r="AR15" s="19">
        <f t="shared" si="26"/>
        <v>7.3092113540137538</v>
      </c>
      <c r="AS15" s="19">
        <f t="shared" si="27"/>
        <v>8.5274132463493792</v>
      </c>
      <c r="AT15" s="36">
        <f t="shared" si="28"/>
        <v>0.15573433230254832</v>
      </c>
      <c r="AU15" s="17">
        <f t="shared" si="29"/>
        <v>47.772631004977114</v>
      </c>
      <c r="AV15" s="79">
        <f t="shared" si="30"/>
        <v>0.15299997509562024</v>
      </c>
      <c r="AW15" s="26">
        <v>0.97960000000000003</v>
      </c>
      <c r="AX15" s="20">
        <v>3.6999999999999998E-2</v>
      </c>
      <c r="AY15" s="20">
        <v>1.45</v>
      </c>
      <c r="AZ15" s="19">
        <f t="shared" si="31"/>
        <v>1.0271500370497815</v>
      </c>
      <c r="BA15" s="19">
        <f t="shared" si="32"/>
        <v>1.0746441757635896</v>
      </c>
      <c r="BB15" s="19">
        <f t="shared" si="33"/>
        <v>8.5971534061087169</v>
      </c>
      <c r="BC15" s="19">
        <f t="shared" si="34"/>
        <v>9.6717975818723065</v>
      </c>
      <c r="BD15" s="36">
        <f t="shared" si="35"/>
        <v>0.23439257471168309</v>
      </c>
      <c r="BE15" s="17">
        <f t="shared" si="36"/>
        <v>46.677926986042493</v>
      </c>
      <c r="BF15" s="79">
        <f t="shared" si="37"/>
        <v>0.18418027451560595</v>
      </c>
      <c r="BG15" s="26">
        <v>0.84830000000000005</v>
      </c>
      <c r="BH15" s="20">
        <v>2.5000000000000001E-2</v>
      </c>
      <c r="BI15" s="20">
        <v>1.546</v>
      </c>
      <c r="BJ15" s="19">
        <f t="shared" si="38"/>
        <v>1.0951544532958359</v>
      </c>
      <c r="BK15" s="19">
        <f t="shared" si="39"/>
        <v>0.91611299808124369</v>
      </c>
      <c r="BL15" s="19">
        <f t="shared" si="40"/>
        <v>9.1611299808124365</v>
      </c>
      <c r="BM15" s="19">
        <f t="shared" si="41"/>
        <v>10.077242978893681</v>
      </c>
      <c r="BN15" s="36">
        <f t="shared" si="42"/>
        <v>0.22504798144888211</v>
      </c>
      <c r="BO15" s="17">
        <f t="shared" si="43"/>
        <v>42.535718407191865</v>
      </c>
      <c r="BP15" s="79">
        <f t="shared" si="44"/>
        <v>0.21537499127470922</v>
      </c>
      <c r="BQ15" s="26">
        <v>0.77400000000000002</v>
      </c>
      <c r="BR15" s="20">
        <v>2.9000000000000001E-2</v>
      </c>
      <c r="BS15" s="20">
        <v>1.5660000000000001</v>
      </c>
      <c r="BT15" s="19">
        <f t="shared" si="45"/>
        <v>1.109322040013764</v>
      </c>
      <c r="BU15" s="19">
        <f t="shared" si="46"/>
        <v>0.78252202248995328</v>
      </c>
      <c r="BV15" s="19">
        <f t="shared" si="47"/>
        <v>9.3902642698794381</v>
      </c>
      <c r="BW15" s="19">
        <f t="shared" si="48"/>
        <v>10.172786292369391</v>
      </c>
      <c r="BX15" s="36">
        <f t="shared" si="49"/>
        <v>0.32142443818246652</v>
      </c>
      <c r="BY15" s="17">
        <f t="shared" si="50"/>
        <v>40.191726804689189</v>
      </c>
      <c r="BZ15" s="79">
        <f t="shared" si="51"/>
        <v>0.23363674607740095</v>
      </c>
    </row>
    <row r="16" spans="2:78" ht="20.100000000000001" customHeight="1">
      <c r="B16" s="2"/>
      <c r="C16" s="2"/>
      <c r="D16" s="2"/>
      <c r="E16" s="38">
        <v>46</v>
      </c>
      <c r="F16" s="20">
        <f t="shared" si="0"/>
        <v>0.91460000000000008</v>
      </c>
      <c r="G16" s="20">
        <f t="shared" si="1"/>
        <v>7.2877811092333911</v>
      </c>
      <c r="H16" s="29">
        <f t="shared" si="2"/>
        <v>81798.732394366205</v>
      </c>
      <c r="I16" s="19">
        <v>1.8388</v>
      </c>
      <c r="J16" s="19">
        <v>0.03</v>
      </c>
      <c r="K16" s="19">
        <v>1.409</v>
      </c>
      <c r="L16" s="19">
        <f t="shared" si="3"/>
        <v>0.99810648427802906</v>
      </c>
      <c r="M16" s="19">
        <f t="shared" si="4"/>
        <v>3.5753791918581577</v>
      </c>
      <c r="N16" s="19">
        <f t="shared" si="5"/>
        <v>0</v>
      </c>
      <c r="O16" s="19">
        <f t="shared" si="6"/>
        <v>3.5753791918581577</v>
      </c>
      <c r="P16" s="36">
        <f t="shared" si="7"/>
        <v>0</v>
      </c>
      <c r="Q16" s="17">
        <f t="shared" si="8"/>
        <v>84.377274888566149</v>
      </c>
      <c r="R16" s="79">
        <f t="shared" si="9"/>
        <v>0</v>
      </c>
      <c r="S16" s="26">
        <v>1.7089000000000001</v>
      </c>
      <c r="T16" s="20">
        <v>3.2000000000000001E-2</v>
      </c>
      <c r="U16" s="20">
        <v>1.3939999999999999</v>
      </c>
      <c r="V16" s="19">
        <f t="shared" si="10"/>
        <v>0.98748079423958302</v>
      </c>
      <c r="W16" s="19">
        <f t="shared" si="11"/>
        <v>3.0226647336169772</v>
      </c>
      <c r="X16" s="19">
        <f t="shared" si="12"/>
        <v>6.0453294672339544</v>
      </c>
      <c r="Y16" s="19">
        <f t="shared" si="13"/>
        <v>9.0679942008509311</v>
      </c>
      <c r="Z16" s="36">
        <f t="shared" si="14"/>
        <v>4.6840514374772088E-2</v>
      </c>
      <c r="AA16" s="17">
        <f t="shared" si="15"/>
        <v>79.690851078054479</v>
      </c>
      <c r="AB16" s="79">
        <f t="shared" si="16"/>
        <v>7.5859767908774869E-2</v>
      </c>
      <c r="AC16" s="26">
        <v>1.3958999999999999</v>
      </c>
      <c r="AD16" s="20">
        <v>2.1999999999999999E-2</v>
      </c>
      <c r="AE16" s="20">
        <v>1.39</v>
      </c>
      <c r="AF16" s="19">
        <f t="shared" si="17"/>
        <v>0.9846472768959974</v>
      </c>
      <c r="AG16" s="19">
        <f t="shared" si="18"/>
        <v>2.0052537950080431</v>
      </c>
      <c r="AH16" s="19">
        <f t="shared" si="19"/>
        <v>8.0210151800321725</v>
      </c>
      <c r="AI16" s="19">
        <f t="shared" si="20"/>
        <v>10.026268975040216</v>
      </c>
      <c r="AJ16" s="36">
        <f t="shared" si="21"/>
        <v>6.4036620877396561E-2</v>
      </c>
      <c r="AK16" s="17">
        <f t="shared" si="22"/>
        <v>68.398698247491282</v>
      </c>
      <c r="AL16" s="79">
        <f t="shared" si="23"/>
        <v>0.1172685355941897</v>
      </c>
      <c r="AM16" s="26">
        <v>1.1535</v>
      </c>
      <c r="AN16" s="20">
        <v>2.1999999999999999E-2</v>
      </c>
      <c r="AO16" s="20">
        <v>1.393</v>
      </c>
      <c r="AP16" s="19">
        <f t="shared" si="24"/>
        <v>0.98677241490368661</v>
      </c>
      <c r="AQ16" s="19">
        <f t="shared" si="25"/>
        <v>1.3752085458123344</v>
      </c>
      <c r="AR16" s="19">
        <f t="shared" si="26"/>
        <v>8.2512512748740061</v>
      </c>
      <c r="AS16" s="19">
        <f t="shared" si="27"/>
        <v>9.6264598206863408</v>
      </c>
      <c r="AT16" s="36">
        <f t="shared" si="28"/>
        <v>9.6470004356598998E-2</v>
      </c>
      <c r="AU16" s="17">
        <f t="shared" si="29"/>
        <v>59.653593307783538</v>
      </c>
      <c r="AV16" s="79">
        <f t="shared" si="30"/>
        <v>0.13831943420912737</v>
      </c>
      <c r="AW16" s="26">
        <v>1.0415000000000001</v>
      </c>
      <c r="AX16" s="20">
        <v>2.9000000000000001E-2</v>
      </c>
      <c r="AY16" s="20">
        <v>1.36</v>
      </c>
      <c r="AZ16" s="19">
        <f t="shared" si="31"/>
        <v>0.96339589681910542</v>
      </c>
      <c r="BA16" s="19">
        <f t="shared" si="32"/>
        <v>1.068630332463071</v>
      </c>
      <c r="BB16" s="19">
        <f t="shared" si="33"/>
        <v>8.5490426597045683</v>
      </c>
      <c r="BC16" s="19">
        <f t="shared" si="34"/>
        <v>9.6176729921676394</v>
      </c>
      <c r="BD16" s="36">
        <f t="shared" si="35"/>
        <v>0.16161510016280681</v>
      </c>
      <c r="BE16" s="17">
        <f t="shared" si="36"/>
        <v>55.612950761383935</v>
      </c>
      <c r="BF16" s="79">
        <f t="shared" si="37"/>
        <v>0.1537239535514951</v>
      </c>
      <c r="BG16" s="26">
        <v>0.63180000000000003</v>
      </c>
      <c r="BH16" s="20">
        <v>3.5999999999999997E-2</v>
      </c>
      <c r="BI16" s="20">
        <v>1.464</v>
      </c>
      <c r="BJ16" s="19">
        <f t="shared" si="38"/>
        <v>1.0370673477523311</v>
      </c>
      <c r="BK16" s="19">
        <f t="shared" si="39"/>
        <v>0.45569317959055528</v>
      </c>
      <c r="BL16" s="19">
        <f t="shared" si="40"/>
        <v>4.5569317959055526</v>
      </c>
      <c r="BM16" s="19">
        <f t="shared" si="41"/>
        <v>5.0126249754961076</v>
      </c>
      <c r="BN16" s="36">
        <f t="shared" si="42"/>
        <v>0.29060346500519096</v>
      </c>
      <c r="BO16" s="17">
        <f t="shared" si="43"/>
        <v>40.832136017991786</v>
      </c>
      <c r="BP16" s="79">
        <f t="shared" si="44"/>
        <v>0.11160160207875583</v>
      </c>
      <c r="BQ16" s="26">
        <v>0.54790000000000005</v>
      </c>
      <c r="BR16" s="20">
        <v>4.7E-2</v>
      </c>
      <c r="BS16" s="20">
        <v>1.5109999999999999</v>
      </c>
      <c r="BT16" s="19">
        <f t="shared" si="45"/>
        <v>1.0703611765394618</v>
      </c>
      <c r="BU16" s="19">
        <f t="shared" si="46"/>
        <v>0.36505866515837421</v>
      </c>
      <c r="BV16" s="19">
        <f t="shared" si="47"/>
        <v>4.3807039819004903</v>
      </c>
      <c r="BW16" s="19">
        <f t="shared" si="48"/>
        <v>4.7457626470588643</v>
      </c>
      <c r="BX16" s="36">
        <f t="shared" si="49"/>
        <v>0.48498037695878188</v>
      </c>
      <c r="BY16" s="17">
        <f t="shared" si="50"/>
        <v>37.805261824751362</v>
      </c>
      <c r="BZ16" s="79">
        <f t="shared" si="51"/>
        <v>0.11587550966337742</v>
      </c>
    </row>
    <row r="17" spans="2:78" ht="20.100000000000001" customHeight="1">
      <c r="B17" s="2"/>
      <c r="C17" s="2"/>
      <c r="D17" s="2"/>
      <c r="E17" s="38">
        <v>48</v>
      </c>
      <c r="F17" s="20">
        <f t="shared" si="0"/>
        <v>0.9546</v>
      </c>
      <c r="G17" s="20">
        <f t="shared" si="1"/>
        <v>7.606511969029297</v>
      </c>
      <c r="H17" s="29">
        <f t="shared" si="2"/>
        <v>85376.1971830986</v>
      </c>
      <c r="I17" s="19">
        <v>1.8762000000000001</v>
      </c>
      <c r="J17" s="19">
        <v>3.1E-2</v>
      </c>
      <c r="K17" s="19">
        <v>1.419</v>
      </c>
      <c r="L17" s="19">
        <f t="shared" si="3"/>
        <v>1.005190277636993</v>
      </c>
      <c r="M17" s="19">
        <f t="shared" si="4"/>
        <v>3.7753236276909523</v>
      </c>
      <c r="N17" s="19">
        <f t="shared" si="5"/>
        <v>0</v>
      </c>
      <c r="O17" s="19">
        <f t="shared" si="6"/>
        <v>3.7753236276909523</v>
      </c>
      <c r="P17" s="36">
        <f t="shared" si="7"/>
        <v>0</v>
      </c>
      <c r="Q17" s="17">
        <f t="shared" si="8"/>
        <v>97.473396682882949</v>
      </c>
      <c r="R17" s="79">
        <f t="shared" si="9"/>
        <v>0</v>
      </c>
      <c r="S17" s="22">
        <v>1.7134</v>
      </c>
      <c r="T17" s="19">
        <v>3.5000000000000003E-2</v>
      </c>
      <c r="U17" s="19">
        <v>1.401</v>
      </c>
      <c r="V17" s="19">
        <f t="shared" si="10"/>
        <v>0.99243944959085784</v>
      </c>
      <c r="W17" s="19">
        <f t="shared" si="11"/>
        <v>3.0691981490423039</v>
      </c>
      <c r="X17" s="19">
        <f t="shared" si="12"/>
        <v>6.1383962980846078</v>
      </c>
      <c r="Y17" s="19">
        <f t="shared" si="13"/>
        <v>9.2075944471269118</v>
      </c>
      <c r="Z17" s="36">
        <f t="shared" si="14"/>
        <v>5.1747627667459349E-2</v>
      </c>
      <c r="AA17" s="17">
        <f t="shared" si="15"/>
        <v>90.795226082776324</v>
      </c>
      <c r="AB17" s="79">
        <f t="shared" si="16"/>
        <v>6.7607037978938953E-2</v>
      </c>
      <c r="AC17" s="22">
        <v>1.4598</v>
      </c>
      <c r="AD17" s="19">
        <v>1.7999999999999999E-2</v>
      </c>
      <c r="AE17" s="19">
        <v>1.3919999999999999</v>
      </c>
      <c r="AF17" s="19">
        <f t="shared" si="17"/>
        <v>0.98606403556779021</v>
      </c>
      <c r="AG17" s="19">
        <f t="shared" si="18"/>
        <v>2.1993599942486983</v>
      </c>
      <c r="AH17" s="19">
        <f t="shared" si="19"/>
        <v>8.7974399769947933</v>
      </c>
      <c r="AI17" s="19">
        <f t="shared" si="20"/>
        <v>10.996799971243492</v>
      </c>
      <c r="AJ17" s="36">
        <f t="shared" si="21"/>
        <v>5.2544480315907693E-2</v>
      </c>
      <c r="AK17" s="17">
        <f t="shared" si="22"/>
        <v>80.392375565656934</v>
      </c>
      <c r="AL17" s="79">
        <f t="shared" si="23"/>
        <v>0.10943127274314554</v>
      </c>
      <c r="AM17" s="26">
        <v>1.286</v>
      </c>
      <c r="AN17" s="20">
        <v>1.4E-2</v>
      </c>
      <c r="AO17" s="20">
        <v>1.389</v>
      </c>
      <c r="AP17" s="19">
        <f t="shared" si="24"/>
        <v>0.983938897560101</v>
      </c>
      <c r="AQ17" s="19">
        <f t="shared" si="25"/>
        <v>1.6994858796985055</v>
      </c>
      <c r="AR17" s="19">
        <f t="shared" si="26"/>
        <v>10.196915278191033</v>
      </c>
      <c r="AS17" s="19">
        <f t="shared" si="27"/>
        <v>11.896401157889539</v>
      </c>
      <c r="AT17" s="36">
        <f t="shared" si="28"/>
        <v>6.103794613453549E-2</v>
      </c>
      <c r="AU17" s="17">
        <f t="shared" si="29"/>
        <v>73.262977222299867</v>
      </c>
      <c r="AV17" s="79">
        <f t="shared" si="30"/>
        <v>0.13918237648534007</v>
      </c>
      <c r="AW17" s="26">
        <v>1.2104999999999999</v>
      </c>
      <c r="AX17" s="20">
        <v>1.7999999999999999E-2</v>
      </c>
      <c r="AY17" s="20">
        <v>1.389</v>
      </c>
      <c r="AZ17" s="19">
        <f t="shared" si="31"/>
        <v>0.983938897560101</v>
      </c>
      <c r="BA17" s="19">
        <f t="shared" si="32"/>
        <v>1.505792781729117</v>
      </c>
      <c r="BB17" s="19">
        <f t="shared" si="33"/>
        <v>12.046342253832936</v>
      </c>
      <c r="BC17" s="19">
        <f t="shared" si="34"/>
        <v>13.552135035562053</v>
      </c>
      <c r="BD17" s="36">
        <f t="shared" si="35"/>
        <v>0.10463647908777512</v>
      </c>
      <c r="BE17" s="17">
        <f t="shared" si="36"/>
        <v>70.165914075444519</v>
      </c>
      <c r="BF17" s="79">
        <f t="shared" si="37"/>
        <v>0.17168367878568994</v>
      </c>
      <c r="BG17" s="22">
        <v>1.0307999999999999</v>
      </c>
      <c r="BH17" s="19">
        <v>1.6E-2</v>
      </c>
      <c r="BI17" s="19">
        <v>1.377</v>
      </c>
      <c r="BJ17" s="19">
        <f t="shared" si="38"/>
        <v>0.97543834552934416</v>
      </c>
      <c r="BK17" s="19">
        <f t="shared" si="39"/>
        <v>1.073118871246576</v>
      </c>
      <c r="BL17" s="19">
        <f t="shared" si="40"/>
        <v>10.731188712465761</v>
      </c>
      <c r="BM17" s="19">
        <f t="shared" si="41"/>
        <v>11.804307583712337</v>
      </c>
      <c r="BN17" s="36">
        <f t="shared" si="42"/>
        <v>0.11426257243191541</v>
      </c>
      <c r="BO17" s="17">
        <f t="shared" si="43"/>
        <v>62.794493578889501</v>
      </c>
      <c r="BP17" s="79">
        <f t="shared" si="44"/>
        <v>0.17089378543970635</v>
      </c>
      <c r="BQ17" s="22">
        <v>0.61839999999999995</v>
      </c>
      <c r="BR17" s="19">
        <v>0.06</v>
      </c>
      <c r="BS17" s="19">
        <v>1.3720000000000001</v>
      </c>
      <c r="BT17" s="19">
        <f t="shared" si="45"/>
        <v>0.97189644884986226</v>
      </c>
      <c r="BU17" s="19">
        <f t="shared" si="46"/>
        <v>0.38342313735489947</v>
      </c>
      <c r="BV17" s="19">
        <f t="shared" si="47"/>
        <v>4.6010776482587934</v>
      </c>
      <c r="BW17" s="19">
        <f t="shared" si="48"/>
        <v>4.9845007856136929</v>
      </c>
      <c r="BX17" s="36">
        <f t="shared" si="49"/>
        <v>0.51045428430821649</v>
      </c>
      <c r="BY17" s="17">
        <f t="shared" si="50"/>
        <v>45.877555277390911</v>
      </c>
      <c r="BZ17" s="79">
        <f t="shared" si="51"/>
        <v>0.10029038427263948</v>
      </c>
    </row>
    <row r="18" spans="2:78" ht="20.100000000000001" customHeight="1">
      <c r="B18" s="2"/>
      <c r="C18" s="2"/>
      <c r="D18" s="2"/>
      <c r="E18" s="38">
        <v>50</v>
      </c>
      <c r="F18" s="20">
        <f t="shared" si="0"/>
        <v>0.99460000000000004</v>
      </c>
      <c r="G18" s="20">
        <f t="shared" si="1"/>
        <v>7.9252428288252039</v>
      </c>
      <c r="H18" s="29">
        <f t="shared" si="2"/>
        <v>88953.661971830996</v>
      </c>
      <c r="I18" s="19">
        <v>1.8724000000000001</v>
      </c>
      <c r="J18" s="19">
        <v>3.2000000000000001E-2</v>
      </c>
      <c r="K18" s="19">
        <v>1.42</v>
      </c>
      <c r="L18" s="19">
        <f t="shared" si="3"/>
        <v>1.0058986569728894</v>
      </c>
      <c r="M18" s="19">
        <f t="shared" si="4"/>
        <v>3.7653476961192522</v>
      </c>
      <c r="N18" s="19">
        <f t="shared" si="5"/>
        <v>0</v>
      </c>
      <c r="O18" s="19">
        <f t="shared" si="6"/>
        <v>3.7653476961192522</v>
      </c>
      <c r="P18" s="36">
        <f t="shared" si="7"/>
        <v>0</v>
      </c>
      <c r="Q18" s="17">
        <f t="shared" si="8"/>
        <v>110.07079385734532</v>
      </c>
      <c r="R18" s="79">
        <f t="shared" si="9"/>
        <v>0</v>
      </c>
      <c r="S18" s="22">
        <v>1.6354</v>
      </c>
      <c r="T18" s="19">
        <v>2.9000000000000001E-2</v>
      </c>
      <c r="U18" s="19">
        <v>1.4059999999999999</v>
      </c>
      <c r="V18" s="19">
        <f t="shared" si="10"/>
        <v>0.99598134627033974</v>
      </c>
      <c r="W18" s="19">
        <f t="shared" si="11"/>
        <v>2.816110942485766</v>
      </c>
      <c r="X18" s="19">
        <f t="shared" si="12"/>
        <v>5.632221884971532</v>
      </c>
      <c r="Y18" s="19">
        <f t="shared" si="13"/>
        <v>8.448332827457298</v>
      </c>
      <c r="Z18" s="36">
        <f t="shared" si="14"/>
        <v>4.3183194764468302E-2</v>
      </c>
      <c r="AA18" s="17">
        <f t="shared" si="15"/>
        <v>99.074849605030849</v>
      </c>
      <c r="AB18" s="79">
        <f t="shared" si="16"/>
        <v>5.6848149731488842E-2</v>
      </c>
      <c r="AC18" s="22">
        <v>1.4536</v>
      </c>
      <c r="AD18" s="19">
        <v>1.9E-2</v>
      </c>
      <c r="AE18" s="19">
        <v>1.397</v>
      </c>
      <c r="AF18" s="19">
        <f t="shared" si="17"/>
        <v>0.98960593224727222</v>
      </c>
      <c r="AG18" s="19">
        <f t="shared" si="18"/>
        <v>2.1964118227425464</v>
      </c>
      <c r="AH18" s="19">
        <f t="shared" si="19"/>
        <v>8.7856472909701857</v>
      </c>
      <c r="AI18" s="19">
        <f t="shared" si="20"/>
        <v>10.982059113712733</v>
      </c>
      <c r="AJ18" s="36">
        <f t="shared" si="21"/>
        <v>5.586277924266074E-2</v>
      </c>
      <c r="AK18" s="17">
        <f t="shared" si="22"/>
        <v>90.63998603933139</v>
      </c>
      <c r="AL18" s="79">
        <f t="shared" si="23"/>
        <v>9.6929045059184274E-2</v>
      </c>
      <c r="AM18" s="22">
        <v>1.3077000000000001</v>
      </c>
      <c r="AN18" s="19">
        <v>1.7999999999999999E-2</v>
      </c>
      <c r="AO18" s="19">
        <v>1.387</v>
      </c>
      <c r="AP18" s="19">
        <f t="shared" si="24"/>
        <v>0.98252213888830819</v>
      </c>
      <c r="AQ18" s="19">
        <f t="shared" si="25"/>
        <v>1.7522670785080576</v>
      </c>
      <c r="AR18" s="19">
        <f t="shared" si="26"/>
        <v>10.513602471048346</v>
      </c>
      <c r="AS18" s="19">
        <f t="shared" si="27"/>
        <v>12.265869549556403</v>
      </c>
      <c r="AT18" s="36">
        <f t="shared" si="28"/>
        <v>7.8251525305357436E-2</v>
      </c>
      <c r="AU18" s="17">
        <f t="shared" si="29"/>
        <v>83.870752847716716</v>
      </c>
      <c r="AV18" s="79">
        <f t="shared" si="30"/>
        <v>0.12535481218509853</v>
      </c>
      <c r="AW18" s="22">
        <v>1.2754000000000001</v>
      </c>
      <c r="AX18" s="19">
        <v>1.7999999999999999E-2</v>
      </c>
      <c r="AY18" s="19">
        <v>1.3089999999999999</v>
      </c>
      <c r="AZ18" s="19">
        <f t="shared" si="31"/>
        <v>0.92726855068838887</v>
      </c>
      <c r="BA18" s="19">
        <f t="shared" si="32"/>
        <v>1.4845787858012474</v>
      </c>
      <c r="BB18" s="19">
        <f t="shared" si="33"/>
        <v>11.876630286409979</v>
      </c>
      <c r="BC18" s="19">
        <f t="shared" si="34"/>
        <v>13.361209072211226</v>
      </c>
      <c r="BD18" s="36">
        <f t="shared" si="35"/>
        <v>9.2930424135641482E-2</v>
      </c>
      <c r="BE18" s="17">
        <f t="shared" si="36"/>
        <v>82.372149474932939</v>
      </c>
      <c r="BF18" s="79">
        <f t="shared" si="37"/>
        <v>0.14418259523534968</v>
      </c>
      <c r="BG18" s="22">
        <v>1.0710999999999999</v>
      </c>
      <c r="BH18" s="19">
        <v>1.4E-2</v>
      </c>
      <c r="BI18" s="19">
        <v>1.371</v>
      </c>
      <c r="BJ18" s="19">
        <f t="shared" si="38"/>
        <v>0.97118806951396586</v>
      </c>
      <c r="BK18" s="19">
        <f t="shared" si="39"/>
        <v>1.1485927750186682</v>
      </c>
      <c r="BL18" s="19">
        <f t="shared" si="40"/>
        <v>11.485927750186681</v>
      </c>
      <c r="BM18" s="19">
        <f t="shared" si="41"/>
        <v>12.63452052520535</v>
      </c>
      <c r="BN18" s="36">
        <f t="shared" si="42"/>
        <v>9.911036586642348E-2</v>
      </c>
      <c r="BO18" s="17">
        <f t="shared" si="43"/>
        <v>72.893367151102353</v>
      </c>
      <c r="BP18" s="79">
        <f t="shared" si="44"/>
        <v>0.15757164470640017</v>
      </c>
      <c r="BQ18" s="22">
        <v>0.9637</v>
      </c>
      <c r="BR18" s="19">
        <v>1.6E-2</v>
      </c>
      <c r="BS18" s="19">
        <v>1.361</v>
      </c>
      <c r="BT18" s="19">
        <f t="shared" si="45"/>
        <v>0.96410427615500183</v>
      </c>
      <c r="BU18" s="19">
        <f t="shared" si="46"/>
        <v>0.91628610399501864</v>
      </c>
      <c r="BV18" s="19">
        <f t="shared" si="47"/>
        <v>10.995433247940223</v>
      </c>
      <c r="BW18" s="19">
        <f t="shared" si="48"/>
        <v>11.911719351935242</v>
      </c>
      <c r="BX18" s="36">
        <f t="shared" si="49"/>
        <v>0.13394719183957926</v>
      </c>
      <c r="BY18" s="17">
        <f t="shared" si="50"/>
        <v>67.910394945623153</v>
      </c>
      <c r="BZ18" s="79">
        <f t="shared" si="51"/>
        <v>0.16191090122129945</v>
      </c>
    </row>
    <row r="19" spans="2:78" ht="20.100000000000001" customHeight="1">
      <c r="B19" s="15"/>
      <c r="C19" s="2"/>
      <c r="D19" s="2"/>
      <c r="E19" s="38">
        <v>52</v>
      </c>
      <c r="F19" s="20">
        <f t="shared" si="0"/>
        <v>1.0346</v>
      </c>
      <c r="G19" s="20">
        <f t="shared" si="1"/>
        <v>8.2439736886211072</v>
      </c>
      <c r="H19" s="29">
        <f t="shared" si="2"/>
        <v>92531.126760563377</v>
      </c>
      <c r="I19" s="19">
        <v>1.8677999999999999</v>
      </c>
      <c r="J19" s="19">
        <v>4.2999999999999997E-2</v>
      </c>
      <c r="K19" s="19">
        <v>1.4</v>
      </c>
      <c r="L19" s="19">
        <f t="shared" si="3"/>
        <v>0.99173107025496143</v>
      </c>
      <c r="M19" s="19">
        <f t="shared" si="4"/>
        <v>3.6420671218220617</v>
      </c>
      <c r="N19" s="19">
        <f t="shared" si="5"/>
        <v>0</v>
      </c>
      <c r="O19" s="19">
        <f t="shared" si="6"/>
        <v>3.6420671218220617</v>
      </c>
      <c r="P19" s="36">
        <f t="shared" si="7"/>
        <v>0</v>
      </c>
      <c r="Q19" s="17">
        <f t="shared" si="8"/>
        <v>123.65203186026112</v>
      </c>
      <c r="R19" s="79">
        <f t="shared" si="9"/>
        <v>0</v>
      </c>
      <c r="S19" s="26">
        <v>1.6557999999999999</v>
      </c>
      <c r="T19" s="20">
        <v>2.7E-2</v>
      </c>
      <c r="U19" s="19">
        <v>1.3839999999999999</v>
      </c>
      <c r="V19" s="19">
        <f t="shared" si="10"/>
        <v>0.98039700088061899</v>
      </c>
      <c r="W19" s="19">
        <f t="shared" si="11"/>
        <v>2.7971713328451786</v>
      </c>
      <c r="X19" s="19">
        <f t="shared" si="12"/>
        <v>5.5943426656903572</v>
      </c>
      <c r="Y19" s="19">
        <f t="shared" si="13"/>
        <v>8.3915139985355367</v>
      </c>
      <c r="Z19" s="36">
        <f t="shared" si="14"/>
        <v>3.8956692215982983E-2</v>
      </c>
      <c r="AA19" s="17">
        <f t="shared" si="15"/>
        <v>112.58089799997926</v>
      </c>
      <c r="AB19" s="79">
        <f t="shared" si="16"/>
        <v>4.9691757350269032E-2</v>
      </c>
      <c r="AC19" s="26">
        <v>1.4903999999999999</v>
      </c>
      <c r="AD19" s="20">
        <v>2.5999999999999999E-2</v>
      </c>
      <c r="AE19" s="19">
        <v>1.373</v>
      </c>
      <c r="AF19" s="19">
        <f t="shared" si="17"/>
        <v>0.97260482818575866</v>
      </c>
      <c r="AG19" s="19">
        <f t="shared" si="18"/>
        <v>2.2303750085948937</v>
      </c>
      <c r="AH19" s="19">
        <f t="shared" si="19"/>
        <v>8.9215000343795747</v>
      </c>
      <c r="AI19" s="19">
        <f t="shared" si="20"/>
        <v>11.151875042974469</v>
      </c>
      <c r="AJ19" s="36">
        <f t="shared" si="21"/>
        <v>7.3839806146576939E-2</v>
      </c>
      <c r="AK19" s="17">
        <f t="shared" si="22"/>
        <v>103.94332469577823</v>
      </c>
      <c r="AL19" s="79">
        <f t="shared" si="23"/>
        <v>8.5830427884532837E-2</v>
      </c>
      <c r="AM19" s="22">
        <v>1.3227</v>
      </c>
      <c r="AN19" s="19">
        <v>2.1999999999999999E-2</v>
      </c>
      <c r="AO19" s="19">
        <v>1.3740000000000001</v>
      </c>
      <c r="AP19" s="19">
        <f t="shared" si="24"/>
        <v>0.97331320752165507</v>
      </c>
      <c r="AQ19" s="19">
        <f t="shared" si="25"/>
        <v>1.7592489660475468</v>
      </c>
      <c r="AR19" s="19">
        <f t="shared" si="26"/>
        <v>10.55549379628528</v>
      </c>
      <c r="AS19" s="19">
        <f t="shared" si="27"/>
        <v>12.314742762332827</v>
      </c>
      <c r="AT19" s="36">
        <f t="shared" si="28"/>
        <v>9.3856321884635316E-2</v>
      </c>
      <c r="AU19" s="17">
        <f t="shared" si="29"/>
        <v>95.185640033659084</v>
      </c>
      <c r="AV19" s="79">
        <f t="shared" si="30"/>
        <v>0.11089376288852706</v>
      </c>
      <c r="AW19" s="26">
        <v>1.3602000000000001</v>
      </c>
      <c r="AX19" s="20">
        <v>1.6E-2</v>
      </c>
      <c r="AY19" s="19">
        <v>1.3069999999999999</v>
      </c>
      <c r="AZ19" s="19">
        <f t="shared" si="31"/>
        <v>0.92585179201659606</v>
      </c>
      <c r="BA19" s="19">
        <f t="shared" si="32"/>
        <v>1.6834020359868402</v>
      </c>
      <c r="BB19" s="19">
        <f t="shared" si="33"/>
        <v>13.467216287894722</v>
      </c>
      <c r="BC19" s="19">
        <f t="shared" si="34"/>
        <v>15.150618323881563</v>
      </c>
      <c r="BD19" s="36">
        <f t="shared" si="35"/>
        <v>8.2352593138651245E-2</v>
      </c>
      <c r="BE19" s="17">
        <f t="shared" si="36"/>
        <v>97.143977391020243</v>
      </c>
      <c r="BF19" s="79">
        <f t="shared" si="37"/>
        <v>0.13863151015206013</v>
      </c>
      <c r="BG19" s="26">
        <v>1.0694999999999999</v>
      </c>
      <c r="BH19" s="20">
        <v>1.0999999999999999E-2</v>
      </c>
      <c r="BI19" s="19">
        <v>1.361</v>
      </c>
      <c r="BJ19" s="19">
        <f t="shared" si="38"/>
        <v>0.96410427615500183</v>
      </c>
      <c r="BK19" s="19">
        <f t="shared" si="39"/>
        <v>1.128519220307032</v>
      </c>
      <c r="BL19" s="19">
        <f t="shared" si="40"/>
        <v>11.28519220307032</v>
      </c>
      <c r="BM19" s="19">
        <f t="shared" si="41"/>
        <v>12.413711423377352</v>
      </c>
      <c r="BN19" s="36">
        <f t="shared" si="42"/>
        <v>7.6740578658092279E-2</v>
      </c>
      <c r="BO19" s="17">
        <f t="shared" si="43"/>
        <v>81.962946196756391</v>
      </c>
      <c r="BP19" s="79">
        <f t="shared" si="44"/>
        <v>0.13768651234156004</v>
      </c>
      <c r="BQ19" s="26">
        <v>0.97150000000000003</v>
      </c>
      <c r="BR19" s="20">
        <v>1.2E-2</v>
      </c>
      <c r="BS19" s="19">
        <v>1.35</v>
      </c>
      <c r="BT19" s="19">
        <f t="shared" si="45"/>
        <v>0.9563121034601415</v>
      </c>
      <c r="BU19" s="19">
        <f t="shared" si="46"/>
        <v>0.91618732404084591</v>
      </c>
      <c r="BV19" s="19">
        <f t="shared" si="47"/>
        <v>10.99424788849015</v>
      </c>
      <c r="BW19" s="19">
        <f t="shared" si="48"/>
        <v>11.910435212530997</v>
      </c>
      <c r="BX19" s="36">
        <f t="shared" si="49"/>
        <v>9.8843055736951069E-2</v>
      </c>
      <c r="BY19" s="17">
        <f t="shared" si="50"/>
        <v>76.845157902852549</v>
      </c>
      <c r="BZ19" s="79">
        <f t="shared" si="51"/>
        <v>0.14307014506221785</v>
      </c>
    </row>
    <row r="20" spans="2:78" ht="20.100000000000001" customHeight="1">
      <c r="B20" s="15"/>
      <c r="C20" s="2"/>
      <c r="D20" s="16"/>
      <c r="E20" s="38">
        <v>54</v>
      </c>
      <c r="F20" s="20">
        <f t="shared" si="0"/>
        <v>1.0746</v>
      </c>
      <c r="G20" s="20">
        <f t="shared" si="1"/>
        <v>8.562704548417015</v>
      </c>
      <c r="H20" s="29">
        <f t="shared" si="2"/>
        <v>96108.591549295772</v>
      </c>
      <c r="I20" s="19">
        <v>1.9189000000000001</v>
      </c>
      <c r="J20" s="19">
        <v>3.5000000000000003E-2</v>
      </c>
      <c r="K20" s="19">
        <v>1.405</v>
      </c>
      <c r="L20" s="19">
        <f t="shared" si="3"/>
        <v>0.99527296693444345</v>
      </c>
      <c r="M20" s="19">
        <f t="shared" si="4"/>
        <v>3.8715820362304258</v>
      </c>
      <c r="N20" s="19">
        <f t="shared" si="5"/>
        <v>0</v>
      </c>
      <c r="O20" s="19">
        <f t="shared" si="6"/>
        <v>3.8715820362304258</v>
      </c>
      <c r="P20" s="36">
        <f t="shared" si="7"/>
        <v>0</v>
      </c>
      <c r="Q20" s="17">
        <f t="shared" si="8"/>
        <v>141.54588296254295</v>
      </c>
      <c r="R20" s="79">
        <f t="shared" si="9"/>
        <v>0</v>
      </c>
      <c r="S20" s="22">
        <v>1.7742</v>
      </c>
      <c r="T20" s="19">
        <v>3.5999999999999997E-2</v>
      </c>
      <c r="U20" s="19">
        <v>1.3839999999999999</v>
      </c>
      <c r="V20" s="19">
        <f t="shared" si="10"/>
        <v>0.98039700088061899</v>
      </c>
      <c r="W20" s="19">
        <f t="shared" si="11"/>
        <v>3.2115039608250808</v>
      </c>
      <c r="X20" s="19">
        <f t="shared" si="12"/>
        <v>6.4230079216501617</v>
      </c>
      <c r="Y20" s="19">
        <f t="shared" si="13"/>
        <v>9.6345118824752429</v>
      </c>
      <c r="Z20" s="36">
        <f t="shared" si="14"/>
        <v>5.1942256287977315E-2</v>
      </c>
      <c r="AA20" s="17">
        <f t="shared" si="15"/>
        <v>133.07852620340452</v>
      </c>
      <c r="AB20" s="79">
        <f t="shared" si="16"/>
        <v>4.8264796018501768E-2</v>
      </c>
      <c r="AC20" s="22">
        <v>1.6095999999999999</v>
      </c>
      <c r="AD20" s="19">
        <v>3.2000000000000001E-2</v>
      </c>
      <c r="AE20" s="19">
        <v>1.371</v>
      </c>
      <c r="AF20" s="19">
        <f t="shared" si="17"/>
        <v>0.97118806951396586</v>
      </c>
      <c r="AG20" s="19">
        <f t="shared" si="18"/>
        <v>2.5938327431143335</v>
      </c>
      <c r="AH20" s="19">
        <f t="shared" si="19"/>
        <v>10.375330972457334</v>
      </c>
      <c r="AI20" s="19">
        <f t="shared" si="20"/>
        <v>12.969163715571668</v>
      </c>
      <c r="AJ20" s="36">
        <f t="shared" si="21"/>
        <v>9.0615191649301471E-2</v>
      </c>
      <c r="AK20" s="17">
        <f t="shared" si="22"/>
        <v>123.44668845251174</v>
      </c>
      <c r="AL20" s="79">
        <f t="shared" si="23"/>
        <v>8.4047057904259481E-2</v>
      </c>
      <c r="AM20" s="26">
        <v>1.4339999999999999</v>
      </c>
      <c r="AN20" s="20">
        <v>0.03</v>
      </c>
      <c r="AO20" s="19">
        <v>1.3640000000000001</v>
      </c>
      <c r="AP20" s="19">
        <f t="shared" si="24"/>
        <v>0.96622941416269104</v>
      </c>
      <c r="AQ20" s="19">
        <f t="shared" si="25"/>
        <v>2.0377841278010838</v>
      </c>
      <c r="AR20" s="19">
        <f t="shared" si="26"/>
        <v>12.226704766806503</v>
      </c>
      <c r="AS20" s="19">
        <f t="shared" si="27"/>
        <v>14.264488894607586</v>
      </c>
      <c r="AT20" s="36">
        <f t="shared" si="28"/>
        <v>0.12612970495636114</v>
      </c>
      <c r="AU20" s="17">
        <f t="shared" si="29"/>
        <v>113.1711677413527</v>
      </c>
      <c r="AV20" s="79">
        <f t="shared" si="30"/>
        <v>0.10803727672714354</v>
      </c>
      <c r="AW20" s="22">
        <v>1.4668000000000001</v>
      </c>
      <c r="AX20" s="19">
        <v>1.7000000000000001E-2</v>
      </c>
      <c r="AY20" s="19">
        <v>1.3160000000000001</v>
      </c>
      <c r="AZ20" s="19">
        <f t="shared" si="31"/>
        <v>0.9322272060396638</v>
      </c>
      <c r="BA20" s="19">
        <f t="shared" si="32"/>
        <v>1.9846535852790106</v>
      </c>
      <c r="BB20" s="19">
        <f t="shared" si="33"/>
        <v>15.877228682232085</v>
      </c>
      <c r="BC20" s="19">
        <f t="shared" si="34"/>
        <v>17.861882267511096</v>
      </c>
      <c r="BD20" s="36">
        <f t="shared" si="35"/>
        <v>8.8708823817050544E-2</v>
      </c>
      <c r="BE20" s="17">
        <f t="shared" si="36"/>
        <v>115.09051329560108</v>
      </c>
      <c r="BF20" s="79">
        <f t="shared" si="37"/>
        <v>0.1379542781380482</v>
      </c>
      <c r="BG20" s="22">
        <v>1.1528</v>
      </c>
      <c r="BH20" s="19">
        <v>1.2E-2</v>
      </c>
      <c r="BI20" s="19">
        <v>1.3660000000000001</v>
      </c>
      <c r="BJ20" s="19">
        <f t="shared" si="38"/>
        <v>0.96764617283448384</v>
      </c>
      <c r="BK20" s="19">
        <f t="shared" si="39"/>
        <v>1.3208103584418727</v>
      </c>
      <c r="BL20" s="19">
        <f t="shared" si="40"/>
        <v>13.208103584418728</v>
      </c>
      <c r="BM20" s="19">
        <f t="shared" si="41"/>
        <v>14.528913942860601</v>
      </c>
      <c r="BN20" s="36">
        <f t="shared" si="42"/>
        <v>8.4333238642294597E-2</v>
      </c>
      <c r="BO20" s="17">
        <f t="shared" si="43"/>
        <v>96.716290611637945</v>
      </c>
      <c r="BP20" s="79">
        <f t="shared" si="44"/>
        <v>0.1365654482909768</v>
      </c>
      <c r="BQ20" s="22">
        <v>1.0345</v>
      </c>
      <c r="BR20" s="19">
        <v>1.4E-2</v>
      </c>
      <c r="BS20" s="19">
        <v>1.359</v>
      </c>
      <c r="BT20" s="19">
        <f t="shared" si="45"/>
        <v>0.96268751748320902</v>
      </c>
      <c r="BU20" s="19">
        <f t="shared" si="46"/>
        <v>1.0527640239087017</v>
      </c>
      <c r="BV20" s="19">
        <f t="shared" si="47"/>
        <v>12.63316828690442</v>
      </c>
      <c r="BW20" s="19">
        <f t="shared" si="48"/>
        <v>13.685932310813122</v>
      </c>
      <c r="BX20" s="36">
        <f t="shared" si="49"/>
        <v>0.11685958220005591</v>
      </c>
      <c r="BY20" s="17">
        <f t="shared" si="50"/>
        <v>89.793772957138444</v>
      </c>
      <c r="BZ20" s="79">
        <f t="shared" si="51"/>
        <v>0.14069091731934075</v>
      </c>
    </row>
    <row r="21" spans="2:78" ht="20.100000000000001" customHeight="1">
      <c r="B21" s="15"/>
      <c r="C21" s="2"/>
      <c r="D21" s="16"/>
      <c r="E21" s="38">
        <v>56</v>
      </c>
      <c r="F21" s="20">
        <f t="shared" si="0"/>
        <v>1.1146</v>
      </c>
      <c r="G21" s="21">
        <f t="shared" si="1"/>
        <v>8.881435408212921</v>
      </c>
      <c r="H21" s="30">
        <f t="shared" si="2"/>
        <v>99686.056338028182</v>
      </c>
      <c r="I21" s="19">
        <v>1.9823</v>
      </c>
      <c r="J21" s="19">
        <v>3.9E-2</v>
      </c>
      <c r="K21" s="19">
        <v>1.4059999999999999</v>
      </c>
      <c r="L21" s="19">
        <f t="shared" si="3"/>
        <v>0.99598134627033974</v>
      </c>
      <c r="M21" s="19">
        <f t="shared" si="4"/>
        <v>4.1375240883580009</v>
      </c>
      <c r="N21" s="19">
        <f t="shared" si="5"/>
        <v>0</v>
      </c>
      <c r="O21" s="19">
        <f t="shared" si="6"/>
        <v>4.1375240883580009</v>
      </c>
      <c r="P21" s="36">
        <f t="shared" si="7"/>
        <v>0</v>
      </c>
      <c r="Q21" s="17">
        <f t="shared" si="8"/>
        <v>162.08775314127001</v>
      </c>
      <c r="R21" s="79">
        <f t="shared" si="9"/>
        <v>0</v>
      </c>
      <c r="S21" s="27">
        <v>1.8129</v>
      </c>
      <c r="T21" s="21">
        <v>2.8000000000000001E-2</v>
      </c>
      <c r="U21" s="21">
        <v>1.387</v>
      </c>
      <c r="V21" s="19">
        <f t="shared" si="10"/>
        <v>0.98252213888830819</v>
      </c>
      <c r="W21" s="19">
        <f t="shared" si="11"/>
        <v>3.367687244640309</v>
      </c>
      <c r="X21" s="19">
        <f t="shared" si="12"/>
        <v>6.735374489280618</v>
      </c>
      <c r="Y21" s="19">
        <f t="shared" si="13"/>
        <v>10.103061733920928</v>
      </c>
      <c r="Z21" s="36">
        <f t="shared" si="14"/>
        <v>4.0574864973148307E-2</v>
      </c>
      <c r="AA21" s="17">
        <f t="shared" si="15"/>
        <v>151.02637241286044</v>
      </c>
      <c r="AB21" s="79">
        <f t="shared" si="16"/>
        <v>4.4597340065006263E-2</v>
      </c>
      <c r="AC21" s="27">
        <v>1.6698</v>
      </c>
      <c r="AD21" s="21">
        <v>3.3000000000000002E-2</v>
      </c>
      <c r="AE21" s="21">
        <v>1.3720000000000001</v>
      </c>
      <c r="AF21" s="19">
        <f t="shared" si="17"/>
        <v>0.97189644884986226</v>
      </c>
      <c r="AG21" s="19">
        <f t="shared" si="18"/>
        <v>2.7955564616169566</v>
      </c>
      <c r="AH21" s="19">
        <f t="shared" si="19"/>
        <v>11.182225846467826</v>
      </c>
      <c r="AI21" s="19">
        <f t="shared" si="20"/>
        <v>13.977782308084784</v>
      </c>
      <c r="AJ21" s="36">
        <f t="shared" si="21"/>
        <v>9.3583285456506377E-2</v>
      </c>
      <c r="AK21" s="17">
        <f t="shared" si="22"/>
        <v>141.6823134858509</v>
      </c>
      <c r="AL21" s="79">
        <f t="shared" si="23"/>
        <v>7.8924641836714077E-2</v>
      </c>
      <c r="AM21" s="22">
        <v>1.5284</v>
      </c>
      <c r="AN21" s="19">
        <v>2.8000000000000001E-2</v>
      </c>
      <c r="AO21" s="19">
        <v>1.357</v>
      </c>
      <c r="AP21" s="19">
        <f t="shared" si="24"/>
        <v>0.96127075881141621</v>
      </c>
      <c r="AQ21" s="19">
        <f t="shared" si="25"/>
        <v>2.2912099427833179</v>
      </c>
      <c r="AR21" s="19">
        <f t="shared" si="26"/>
        <v>13.747259656699907</v>
      </c>
      <c r="AS21" s="19">
        <f t="shared" si="27"/>
        <v>16.038469599483225</v>
      </c>
      <c r="AT21" s="36">
        <f t="shared" si="28"/>
        <v>0.11651587773262638</v>
      </c>
      <c r="AU21" s="17">
        <f t="shared" si="29"/>
        <v>132.44926015056686</v>
      </c>
      <c r="AV21" s="79">
        <f t="shared" si="30"/>
        <v>0.10379264966125272</v>
      </c>
      <c r="AW21" s="27">
        <v>1.4865999999999999</v>
      </c>
      <c r="AX21" s="21">
        <v>2.1999999999999999E-2</v>
      </c>
      <c r="AY21" s="21">
        <v>1.339</v>
      </c>
      <c r="AZ21" s="19">
        <f t="shared" si="31"/>
        <v>0.94851993076528096</v>
      </c>
      <c r="BA21" s="19">
        <f t="shared" si="32"/>
        <v>2.1104766078470552</v>
      </c>
      <c r="BB21" s="19">
        <f t="shared" si="33"/>
        <v>16.883812862776441</v>
      </c>
      <c r="BC21" s="19">
        <f t="shared" si="34"/>
        <v>18.994289470623496</v>
      </c>
      <c r="BD21" s="36">
        <f t="shared" si="35"/>
        <v>0.11884747408531933</v>
      </c>
      <c r="BE21" s="17">
        <f t="shared" si="36"/>
        <v>129.719828542258</v>
      </c>
      <c r="BF21" s="79">
        <f t="shared" si="37"/>
        <v>0.130155991204354</v>
      </c>
      <c r="BG21" s="27">
        <v>1.2455000000000001</v>
      </c>
      <c r="BH21" s="21">
        <v>2.9000000000000001E-2</v>
      </c>
      <c r="BI21" s="21">
        <v>1.3640000000000001</v>
      </c>
      <c r="BJ21" s="19">
        <f t="shared" si="38"/>
        <v>0.96622941416269104</v>
      </c>
      <c r="BK21" s="19">
        <f t="shared" si="39"/>
        <v>1.5372600334669777</v>
      </c>
      <c r="BL21" s="19">
        <f t="shared" si="40"/>
        <v>15.372600334669777</v>
      </c>
      <c r="BM21" s="19">
        <f t="shared" si="41"/>
        <v>16.909860368136755</v>
      </c>
      <c r="BN21" s="36">
        <f t="shared" si="42"/>
        <v>0.20320896909635963</v>
      </c>
      <c r="BO21" s="17">
        <f t="shared" si="43"/>
        <v>113.97662373930906</v>
      </c>
      <c r="BP21" s="79">
        <f t="shared" si="44"/>
        <v>0.13487502814463495</v>
      </c>
      <c r="BQ21" s="27">
        <v>1.1278999999999999</v>
      </c>
      <c r="BR21" s="21">
        <v>2.1000000000000001E-2</v>
      </c>
      <c r="BS21" s="21">
        <v>1.36</v>
      </c>
      <c r="BT21" s="19">
        <f t="shared" si="45"/>
        <v>0.96339589681910542</v>
      </c>
      <c r="BU21" s="19">
        <f t="shared" si="46"/>
        <v>1.2532858661505204</v>
      </c>
      <c r="BV21" s="19">
        <f t="shared" si="47"/>
        <v>15.039430393806244</v>
      </c>
      <c r="BW21" s="19">
        <f t="shared" si="48"/>
        <v>16.292716259956766</v>
      </c>
      <c r="BX21" s="36">
        <f t="shared" si="49"/>
        <v>0.1755474363837384</v>
      </c>
      <c r="BY21" s="17">
        <f t="shared" si="50"/>
        <v>106.29764868818172</v>
      </c>
      <c r="BZ21" s="79">
        <f t="shared" si="51"/>
        <v>0.14148413045262725</v>
      </c>
    </row>
    <row r="22" spans="2:78" ht="20.100000000000001" customHeight="1">
      <c r="B22" s="2"/>
      <c r="C22" s="2"/>
      <c r="D22" s="16"/>
      <c r="E22" s="38">
        <v>58</v>
      </c>
      <c r="F22" s="20">
        <f t="shared" si="0"/>
        <v>1.1545999999999998</v>
      </c>
      <c r="G22" s="21">
        <f t="shared" si="1"/>
        <v>9.2001662680088252</v>
      </c>
      <c r="H22" s="30">
        <f t="shared" si="2"/>
        <v>103263.52112676055</v>
      </c>
      <c r="I22" s="19">
        <v>1.9476</v>
      </c>
      <c r="J22" s="19">
        <v>3.5000000000000003E-2</v>
      </c>
      <c r="K22" s="19">
        <v>1.413</v>
      </c>
      <c r="L22" s="19">
        <f t="shared" si="3"/>
        <v>1.0009400016216148</v>
      </c>
      <c r="M22" s="19">
        <f t="shared" si="4"/>
        <v>4.0338058118127016</v>
      </c>
      <c r="N22" s="19">
        <f t="shared" si="5"/>
        <v>0</v>
      </c>
      <c r="O22" s="19">
        <f t="shared" si="6"/>
        <v>4.0338058118127016</v>
      </c>
      <c r="P22" s="36">
        <f t="shared" si="7"/>
        <v>0</v>
      </c>
      <c r="Q22" s="17">
        <f t="shared" si="8"/>
        <v>177.65356325060438</v>
      </c>
      <c r="R22" s="79">
        <f t="shared" si="9"/>
        <v>0</v>
      </c>
      <c r="S22" s="27">
        <v>1.7853000000000001</v>
      </c>
      <c r="T22" s="21">
        <v>3.2000000000000001E-2</v>
      </c>
      <c r="U22" s="21">
        <v>1.391</v>
      </c>
      <c r="V22" s="19">
        <f t="shared" si="10"/>
        <v>0.98535565623189381</v>
      </c>
      <c r="W22" s="19">
        <f t="shared" si="11"/>
        <v>3.2847914520237338</v>
      </c>
      <c r="X22" s="19">
        <f t="shared" si="12"/>
        <v>6.5695829040474676</v>
      </c>
      <c r="Y22" s="19">
        <f t="shared" si="13"/>
        <v>9.8543743560712009</v>
      </c>
      <c r="Z22" s="36">
        <f t="shared" si="14"/>
        <v>4.6639122213654655E-2</v>
      </c>
      <c r="AA22" s="17">
        <f t="shared" si="15"/>
        <v>165.87338131091934</v>
      </c>
      <c r="AB22" s="79">
        <f t="shared" si="16"/>
        <v>3.9606010633696509E-2</v>
      </c>
      <c r="AC22" s="27">
        <v>1.6814</v>
      </c>
      <c r="AD22" s="21">
        <v>0.02</v>
      </c>
      <c r="AE22" s="21">
        <v>1.383</v>
      </c>
      <c r="AF22" s="19">
        <f t="shared" si="17"/>
        <v>0.97968862154472258</v>
      </c>
      <c r="AG22" s="19">
        <f t="shared" si="18"/>
        <v>2.8801663913239861</v>
      </c>
      <c r="AH22" s="19">
        <f t="shared" si="19"/>
        <v>11.520665565295944</v>
      </c>
      <c r="AI22" s="19">
        <f t="shared" si="20"/>
        <v>14.40083195661993</v>
      </c>
      <c r="AJ22" s="36">
        <f t="shared" si="21"/>
        <v>5.7630247046015291E-2</v>
      </c>
      <c r="AK22" s="17">
        <f t="shared" si="22"/>
        <v>158.33203255224234</v>
      </c>
      <c r="AL22" s="79">
        <f t="shared" si="23"/>
        <v>7.2762696086116699E-2</v>
      </c>
      <c r="AM22" s="27">
        <v>1.55</v>
      </c>
      <c r="AN22" s="21">
        <v>2.1000000000000001E-2</v>
      </c>
      <c r="AO22" s="21">
        <v>1.3680000000000001</v>
      </c>
      <c r="AP22" s="19">
        <f t="shared" si="24"/>
        <v>0.96906293150627665</v>
      </c>
      <c r="AQ22" s="19">
        <f t="shared" si="25"/>
        <v>2.39478606861443</v>
      </c>
      <c r="AR22" s="19">
        <f t="shared" si="26"/>
        <v>14.368716411686579</v>
      </c>
      <c r="AS22" s="19">
        <f t="shared" si="27"/>
        <v>16.76350248030101</v>
      </c>
      <c r="AT22" s="36">
        <f t="shared" si="28"/>
        <v>8.880938732347568E-2</v>
      </c>
      <c r="AU22" s="17">
        <f t="shared" si="29"/>
        <v>148.79465789497425</v>
      </c>
      <c r="AV22" s="79">
        <f t="shared" si="30"/>
        <v>9.6567421270114723E-2</v>
      </c>
      <c r="AW22" s="27">
        <v>1.425</v>
      </c>
      <c r="AX22" s="21">
        <v>1.9E-2</v>
      </c>
      <c r="AY22" s="21">
        <v>1.361</v>
      </c>
      <c r="AZ22" s="19">
        <f t="shared" si="31"/>
        <v>0.96410427615500183</v>
      </c>
      <c r="BA22" s="19">
        <f t="shared" si="32"/>
        <v>2.0034435544399778</v>
      </c>
      <c r="BB22" s="19">
        <f t="shared" si="33"/>
        <v>16.027548435519822</v>
      </c>
      <c r="BC22" s="19">
        <f t="shared" si="34"/>
        <v>18.030991989959801</v>
      </c>
      <c r="BD22" s="36">
        <f t="shared" si="35"/>
        <v>0.10604152687300025</v>
      </c>
      <c r="BE22" s="17">
        <f t="shared" si="36"/>
        <v>139.72181290137829</v>
      </c>
      <c r="BF22" s="79">
        <f t="shared" si="37"/>
        <v>0.11471042425446312</v>
      </c>
      <c r="BG22" s="27">
        <v>1.2914000000000001</v>
      </c>
      <c r="BH22" s="21">
        <v>1.9E-2</v>
      </c>
      <c r="BI22" s="21">
        <v>1.3680000000000001</v>
      </c>
      <c r="BJ22" s="19">
        <f t="shared" si="38"/>
        <v>0.96906293150627665</v>
      </c>
      <c r="BK22" s="19">
        <f t="shared" si="39"/>
        <v>1.6623592748561096</v>
      </c>
      <c r="BL22" s="19">
        <f t="shared" si="40"/>
        <v>16.623592748561094</v>
      </c>
      <c r="BM22" s="19">
        <f t="shared" si="41"/>
        <v>18.285952023417202</v>
      </c>
      <c r="BN22" s="36">
        <f t="shared" si="42"/>
        <v>0.13391891739254269</v>
      </c>
      <c r="BO22" s="17">
        <f t="shared" si="43"/>
        <v>130.02475617222288</v>
      </c>
      <c r="BP22" s="79">
        <f t="shared" si="44"/>
        <v>0.12784944373625662</v>
      </c>
      <c r="BQ22" s="27">
        <v>1.1682999999999999</v>
      </c>
      <c r="BR22" s="21">
        <v>1.7000000000000001E-2</v>
      </c>
      <c r="BS22" s="21">
        <v>1.37</v>
      </c>
      <c r="BT22" s="19">
        <f t="shared" si="45"/>
        <v>0.97047969017806945</v>
      </c>
      <c r="BU22" s="19">
        <f t="shared" si="46"/>
        <v>1.3645235002171208</v>
      </c>
      <c r="BV22" s="19">
        <f t="shared" si="47"/>
        <v>16.374282002605447</v>
      </c>
      <c r="BW22" s="19">
        <f t="shared" si="48"/>
        <v>17.738805502822569</v>
      </c>
      <c r="BX22" s="36">
        <f t="shared" si="49"/>
        <v>0.14420736316029351</v>
      </c>
      <c r="BY22" s="17">
        <f t="shared" si="50"/>
        <v>121.08981842252953</v>
      </c>
      <c r="BZ22" s="79">
        <f t="shared" si="51"/>
        <v>0.13522426753890407</v>
      </c>
    </row>
    <row r="23" spans="2:78" ht="20.100000000000001" customHeight="1">
      <c r="B23" s="16"/>
      <c r="C23" s="16"/>
      <c r="D23" s="16"/>
      <c r="E23" s="38">
        <v>60</v>
      </c>
      <c r="F23" s="20">
        <f t="shared" si="0"/>
        <v>1.1945999999999999</v>
      </c>
      <c r="G23" s="21">
        <f t="shared" si="1"/>
        <v>9.5188971278047312</v>
      </c>
      <c r="H23" s="30">
        <f t="shared" si="2"/>
        <v>106840.98591549294</v>
      </c>
      <c r="I23" s="19">
        <v>1.9378</v>
      </c>
      <c r="J23" s="19">
        <v>2.8000000000000001E-2</v>
      </c>
      <c r="K23" s="19">
        <v>1.421</v>
      </c>
      <c r="L23" s="19">
        <f t="shared" si="3"/>
        <v>1.0066070363087858</v>
      </c>
      <c r="M23" s="19">
        <f t="shared" si="4"/>
        <v>4.0386590501986177</v>
      </c>
      <c r="N23" s="19">
        <f t="shared" si="5"/>
        <v>0</v>
      </c>
      <c r="O23" s="19">
        <f t="shared" si="6"/>
        <v>4.0386590501986177</v>
      </c>
      <c r="P23" s="36">
        <f t="shared" si="7"/>
        <v>0</v>
      </c>
      <c r="Q23" s="17">
        <f t="shared" si="8"/>
        <v>195.97669196524404</v>
      </c>
      <c r="R23" s="79">
        <f t="shared" si="9"/>
        <v>0</v>
      </c>
      <c r="S23" s="27">
        <v>1.7965</v>
      </c>
      <c r="T23" s="21">
        <v>3.4000000000000002E-2</v>
      </c>
      <c r="U23" s="21">
        <v>1.4059999999999999</v>
      </c>
      <c r="V23" s="19">
        <f t="shared" si="10"/>
        <v>0.99598134627033974</v>
      </c>
      <c r="W23" s="19">
        <f t="shared" si="11"/>
        <v>3.3982569702510657</v>
      </c>
      <c r="X23" s="19">
        <f t="shared" si="12"/>
        <v>6.7965139405021313</v>
      </c>
      <c r="Y23" s="19">
        <f t="shared" si="13"/>
        <v>10.194770910753197</v>
      </c>
      <c r="Z23" s="36">
        <f t="shared" si="14"/>
        <v>5.062857317213524E-2</v>
      </c>
      <c r="AA23" s="17">
        <f t="shared" si="15"/>
        <v>184.61747194116947</v>
      </c>
      <c r="AB23" s="79">
        <f t="shared" si="16"/>
        <v>3.6814034278770322E-2</v>
      </c>
      <c r="AC23" s="27">
        <v>1.6772</v>
      </c>
      <c r="AD23" s="21">
        <v>2.4E-2</v>
      </c>
      <c r="AE23" s="21">
        <v>1.3939999999999999</v>
      </c>
      <c r="AF23" s="19">
        <f t="shared" si="17"/>
        <v>0.98748079423958302</v>
      </c>
      <c r="AG23" s="19">
        <f t="shared" si="18"/>
        <v>2.9115643083250591</v>
      </c>
      <c r="AH23" s="19">
        <f t="shared" si="19"/>
        <v>11.646257233300236</v>
      </c>
      <c r="AI23" s="19">
        <f t="shared" si="20"/>
        <v>14.557821541625295</v>
      </c>
      <c r="AJ23" s="36">
        <f t="shared" si="21"/>
        <v>7.0260771562158139E-2</v>
      </c>
      <c r="AK23" s="17">
        <f t="shared" si="22"/>
        <v>175.02684951461538</v>
      </c>
      <c r="AL23" s="79">
        <f t="shared" si="23"/>
        <v>6.6539832406271648E-2</v>
      </c>
      <c r="AM23" s="27">
        <v>1.5673999999999999</v>
      </c>
      <c r="AN23" s="21">
        <v>1.7000000000000001E-2</v>
      </c>
      <c r="AO23" s="21">
        <v>1.3819999999999999</v>
      </c>
      <c r="AP23" s="19">
        <f t="shared" si="24"/>
        <v>0.97898024220882618</v>
      </c>
      <c r="AQ23" s="19">
        <f t="shared" si="25"/>
        <v>2.4992338987335265</v>
      </c>
      <c r="AR23" s="19">
        <f t="shared" si="26"/>
        <v>14.99540339240116</v>
      </c>
      <c r="AS23" s="19">
        <f t="shared" si="27"/>
        <v>17.494637291134687</v>
      </c>
      <c r="AT23" s="36">
        <f t="shared" si="28"/>
        <v>7.3372343725440978E-2</v>
      </c>
      <c r="AU23" s="17">
        <f t="shared" si="29"/>
        <v>166.19993968699052</v>
      </c>
      <c r="AV23" s="79">
        <f t="shared" si="30"/>
        <v>9.0225083237951031E-2</v>
      </c>
      <c r="AW23" s="27">
        <v>1.4120999999999999</v>
      </c>
      <c r="AX23" s="21">
        <v>2.1999999999999999E-2</v>
      </c>
      <c r="AY23" s="21">
        <v>1.3720000000000001</v>
      </c>
      <c r="AZ23" s="19">
        <f t="shared" si="31"/>
        <v>0.97189644884986226</v>
      </c>
      <c r="BA23" s="19">
        <f t="shared" si="32"/>
        <v>1.9992645286116006</v>
      </c>
      <c r="BB23" s="19">
        <f t="shared" si="33"/>
        <v>15.994116228892805</v>
      </c>
      <c r="BC23" s="19">
        <f t="shared" si="34"/>
        <v>17.993380757504404</v>
      </c>
      <c r="BD23" s="36">
        <f t="shared" si="35"/>
        <v>0.12477771394200847</v>
      </c>
      <c r="BE23" s="17">
        <f t="shared" si="36"/>
        <v>153.71524846449387</v>
      </c>
      <c r="BF23" s="79">
        <f t="shared" si="37"/>
        <v>0.10405029031708087</v>
      </c>
      <c r="BG23" s="27">
        <v>1.3124</v>
      </c>
      <c r="BH23" s="21">
        <v>1.7000000000000001E-2</v>
      </c>
      <c r="BI23" s="21">
        <v>1.379</v>
      </c>
      <c r="BJ23" s="19">
        <f t="shared" si="38"/>
        <v>0.97685510420113697</v>
      </c>
      <c r="BK23" s="19">
        <f t="shared" si="39"/>
        <v>1.7445848940203312</v>
      </c>
      <c r="BL23" s="19">
        <f t="shared" si="40"/>
        <v>17.445848940203312</v>
      </c>
      <c r="BM23" s="19">
        <f t="shared" si="41"/>
        <v>19.190433834223644</v>
      </c>
      <c r="BN23" s="36">
        <f t="shared" si="42"/>
        <v>0.12175690157862419</v>
      </c>
      <c r="BO23" s="17">
        <f t="shared" si="43"/>
        <v>145.70028571573073</v>
      </c>
      <c r="BP23" s="79">
        <f t="shared" si="44"/>
        <v>0.11973791852571328</v>
      </c>
      <c r="BQ23" s="27">
        <v>1.1860999999999999</v>
      </c>
      <c r="BR23" s="21">
        <v>1.7000000000000001E-2</v>
      </c>
      <c r="BS23" s="21">
        <v>1.381</v>
      </c>
      <c r="BT23" s="19">
        <f t="shared" si="45"/>
        <v>0.97827186287292978</v>
      </c>
      <c r="BU23" s="19">
        <f t="shared" si="46"/>
        <v>1.4290950037261541</v>
      </c>
      <c r="BV23" s="19">
        <f t="shared" si="47"/>
        <v>17.14914004471385</v>
      </c>
      <c r="BW23" s="19">
        <f t="shared" si="48"/>
        <v>18.578235048440003</v>
      </c>
      <c r="BX23" s="36">
        <f t="shared" si="49"/>
        <v>0.14653239859989797</v>
      </c>
      <c r="BY23" s="17">
        <f t="shared" si="50"/>
        <v>135.54692768996554</v>
      </c>
      <c r="BZ23" s="79">
        <f t="shared" si="51"/>
        <v>0.12651810215823422</v>
      </c>
    </row>
    <row r="24" spans="2:78" ht="20.100000000000001" customHeight="1">
      <c r="B24" s="16"/>
      <c r="C24" s="16"/>
      <c r="D24" s="18"/>
      <c r="E24" s="38">
        <v>62</v>
      </c>
      <c r="F24" s="20">
        <f t="shared" si="0"/>
        <v>1.2345999999999999</v>
      </c>
      <c r="G24" s="21">
        <f t="shared" si="1"/>
        <v>9.8376279876006389</v>
      </c>
      <c r="H24" s="30">
        <f t="shared" si="2"/>
        <v>110418.45070422534</v>
      </c>
      <c r="I24" s="19">
        <v>1.9916</v>
      </c>
      <c r="J24" s="19">
        <v>3.3000000000000002E-2</v>
      </c>
      <c r="K24" s="19">
        <v>1.431</v>
      </c>
      <c r="L24" s="19">
        <f t="shared" si="3"/>
        <v>1.0136908296677498</v>
      </c>
      <c r="M24" s="19">
        <f t="shared" si="4"/>
        <v>4.3262801073172028</v>
      </c>
      <c r="N24" s="19">
        <f t="shared" si="5"/>
        <v>0</v>
      </c>
      <c r="O24" s="19">
        <f t="shared" si="6"/>
        <v>4.3262801073172028</v>
      </c>
      <c r="P24" s="36">
        <f t="shared" si="7"/>
        <v>0</v>
      </c>
      <c r="Q24" s="17">
        <f t="shared" si="8"/>
        <v>221.10367380470655</v>
      </c>
      <c r="R24" s="79">
        <f t="shared" si="9"/>
        <v>0</v>
      </c>
      <c r="S24" s="27">
        <v>1.8816999999999999</v>
      </c>
      <c r="T24" s="21">
        <v>0.03</v>
      </c>
      <c r="U24" s="21">
        <v>1.415</v>
      </c>
      <c r="V24" s="19">
        <f t="shared" si="10"/>
        <v>1.0023567602934076</v>
      </c>
      <c r="W24" s="19">
        <f t="shared" si="11"/>
        <v>3.7761112557581167</v>
      </c>
      <c r="X24" s="19">
        <f t="shared" si="12"/>
        <v>7.5522225115162334</v>
      </c>
      <c r="Y24" s="19">
        <f t="shared" si="13"/>
        <v>11.32833376727435</v>
      </c>
      <c r="Z24" s="36">
        <f t="shared" si="14"/>
        <v>4.5246007606976869E-2</v>
      </c>
      <c r="AA24" s="17">
        <f t="shared" si="15"/>
        <v>211.35118795178579</v>
      </c>
      <c r="AB24" s="79">
        <f t="shared" si="16"/>
        <v>3.5733049739181379E-2</v>
      </c>
      <c r="AC24" s="27">
        <v>1.738</v>
      </c>
      <c r="AD24" s="21">
        <v>2.3E-2</v>
      </c>
      <c r="AE24" s="21">
        <v>1.4039999999999999</v>
      </c>
      <c r="AF24" s="19">
        <f t="shared" si="17"/>
        <v>0.99456458759854693</v>
      </c>
      <c r="AG24" s="19">
        <f t="shared" si="18"/>
        <v>3.1715012852274622</v>
      </c>
      <c r="AH24" s="19">
        <f t="shared" si="19"/>
        <v>12.686005140909849</v>
      </c>
      <c r="AI24" s="19">
        <f t="shared" si="20"/>
        <v>15.857506426137311</v>
      </c>
      <c r="AJ24" s="36">
        <f t="shared" si="21"/>
        <v>6.8302748026582885E-2</v>
      </c>
      <c r="AK24" s="17">
        <f t="shared" si="22"/>
        <v>198.59930244619247</v>
      </c>
      <c r="AL24" s="79">
        <f t="shared" si="23"/>
        <v>6.3877390225713065E-2</v>
      </c>
      <c r="AM24" s="27">
        <v>1.6149</v>
      </c>
      <c r="AN24" s="21">
        <v>0.03</v>
      </c>
      <c r="AO24" s="21">
        <v>1.3939999999999999</v>
      </c>
      <c r="AP24" s="19">
        <f t="shared" si="24"/>
        <v>0.98748079423958302</v>
      </c>
      <c r="AQ24" s="19">
        <f t="shared" si="25"/>
        <v>2.6992800724528938</v>
      </c>
      <c r="AR24" s="19">
        <f t="shared" si="26"/>
        <v>16.195680434717364</v>
      </c>
      <c r="AS24" s="19">
        <f t="shared" si="27"/>
        <v>18.894960507170257</v>
      </c>
      <c r="AT24" s="36">
        <f t="shared" si="28"/>
        <v>0.13173894667904651</v>
      </c>
      <c r="AU24" s="17">
        <f t="shared" si="29"/>
        <v>187.67545341530493</v>
      </c>
      <c r="AV24" s="79">
        <f t="shared" si="30"/>
        <v>8.629621050589989E-2</v>
      </c>
      <c r="AW24" s="27">
        <v>1.458</v>
      </c>
      <c r="AX24" s="21">
        <v>2.5999999999999999E-2</v>
      </c>
      <c r="AY24" s="21">
        <v>1.369</v>
      </c>
      <c r="AZ24" s="19">
        <f t="shared" si="31"/>
        <v>0.96977131084217305</v>
      </c>
      <c r="BA24" s="19">
        <f t="shared" si="32"/>
        <v>2.1220376064907236</v>
      </c>
      <c r="BB24" s="19">
        <f t="shared" si="33"/>
        <v>16.976300851925789</v>
      </c>
      <c r="BC24" s="19">
        <f t="shared" si="34"/>
        <v>19.098338458416514</v>
      </c>
      <c r="BD24" s="36">
        <f t="shared" si="35"/>
        <v>0.14682038728116195</v>
      </c>
      <c r="BE24" s="17">
        <f t="shared" si="36"/>
        <v>173.7522047317448</v>
      </c>
      <c r="BF24" s="79">
        <f t="shared" si="37"/>
        <v>9.7704088866874636E-2</v>
      </c>
      <c r="BG24" s="27">
        <v>1.3653</v>
      </c>
      <c r="BH24" s="21">
        <v>1.6E-2</v>
      </c>
      <c r="BI24" s="21">
        <v>1.383</v>
      </c>
      <c r="BJ24" s="19">
        <f t="shared" si="38"/>
        <v>0.97968862154472258</v>
      </c>
      <c r="BK24" s="19">
        <f t="shared" si="39"/>
        <v>1.8990293310280113</v>
      </c>
      <c r="BL24" s="19">
        <f t="shared" si="40"/>
        <v>18.990293310280112</v>
      </c>
      <c r="BM24" s="19">
        <f t="shared" si="41"/>
        <v>20.889322641308123</v>
      </c>
      <c r="BN24" s="36">
        <f t="shared" si="42"/>
        <v>0.11526049409203058</v>
      </c>
      <c r="BO24" s="17">
        <f t="shared" si="43"/>
        <v>165.52604059556876</v>
      </c>
      <c r="BP24" s="79">
        <f t="shared" si="44"/>
        <v>0.11472692297811475</v>
      </c>
      <c r="BQ24" s="27">
        <v>1.2451000000000001</v>
      </c>
      <c r="BR24" s="21">
        <v>0.02</v>
      </c>
      <c r="BS24" s="21">
        <v>1.3919999999999999</v>
      </c>
      <c r="BT24" s="19">
        <f t="shared" si="45"/>
        <v>0.98606403556779021</v>
      </c>
      <c r="BU24" s="19">
        <f t="shared" si="46"/>
        <v>1.5999929487708155</v>
      </c>
      <c r="BV24" s="19">
        <f t="shared" si="47"/>
        <v>19.199915385249785</v>
      </c>
      <c r="BW24" s="19">
        <f t="shared" si="48"/>
        <v>20.7999083340206</v>
      </c>
      <c r="BX24" s="36">
        <f t="shared" si="49"/>
        <v>0.17514826771969227</v>
      </c>
      <c r="BY24" s="17">
        <f t="shared" si="50"/>
        <v>154.85953650529515</v>
      </c>
      <c r="BZ24" s="79">
        <f t="shared" si="51"/>
        <v>0.12398277702835096</v>
      </c>
    </row>
    <row r="25" spans="2:78" ht="20.100000000000001" customHeight="1" thickBot="1">
      <c r="B25" s="16"/>
      <c r="C25" s="16"/>
      <c r="D25" s="18"/>
      <c r="E25" s="38">
        <v>64</v>
      </c>
      <c r="F25" s="24">
        <f t="shared" si="0"/>
        <v>1.2746</v>
      </c>
      <c r="G25" s="25">
        <f t="shared" si="1"/>
        <v>10.156358847396545</v>
      </c>
      <c r="H25" s="31">
        <f t="shared" si="2"/>
        <v>113995.91549295773</v>
      </c>
      <c r="I25" s="19">
        <v>2.0682</v>
      </c>
      <c r="J25" s="19">
        <v>3.3000000000000002E-2</v>
      </c>
      <c r="K25" s="19">
        <v>1.444</v>
      </c>
      <c r="L25" s="35">
        <f t="shared" si="3"/>
        <v>1.0228997610344031</v>
      </c>
      <c r="M25" s="35">
        <f t="shared" si="4"/>
        <v>4.750623207026317</v>
      </c>
      <c r="N25" s="35">
        <f t="shared" si="5"/>
        <v>0</v>
      </c>
      <c r="O25" s="35">
        <f t="shared" si="6"/>
        <v>4.750623207026317</v>
      </c>
      <c r="P25" s="37">
        <f t="shared" si="7"/>
        <v>0</v>
      </c>
      <c r="Q25" s="17">
        <f t="shared" si="8"/>
        <v>250.7779816738763</v>
      </c>
      <c r="R25" s="79">
        <f t="shared" si="9"/>
        <v>0</v>
      </c>
      <c r="S25" s="28">
        <v>1.9533</v>
      </c>
      <c r="T25" s="25">
        <v>2.5000000000000001E-2</v>
      </c>
      <c r="U25" s="25">
        <v>1.4259999999999999</v>
      </c>
      <c r="V25" s="35">
        <f t="shared" si="10"/>
        <v>1.0101489329882678</v>
      </c>
      <c r="W25" s="35">
        <f t="shared" si="11"/>
        <v>4.1324545244416431</v>
      </c>
      <c r="X25" s="35">
        <f t="shared" si="12"/>
        <v>8.2649090488832861</v>
      </c>
      <c r="Y25" s="35">
        <f t="shared" si="13"/>
        <v>12.397363573324929</v>
      </c>
      <c r="Z25" s="37">
        <f t="shared" si="14"/>
        <v>3.8293511204037546E-2</v>
      </c>
      <c r="AA25" s="17">
        <f t="shared" si="15"/>
        <v>239.55829859065523</v>
      </c>
      <c r="AB25" s="79">
        <f t="shared" si="16"/>
        <v>3.4500616749687026E-2</v>
      </c>
      <c r="AC25" s="28">
        <v>1.8160000000000001</v>
      </c>
      <c r="AD25" s="25">
        <v>2.8000000000000001E-2</v>
      </c>
      <c r="AE25" s="25">
        <v>1.41</v>
      </c>
      <c r="AF25" s="35">
        <f t="shared" si="17"/>
        <v>0.99881486361392535</v>
      </c>
      <c r="AG25" s="35">
        <f t="shared" si="18"/>
        <v>3.4922155803919388</v>
      </c>
      <c r="AH25" s="35">
        <f t="shared" si="19"/>
        <v>13.968862321567755</v>
      </c>
      <c r="AI25" s="35">
        <f t="shared" si="20"/>
        <v>17.461077901959694</v>
      </c>
      <c r="AJ25" s="37">
        <f t="shared" si="21"/>
        <v>8.3863383860657004E-2</v>
      </c>
      <c r="AK25" s="17">
        <f t="shared" si="22"/>
        <v>226.15131436675395</v>
      </c>
      <c r="AL25" s="79">
        <f t="shared" si="23"/>
        <v>6.1767769781404767E-2</v>
      </c>
      <c r="AM25" s="28">
        <v>1.6917</v>
      </c>
      <c r="AN25" s="25">
        <v>2.7E-2</v>
      </c>
      <c r="AO25" s="25">
        <v>1.401</v>
      </c>
      <c r="AP25" s="35">
        <f t="shared" si="24"/>
        <v>0.99243944959085784</v>
      </c>
      <c r="AQ25" s="35">
        <f t="shared" si="25"/>
        <v>2.991948412490232</v>
      </c>
      <c r="AR25" s="35">
        <f t="shared" si="26"/>
        <v>17.95169047494139</v>
      </c>
      <c r="AS25" s="35">
        <f t="shared" si="27"/>
        <v>20.943638887431621</v>
      </c>
      <c r="AT25" s="37">
        <f t="shared" si="28"/>
        <v>0.1197587954589773</v>
      </c>
      <c r="AU25" s="17">
        <f t="shared" si="29"/>
        <v>214.01374598342599</v>
      </c>
      <c r="AV25" s="79">
        <f t="shared" si="30"/>
        <v>8.3881016111608253E-2</v>
      </c>
      <c r="AW25" s="28">
        <v>1.5798000000000001</v>
      </c>
      <c r="AX25" s="25">
        <v>2.9000000000000001E-2</v>
      </c>
      <c r="AY25" s="25">
        <v>1.3620000000000001</v>
      </c>
      <c r="AZ25" s="35">
        <f t="shared" si="31"/>
        <v>0.96481265549089823</v>
      </c>
      <c r="BA25" s="35">
        <f t="shared" si="32"/>
        <v>2.4659800911985781</v>
      </c>
      <c r="BB25" s="35">
        <f t="shared" si="33"/>
        <v>19.727840729588625</v>
      </c>
      <c r="BC25" s="35">
        <f t="shared" si="34"/>
        <v>22.193820820787202</v>
      </c>
      <c r="BD25" s="37">
        <f t="shared" si="35"/>
        <v>0.16209078820632233</v>
      </c>
      <c r="BE25" s="17">
        <f t="shared" si="36"/>
        <v>203.08700501726031</v>
      </c>
      <c r="BF25" s="79">
        <f t="shared" si="37"/>
        <v>9.7139847662394557E-2</v>
      </c>
      <c r="BG25" s="28">
        <v>1.4113</v>
      </c>
      <c r="BH25" s="25">
        <v>1.7000000000000001E-2</v>
      </c>
      <c r="BI25" s="25">
        <v>1.3919999999999999</v>
      </c>
      <c r="BJ25" s="35">
        <f t="shared" si="38"/>
        <v>0.98606403556779021</v>
      </c>
      <c r="BK25" s="35">
        <f t="shared" si="39"/>
        <v>2.0556458013441992</v>
      </c>
      <c r="BL25" s="35">
        <f t="shared" si="40"/>
        <v>20.55645801344199</v>
      </c>
      <c r="BM25" s="35">
        <f t="shared" si="41"/>
        <v>22.612103814786188</v>
      </c>
      <c r="BN25" s="37">
        <f t="shared" si="42"/>
        <v>0.12406335630144873</v>
      </c>
      <c r="BO25" s="17">
        <f t="shared" si="43"/>
        <v>186.63342277598309</v>
      </c>
      <c r="BP25" s="79">
        <f t="shared" si="44"/>
        <v>0.11014349792060554</v>
      </c>
      <c r="BQ25" s="28">
        <v>1.2804</v>
      </c>
      <c r="BR25" s="25">
        <v>1.7999999999999999E-2</v>
      </c>
      <c r="BS25" s="25">
        <v>1.3959999999999999</v>
      </c>
      <c r="BT25" s="35">
        <f t="shared" si="45"/>
        <v>0.98889755291137582</v>
      </c>
      <c r="BU25" s="35">
        <f t="shared" si="46"/>
        <v>1.7017403613194635</v>
      </c>
      <c r="BV25" s="35">
        <f t="shared" si="47"/>
        <v>20.420884335833559</v>
      </c>
      <c r="BW25" s="35">
        <f t="shared" si="48"/>
        <v>22.122624697153022</v>
      </c>
      <c r="BX25" s="37">
        <f t="shared" si="49"/>
        <v>0.1585406819004625</v>
      </c>
      <c r="BY25" s="17">
        <f t="shared" si="50"/>
        <v>173.85138173513332</v>
      </c>
      <c r="BZ25" s="79">
        <f t="shared" si="51"/>
        <v>0.11746173157798227</v>
      </c>
    </row>
    <row r="26" spans="2:78" ht="20.100000000000001" customHeight="1">
      <c r="B26" s="16"/>
      <c r="C26" s="16"/>
      <c r="D26" s="18"/>
      <c r="E26" s="38">
        <v>66</v>
      </c>
      <c r="F26" s="20">
        <f>0.02*E26-0.0054</f>
        <v>1.3146</v>
      </c>
      <c r="G26" s="20">
        <f t="shared" si="1"/>
        <v>10.475089707192451</v>
      </c>
      <c r="H26" s="29">
        <f t="shared" si="2"/>
        <v>117573.38028169014</v>
      </c>
      <c r="I26" s="19">
        <v>2.1251000000000002</v>
      </c>
      <c r="J26" s="19">
        <v>2.9000000000000001E-2</v>
      </c>
      <c r="K26" s="19">
        <v>1.4450000000000001</v>
      </c>
      <c r="L26" s="19">
        <f t="shared" si="3"/>
        <v>1.0236081403702995</v>
      </c>
      <c r="M26" s="19">
        <f>4*PI()^2*$C$13*SQRT($C$11*$C$2)*($C$7*I26*K26)^2</f>
        <v>5.0225650319924151</v>
      </c>
      <c r="N26" s="19">
        <f>4*PI()^2*N$1*SQRT($C$11*$C$2)*($C$7*I26*K26)^2</f>
        <v>0</v>
      </c>
      <c r="O26" s="19">
        <f>M26+N26</f>
        <v>5.0225650319924151</v>
      </c>
      <c r="P26" s="36">
        <f>2*PI()^2*N$1*2*SQRT($C$2*$C$11)*J26*$C$7^2*K26^2/SQRT(2)</f>
        <v>0</v>
      </c>
      <c r="Q26" s="17">
        <f t="shared" ref="Q26" si="52">0.5926*0.5*$C$6*$F26^3*($C$7*I26*2+$C$7)*$C$8</f>
        <v>281.23253041930064</v>
      </c>
      <c r="R26" s="79">
        <f t="shared" ref="R26" si="53">N26/Q26</f>
        <v>0</v>
      </c>
      <c r="S26" s="22">
        <v>1.9886999999999999</v>
      </c>
      <c r="T26" s="19">
        <v>2.9000000000000001E-2</v>
      </c>
      <c r="U26" s="19">
        <v>1.431</v>
      </c>
      <c r="V26" s="19">
        <f t="shared" si="10"/>
        <v>1.0136908296677498</v>
      </c>
      <c r="W26" s="19">
        <f>4*PI()^2*$C$13*SQRT($C$11*$C$2)*($C$7*S26*U26)^2</f>
        <v>4.3136901515600758</v>
      </c>
      <c r="X26" s="19">
        <f>4*PI()^2*X$1*SQRT($C$11*$C$2)*($C$7*S26*U26)^2</f>
        <v>8.6273803031201517</v>
      </c>
      <c r="Y26" s="19">
        <f>W26+X26</f>
        <v>12.941070454680228</v>
      </c>
      <c r="Z26" s="36">
        <f>2*PI()^2*X$1*2*SQRT($C$2*$C$11)*T26*$C$7^2*U26^2/SQRT(2)</f>
        <v>4.4732523129932061E-2</v>
      </c>
      <c r="AA26" s="17">
        <f t="shared" si="15"/>
        <v>266.6197091366094</v>
      </c>
      <c r="AB26" s="79">
        <f t="shared" si="16"/>
        <v>3.2358374146675306E-2</v>
      </c>
      <c r="AC26" s="26">
        <v>1.8752</v>
      </c>
      <c r="AD26" s="20">
        <v>3.1E-2</v>
      </c>
      <c r="AE26" s="20">
        <v>1.419</v>
      </c>
      <c r="AF26" s="19">
        <f t="shared" si="17"/>
        <v>1.005190277636993</v>
      </c>
      <c r="AG26" s="19">
        <f>4*PI()^2*$C$13*SQRT($C$11*$C$2)*($C$7*AC26*AE26)^2</f>
        <v>3.7713002639571993</v>
      </c>
      <c r="AH26" s="19">
        <f>4*PI()^2*AH$1*SQRT($C$11*$C$2)*($C$7*AC26*AE26)^2</f>
        <v>15.085201055828797</v>
      </c>
      <c r="AI26" s="19">
        <f>AG26+AH26</f>
        <v>18.856501319785998</v>
      </c>
      <c r="AJ26" s="36">
        <f>2*PI()^2*AH$1*2*SQRT($C$2*$C$11)*AD26*$C$7^2*AE26^2/SQRT(2)</f>
        <v>9.4037832445286976E-2</v>
      </c>
      <c r="AK26" s="17">
        <f t="shared" si="22"/>
        <v>254.46021342117359</v>
      </c>
      <c r="AL26" s="79">
        <f t="shared" si="23"/>
        <v>5.9283142354597904E-2</v>
      </c>
      <c r="AM26" s="26">
        <v>1.7286999999999999</v>
      </c>
      <c r="AN26" s="20">
        <v>2.1000000000000001E-2</v>
      </c>
      <c r="AO26" s="20">
        <v>1.409</v>
      </c>
      <c r="AP26" s="19">
        <f t="shared" si="24"/>
        <v>0.99810648427802906</v>
      </c>
      <c r="AQ26" s="19">
        <f>4*PI()^2*$C$13*SQRT($C$11*$C$2)*($C$7*AM26*AO26)^2</f>
        <v>3.1600385603512295</v>
      </c>
      <c r="AR26" s="19">
        <f>4*PI()^2*AR$1*SQRT($C$11*$C$2)*($C$7*AM26*AO26)^2</f>
        <v>18.960231362107375</v>
      </c>
      <c r="AS26" s="19">
        <f>AQ26+AR26</f>
        <v>22.120269922458604</v>
      </c>
      <c r="AT26" s="36">
        <f>2*PI()^2*AR$1*2*SQRT($C$2*$C$11)*AN26*$C$7^2*AO26^2/SQRT(2)</f>
        <v>9.4212529750039076E-2</v>
      </c>
      <c r="AU26" s="17">
        <f t="shared" si="29"/>
        <v>238.76535771798984</v>
      </c>
      <c r="AV26" s="79">
        <f t="shared" si="30"/>
        <v>7.9409473565682231E-2</v>
      </c>
      <c r="AW26" s="26">
        <v>1.6478999999999999</v>
      </c>
      <c r="AX26" s="20">
        <v>2.4E-2</v>
      </c>
      <c r="AY26" s="20">
        <v>1.3620000000000001</v>
      </c>
      <c r="AZ26" s="19">
        <f t="shared" si="31"/>
        <v>0.96481265549089823</v>
      </c>
      <c r="BA26" s="19">
        <f>4*PI()^2*$C$13*SQRT($C$11*$C$2)*($C$7*AW26*AY26)^2</f>
        <v>2.6831629878665821</v>
      </c>
      <c r="BB26" s="19">
        <f>4*PI()^2*BB$1*SQRT($C$11*$C$2)*($C$7*AW26*AY26)^2</f>
        <v>21.465303902932657</v>
      </c>
      <c r="BC26" s="19">
        <f>BA26+BB26</f>
        <v>24.148466890799238</v>
      </c>
      <c r="BD26" s="36">
        <f>2*PI()^2*BB$1*2*SQRT($C$2*$C$11)*AX26*$C$7^2*AY26^2/SQRT(2)</f>
        <v>0.1341441005845426</v>
      </c>
      <c r="BE26" s="17">
        <f t="shared" si="36"/>
        <v>230.10908235404966</v>
      </c>
      <c r="BF26" s="79">
        <f t="shared" si="37"/>
        <v>9.328316676308232E-2</v>
      </c>
      <c r="BG26" s="22">
        <v>1.454</v>
      </c>
      <c r="BH26" s="20">
        <v>0.02</v>
      </c>
      <c r="BI26" s="20">
        <v>1.397</v>
      </c>
      <c r="BJ26" s="19">
        <f t="shared" si="38"/>
        <v>0.98960593224727222</v>
      </c>
      <c r="BK26" s="19">
        <f>4*PI()^2*$C$13*SQRT($C$11*$C$2)*($C$7*BG26*BI26)^2</f>
        <v>2.1976208012927945</v>
      </c>
      <c r="BL26" s="19">
        <f>4*PI()^2*BL$1*SQRT($C$11*$C$2)*($C$7*BG26*BI26)^2</f>
        <v>21.976208012927945</v>
      </c>
      <c r="BM26" s="19">
        <f>BK26+BL26</f>
        <v>24.173828814220741</v>
      </c>
      <c r="BN26" s="36">
        <f>2*PI()^2*BL$1*2*SQRT($C$2*$C$11)*BH26*$C$7^2*BI26^2/SQRT(2)</f>
        <v>0.14700731379647564</v>
      </c>
      <c r="BO26" s="17">
        <f t="shared" si="43"/>
        <v>209.33616412300989</v>
      </c>
      <c r="BP26" s="79">
        <f t="shared" si="44"/>
        <v>0.10498046577377003</v>
      </c>
      <c r="BQ26" s="26">
        <v>1.3160000000000001</v>
      </c>
      <c r="BR26" s="20">
        <v>1.9E-2</v>
      </c>
      <c r="BS26" s="20">
        <v>1.399</v>
      </c>
      <c r="BT26" s="19">
        <f t="shared" si="45"/>
        <v>0.99102269091906503</v>
      </c>
      <c r="BU26" s="19">
        <f>4*PI()^2*$C$13*SQRT($C$11*$C$2)*($C$7*BQ26*BS26)^2</f>
        <v>1.8054203753753311</v>
      </c>
      <c r="BV26" s="19">
        <f>4*PI()^2*BV$1*SQRT($C$11*$C$2)*($C$7*BQ26*BS26)^2</f>
        <v>21.665044504503971</v>
      </c>
      <c r="BW26" s="19">
        <f>BU26+BV26</f>
        <v>23.470464879879302</v>
      </c>
      <c r="BX26" s="36">
        <f>2*PI()^2*BV$1*2*SQRT($C$2*$C$11)*BR26*$C$7^2*BS26^2/SQRT(2)</f>
        <v>0.1680685332920398</v>
      </c>
      <c r="BY26" s="17">
        <f t="shared" si="50"/>
        <v>194.55193144697341</v>
      </c>
      <c r="BZ26" s="79">
        <f t="shared" si="51"/>
        <v>0.11135867088736121</v>
      </c>
    </row>
    <row r="27" spans="2:78" ht="20.100000000000001" customHeight="1">
      <c r="B27" s="16"/>
      <c r="C27" s="16"/>
      <c r="D27" s="18"/>
      <c r="E27" s="41"/>
      <c r="F27" s="8"/>
      <c r="G27" s="17"/>
      <c r="H27" s="42"/>
      <c r="I27" s="17"/>
      <c r="J27" s="17"/>
      <c r="K27" s="17"/>
      <c r="L27" s="3"/>
      <c r="M27" s="3"/>
      <c r="N27" s="3"/>
      <c r="O27" s="3"/>
      <c r="P27" s="17"/>
      <c r="Q27" s="17"/>
      <c r="R27" s="17"/>
      <c r="S27" s="17"/>
      <c r="T27" s="17"/>
      <c r="U27" s="17"/>
      <c r="V27" s="3"/>
      <c r="W27" s="3"/>
      <c r="X27" s="3"/>
      <c r="Y27" s="3"/>
      <c r="Z27" s="17"/>
      <c r="AA27" s="17"/>
      <c r="AB27" s="17"/>
      <c r="AC27" s="17"/>
      <c r="AD27" s="17"/>
      <c r="AE27" s="17"/>
      <c r="AF27" s="3"/>
      <c r="AG27" s="3"/>
      <c r="AH27" s="3"/>
      <c r="AI27" s="3"/>
      <c r="AJ27" s="17"/>
      <c r="AK27" s="17"/>
      <c r="AL27" s="17"/>
      <c r="AM27" s="17"/>
      <c r="AN27" s="17"/>
      <c r="AO27" s="17"/>
      <c r="AP27" s="3"/>
      <c r="AQ27" s="3"/>
      <c r="AR27" s="3"/>
      <c r="AS27" s="3"/>
      <c r="AT27" s="17"/>
      <c r="AU27" s="17"/>
      <c r="AV27" s="17"/>
      <c r="AW27" s="17"/>
      <c r="AX27" s="17"/>
      <c r="AY27" s="17"/>
      <c r="AZ27" s="3"/>
      <c r="BA27" s="3"/>
      <c r="BB27" s="3"/>
      <c r="BC27" s="3"/>
      <c r="BD27" s="17"/>
      <c r="BE27" s="17"/>
      <c r="BF27" s="17"/>
      <c r="BG27" s="17"/>
      <c r="BH27" s="17"/>
      <c r="BI27" s="17"/>
      <c r="BJ27" s="3"/>
      <c r="BK27" s="3"/>
      <c r="BL27" s="3"/>
      <c r="BM27" s="3"/>
      <c r="BN27" s="17"/>
      <c r="BO27" s="17"/>
      <c r="BP27" s="17"/>
      <c r="BQ27" s="17"/>
      <c r="BR27" s="17"/>
      <c r="BS27" s="17"/>
      <c r="BT27" s="3"/>
      <c r="BU27" s="3"/>
      <c r="BV27" s="3"/>
      <c r="BW27" s="3"/>
      <c r="BX27" s="17"/>
      <c r="BY27" s="17"/>
      <c r="BZ27" s="17"/>
    </row>
    <row r="28" spans="2:78" ht="20.100000000000001" customHeight="1">
      <c r="B28" s="16"/>
      <c r="C28" s="16"/>
      <c r="D28" s="18"/>
      <c r="E28" s="41"/>
      <c r="F28" s="8"/>
      <c r="G28" s="17"/>
      <c r="H28" s="42"/>
      <c r="I28" s="17"/>
      <c r="J28" s="17"/>
      <c r="K28" s="17"/>
      <c r="L28" s="3"/>
      <c r="M28" s="3"/>
      <c r="N28" s="3"/>
      <c r="O28" s="3"/>
      <c r="P28" s="17"/>
      <c r="Q28" s="17"/>
      <c r="R28" s="17"/>
      <c r="S28" s="17"/>
      <c r="T28" s="17"/>
      <c r="U28" s="17"/>
      <c r="V28" s="3"/>
      <c r="W28" s="3"/>
      <c r="X28" s="3"/>
      <c r="Y28" s="3"/>
      <c r="Z28" s="17"/>
      <c r="AA28" s="17"/>
      <c r="AB28" s="17"/>
      <c r="AC28" s="17"/>
      <c r="AD28" s="17"/>
      <c r="AE28" s="17"/>
      <c r="AF28" s="3"/>
      <c r="AG28" s="3"/>
      <c r="AH28" s="3"/>
      <c r="AI28" s="3"/>
      <c r="AJ28" s="17"/>
      <c r="AK28" s="17"/>
      <c r="AL28" s="17"/>
      <c r="AM28" s="17"/>
      <c r="AN28" s="17"/>
      <c r="AO28" s="17"/>
      <c r="AP28" s="3"/>
      <c r="AQ28" s="3"/>
      <c r="AR28" s="3"/>
      <c r="AS28" s="3"/>
      <c r="AT28" s="17"/>
      <c r="AU28" s="17"/>
      <c r="AV28" s="17"/>
      <c r="AW28" s="17"/>
      <c r="AX28" s="17"/>
      <c r="AY28" s="17"/>
      <c r="AZ28" s="3"/>
      <c r="BA28" s="3"/>
      <c r="BB28" s="3"/>
      <c r="BC28" s="3"/>
      <c r="BD28" s="17"/>
      <c r="BE28" s="17"/>
      <c r="BF28" s="17"/>
      <c r="BG28" s="17"/>
      <c r="BH28" s="17"/>
      <c r="BI28" s="17"/>
      <c r="BJ28" s="3"/>
      <c r="BK28" s="3"/>
      <c r="BL28" s="3"/>
      <c r="BM28" s="3"/>
      <c r="BN28" s="17"/>
      <c r="BO28" s="17"/>
      <c r="BP28" s="17"/>
      <c r="BQ28" s="17"/>
      <c r="BR28" s="17"/>
      <c r="BS28" s="17"/>
      <c r="BT28" s="3"/>
      <c r="BU28" s="3"/>
      <c r="BV28" s="3"/>
      <c r="BW28" s="3"/>
      <c r="BX28" s="17"/>
      <c r="BY28" s="17"/>
      <c r="BZ28" s="17"/>
    </row>
    <row r="29" spans="2:78" ht="20.100000000000001" customHeight="1" thickBot="1">
      <c r="B29" s="16"/>
      <c r="C29" s="16"/>
      <c r="D29" s="18"/>
    </row>
    <row r="30" spans="2:78" ht="20.100000000000001" customHeight="1">
      <c r="B30" s="18"/>
      <c r="C30" s="18"/>
      <c r="D30" s="18"/>
      <c r="E30" s="87" t="s">
        <v>19</v>
      </c>
      <c r="F30" s="88"/>
      <c r="G30" s="88"/>
      <c r="H30" s="89"/>
      <c r="I30" s="84" t="s">
        <v>21</v>
      </c>
      <c r="J30" s="85"/>
      <c r="K30" s="85"/>
      <c r="L30" s="85"/>
      <c r="M30" s="86"/>
      <c r="N30" s="82">
        <v>0</v>
      </c>
      <c r="O30" s="83"/>
      <c r="P30" s="32"/>
      <c r="Q30" s="81"/>
      <c r="R30" s="81"/>
      <c r="S30" s="84" t="s">
        <v>21</v>
      </c>
      <c r="T30" s="85"/>
      <c r="U30" s="85"/>
      <c r="V30" s="85"/>
      <c r="W30" s="86"/>
      <c r="X30" s="82">
        <v>0.04</v>
      </c>
      <c r="Y30" s="83"/>
      <c r="Z30" s="32"/>
      <c r="AA30" s="81"/>
      <c r="AB30" s="81"/>
      <c r="AC30" s="84" t="s">
        <v>21</v>
      </c>
      <c r="AD30" s="85"/>
      <c r="AE30" s="85"/>
      <c r="AF30" s="85"/>
      <c r="AG30" s="86"/>
      <c r="AH30" s="82">
        <v>0.08</v>
      </c>
      <c r="AI30" s="83"/>
      <c r="AJ30" s="32"/>
      <c r="AK30" s="81"/>
      <c r="AL30" s="81"/>
      <c r="AM30" s="84" t="s">
        <v>21</v>
      </c>
      <c r="AN30" s="85"/>
      <c r="AO30" s="85"/>
      <c r="AP30" s="85"/>
      <c r="AQ30" s="86"/>
      <c r="AR30" s="82">
        <v>0.12</v>
      </c>
      <c r="AS30" s="83"/>
      <c r="AT30" s="32"/>
      <c r="AU30" s="81"/>
      <c r="AV30" s="81"/>
      <c r="AW30" s="84" t="s">
        <v>21</v>
      </c>
      <c r="AX30" s="85"/>
      <c r="AY30" s="85"/>
      <c r="AZ30" s="85"/>
      <c r="BA30" s="86"/>
      <c r="BB30" s="82">
        <v>0.16</v>
      </c>
      <c r="BC30" s="83"/>
      <c r="BD30" s="32"/>
      <c r="BE30" s="81"/>
      <c r="BF30" s="81"/>
      <c r="BG30" s="84" t="s">
        <v>21</v>
      </c>
      <c r="BH30" s="85"/>
      <c r="BI30" s="85"/>
      <c r="BJ30" s="85"/>
      <c r="BK30" s="86"/>
      <c r="BL30" s="82">
        <v>0.2</v>
      </c>
      <c r="BM30" s="83"/>
      <c r="BN30" s="32"/>
      <c r="BO30" s="81"/>
      <c r="BP30" s="81"/>
      <c r="BQ30" s="84" t="s">
        <v>21</v>
      </c>
      <c r="BR30" s="85"/>
      <c r="BS30" s="85"/>
      <c r="BT30" s="85"/>
      <c r="BU30" s="86"/>
      <c r="BV30" s="82">
        <v>0.24</v>
      </c>
      <c r="BW30" s="83"/>
      <c r="BX30" s="32"/>
      <c r="BY30" s="81"/>
      <c r="BZ30" s="81"/>
    </row>
    <row r="31" spans="2:78" ht="20.100000000000001" customHeight="1" thickBot="1">
      <c r="B31" s="40" t="s">
        <v>34</v>
      </c>
      <c r="C31" s="40"/>
      <c r="D31" s="2"/>
      <c r="E31" s="22" t="s">
        <v>25</v>
      </c>
      <c r="F31" s="19" t="s">
        <v>27</v>
      </c>
      <c r="G31" s="39" t="s">
        <v>0</v>
      </c>
      <c r="H31" s="23" t="s">
        <v>28</v>
      </c>
      <c r="I31" s="22" t="s">
        <v>29</v>
      </c>
      <c r="J31" s="19" t="s">
        <v>23</v>
      </c>
      <c r="K31" s="19" t="s">
        <v>26</v>
      </c>
      <c r="L31" s="39" t="s">
        <v>18</v>
      </c>
      <c r="M31" s="19" t="s">
        <v>30</v>
      </c>
      <c r="N31" s="19" t="s">
        <v>31</v>
      </c>
      <c r="O31" s="19" t="s">
        <v>32</v>
      </c>
      <c r="P31" s="23" t="s">
        <v>20</v>
      </c>
      <c r="Q31" s="78" t="s">
        <v>67</v>
      </c>
      <c r="R31" s="78" t="s">
        <v>68</v>
      </c>
      <c r="S31" s="22" t="s">
        <v>9</v>
      </c>
      <c r="T31" s="19" t="s">
        <v>23</v>
      </c>
      <c r="U31" s="19" t="s">
        <v>26</v>
      </c>
      <c r="V31" s="39" t="s">
        <v>18</v>
      </c>
      <c r="W31" s="19" t="s">
        <v>30</v>
      </c>
      <c r="X31" s="19" t="s">
        <v>31</v>
      </c>
      <c r="Y31" s="19" t="s">
        <v>32</v>
      </c>
      <c r="Z31" s="23" t="s">
        <v>20</v>
      </c>
      <c r="AA31" s="78" t="s">
        <v>67</v>
      </c>
      <c r="AB31" s="78" t="s">
        <v>68</v>
      </c>
      <c r="AC31" s="22" t="s">
        <v>10</v>
      </c>
      <c r="AD31" s="19" t="s">
        <v>23</v>
      </c>
      <c r="AE31" s="19" t="s">
        <v>26</v>
      </c>
      <c r="AF31" s="39" t="s">
        <v>18</v>
      </c>
      <c r="AG31" s="19" t="s">
        <v>30</v>
      </c>
      <c r="AH31" s="19" t="s">
        <v>31</v>
      </c>
      <c r="AI31" s="19" t="s">
        <v>32</v>
      </c>
      <c r="AJ31" s="23" t="s">
        <v>20</v>
      </c>
      <c r="AK31" s="78" t="s">
        <v>67</v>
      </c>
      <c r="AL31" s="78" t="s">
        <v>68</v>
      </c>
      <c r="AM31" s="22" t="s">
        <v>11</v>
      </c>
      <c r="AN31" s="19" t="s">
        <v>23</v>
      </c>
      <c r="AO31" s="19" t="s">
        <v>26</v>
      </c>
      <c r="AP31" s="39" t="s">
        <v>18</v>
      </c>
      <c r="AQ31" s="19" t="s">
        <v>30</v>
      </c>
      <c r="AR31" s="19" t="s">
        <v>31</v>
      </c>
      <c r="AS31" s="19" t="s">
        <v>32</v>
      </c>
      <c r="AT31" s="23" t="s">
        <v>20</v>
      </c>
      <c r="AU31" s="78" t="s">
        <v>67</v>
      </c>
      <c r="AV31" s="78" t="s">
        <v>68</v>
      </c>
      <c r="AW31" s="22" t="s">
        <v>12</v>
      </c>
      <c r="AX31" s="19" t="s">
        <v>23</v>
      </c>
      <c r="AY31" s="19" t="s">
        <v>26</v>
      </c>
      <c r="AZ31" s="39" t="s">
        <v>18</v>
      </c>
      <c r="BA31" s="19" t="s">
        <v>30</v>
      </c>
      <c r="BB31" s="19" t="s">
        <v>31</v>
      </c>
      <c r="BC31" s="19" t="s">
        <v>32</v>
      </c>
      <c r="BD31" s="23" t="s">
        <v>20</v>
      </c>
      <c r="BE31" s="78" t="s">
        <v>67</v>
      </c>
      <c r="BF31" s="78" t="s">
        <v>68</v>
      </c>
      <c r="BG31" s="22" t="s">
        <v>13</v>
      </c>
      <c r="BH31" s="19" t="s">
        <v>23</v>
      </c>
      <c r="BI31" s="19" t="s">
        <v>26</v>
      </c>
      <c r="BJ31" s="39" t="s">
        <v>18</v>
      </c>
      <c r="BK31" s="19" t="s">
        <v>30</v>
      </c>
      <c r="BL31" s="19" t="s">
        <v>31</v>
      </c>
      <c r="BM31" s="19" t="s">
        <v>32</v>
      </c>
      <c r="BN31" s="23" t="s">
        <v>20</v>
      </c>
      <c r="BO31" s="78" t="s">
        <v>67</v>
      </c>
      <c r="BP31" s="78" t="s">
        <v>68</v>
      </c>
      <c r="BQ31" s="22" t="s">
        <v>14</v>
      </c>
      <c r="BR31" s="19" t="s">
        <v>23</v>
      </c>
      <c r="BS31" s="19" t="s">
        <v>26</v>
      </c>
      <c r="BT31" s="39" t="s">
        <v>18</v>
      </c>
      <c r="BU31" s="19" t="s">
        <v>30</v>
      </c>
      <c r="BV31" s="19" t="s">
        <v>31</v>
      </c>
      <c r="BW31" s="19" t="s">
        <v>32</v>
      </c>
      <c r="BX31" s="23" t="s">
        <v>20</v>
      </c>
      <c r="BY31" s="78" t="s">
        <v>67</v>
      </c>
      <c r="BZ31" s="78" t="s">
        <v>68</v>
      </c>
    </row>
    <row r="32" spans="2:78" ht="20.100000000000001" customHeight="1">
      <c r="B32" s="4" t="s">
        <v>1</v>
      </c>
      <c r="C32" s="5">
        <v>1000</v>
      </c>
      <c r="D32" s="2"/>
      <c r="E32" s="38">
        <v>20</v>
      </c>
      <c r="F32" s="20">
        <f t="shared" ref="F32:F55" si="54">0.02*E32-0.0054</f>
        <v>0.39460000000000001</v>
      </c>
      <c r="G32" s="20">
        <f t="shared" ref="G32:G55" si="55">F32/$C$14/$C$7</f>
        <v>3.1442799318866128</v>
      </c>
      <c r="H32" s="29">
        <f t="shared" ref="H32:H55" si="56">F32*$C$7/$C$5</f>
        <v>35291.690140845072</v>
      </c>
      <c r="I32" s="22">
        <v>0</v>
      </c>
      <c r="J32" s="19">
        <v>0</v>
      </c>
      <c r="K32" s="19">
        <v>0</v>
      </c>
      <c r="L32" s="19">
        <f t="shared" ref="L32:L55" si="57">K32/$C$14</f>
        <v>0</v>
      </c>
      <c r="M32" s="19">
        <f t="shared" ref="M32:M55" si="58">4*PI()^2*$C$13*SQRT($C$11*$C$2)*($C$7*I32*K32)^2</f>
        <v>0</v>
      </c>
      <c r="N32" s="19">
        <f t="shared" ref="N32:N55" si="59">4*PI()^2*N$1*SQRT($C$11*$C$2)*($C$7*I32*K32)^2</f>
        <v>0</v>
      </c>
      <c r="O32" s="19">
        <f t="shared" ref="O32:O55" si="60">M32+N32</f>
        <v>0</v>
      </c>
      <c r="P32" s="36">
        <f t="shared" ref="P32:P55" si="61">2*PI()^2*N$1*2*SQRT($C$2*$C$11)*J32*$C$7^2*K32^2/SQRT(2)</f>
        <v>0</v>
      </c>
      <c r="Q32" s="17">
        <f t="shared" ref="Q32:Q55" si="62">0.5926*0.5*$C$6*$F32^3*($C$7*I32*2+$C$7)*$C$8</f>
        <v>1.4487053560282079</v>
      </c>
      <c r="R32" s="79">
        <f t="shared" ref="R32:R55" si="63">N32/Q32</f>
        <v>0</v>
      </c>
      <c r="S32" s="26">
        <v>0</v>
      </c>
      <c r="T32" s="20">
        <v>0</v>
      </c>
      <c r="U32" s="19">
        <v>0</v>
      </c>
      <c r="V32" s="19">
        <f t="shared" ref="V32:V55" si="64">U32/$C$14</f>
        <v>0</v>
      </c>
      <c r="W32" s="19">
        <f t="shared" ref="W32:W55" si="65">4*PI()^2*$C$13*SQRT($C$11*$C$2)*($C$7*S32*U32)^2</f>
        <v>0</v>
      </c>
      <c r="X32" s="19">
        <f t="shared" ref="X32:X55" si="66">4*PI()^2*X$1*SQRT($C$11*$C$2)*($C$7*S32*U32)^2</f>
        <v>0</v>
      </c>
      <c r="Y32" s="19">
        <f t="shared" ref="Y32:Y55" si="67">W32+X32</f>
        <v>0</v>
      </c>
      <c r="Z32" s="36">
        <f t="shared" ref="Z32:Z55" si="68">2*PI()^2*X$1*2*SQRT($C$2*$C$11)*T32*$C$7^2*U32^2/SQRT(2)</f>
        <v>0</v>
      </c>
      <c r="AA32" s="17">
        <f t="shared" ref="AA32:AA55" si="69">0.5926*0.5*$C$6*$F32^3*($C$7*S32*2+$C$7)*$C$8</f>
        <v>1.4487053560282079</v>
      </c>
      <c r="AB32" s="79">
        <f t="shared" ref="AB32:AB55" si="70">X32/AA32</f>
        <v>0</v>
      </c>
      <c r="AC32" s="26">
        <v>0</v>
      </c>
      <c r="AD32" s="20">
        <v>0</v>
      </c>
      <c r="AE32" s="19">
        <v>0</v>
      </c>
      <c r="AF32" s="19">
        <f t="shared" ref="AF32:AF55" si="71">AE32/$C$14</f>
        <v>0</v>
      </c>
      <c r="AG32" s="19">
        <f t="shared" ref="AG32:AG55" si="72">4*PI()^2*$C$13*SQRT($C$11*$C$2)*($C$7*AC32*AE32)^2</f>
        <v>0</v>
      </c>
      <c r="AH32" s="19">
        <f t="shared" ref="AH32:AH55" si="73">4*PI()^2*AH$1*SQRT($C$11*$C$2)*($C$7*AC32*AE32)^2</f>
        <v>0</v>
      </c>
      <c r="AI32" s="19">
        <f t="shared" ref="AI32:AI55" si="74">AG32+AH32</f>
        <v>0</v>
      </c>
      <c r="AJ32" s="36">
        <f t="shared" ref="AJ32:AJ55" si="75">2*PI()^2*AH$1*2*SQRT($C$2*$C$11)*AD32*$C$7^2*AE32^2/SQRT(2)</f>
        <v>0</v>
      </c>
      <c r="AK32" s="17">
        <f t="shared" ref="AK32:AK55" si="76">0.5926*0.5*$C$6*$F32^3*($C$7*AC32*2+$C$7)*$C$8</f>
        <v>1.4487053560282079</v>
      </c>
      <c r="AL32" s="79">
        <f t="shared" ref="AL32:AL55" si="77">AH32/AK32</f>
        <v>0</v>
      </c>
      <c r="AM32" s="26">
        <v>0</v>
      </c>
      <c r="AN32" s="20">
        <v>0</v>
      </c>
      <c r="AO32" s="19">
        <v>0</v>
      </c>
      <c r="AP32" s="19">
        <f t="shared" ref="AP32:AP55" si="78">AO32/$C$14</f>
        <v>0</v>
      </c>
      <c r="AQ32" s="19">
        <f t="shared" ref="AQ32:AQ55" si="79">4*PI()^2*$C$13*SQRT($C$11*$C$2)*($C$7*AM32*AO32)^2</f>
        <v>0</v>
      </c>
      <c r="AR32" s="19">
        <f t="shared" ref="AR32:AR55" si="80">4*PI()^2*AR$1*SQRT($C$11*$C$2)*($C$7*AM32*AO32)^2</f>
        <v>0</v>
      </c>
      <c r="AS32" s="19">
        <f t="shared" ref="AS32:AS55" si="81">AQ32+AR32</f>
        <v>0</v>
      </c>
      <c r="AT32" s="36">
        <f t="shared" ref="AT32:AT55" si="82">2*PI()^2*AR$1*2*SQRT($C$2*$C$11)*AN32*$C$7^2*AO32^2/SQRT(2)</f>
        <v>0</v>
      </c>
      <c r="AU32" s="17">
        <f t="shared" ref="AU32:AU55" si="83">0.5926*0.5*$C$6*$F32^3*($C$7*AM32*2+$C$7)*$C$8</f>
        <v>1.4487053560282079</v>
      </c>
      <c r="AV32" s="79">
        <f t="shared" ref="AV32:AV55" si="84">AR32/AU32</f>
        <v>0</v>
      </c>
      <c r="AW32" s="26">
        <v>0</v>
      </c>
      <c r="AX32" s="20">
        <v>0</v>
      </c>
      <c r="AY32" s="19">
        <v>0</v>
      </c>
      <c r="AZ32" s="19">
        <f t="shared" ref="AZ32:AZ55" si="85">AY32/$C$14</f>
        <v>0</v>
      </c>
      <c r="BA32" s="19">
        <f t="shared" ref="BA32:BA55" si="86">4*PI()^2*$C$13*SQRT($C$11*$C$2)*($C$7*AW32*AY32)^2</f>
        <v>0</v>
      </c>
      <c r="BB32" s="19">
        <f t="shared" ref="BB32:BB55" si="87">4*PI()^2*BB$1*SQRT($C$11*$C$2)*($C$7*AW32*AY32)^2</f>
        <v>0</v>
      </c>
      <c r="BC32" s="19">
        <f t="shared" ref="BC32:BC55" si="88">BA32+BB32</f>
        <v>0</v>
      </c>
      <c r="BD32" s="36">
        <f t="shared" ref="BD32:BD55" si="89">2*PI()^2*BB$1*2*SQRT($C$2*$C$11)*AX32*$C$7^2*AY32^2/SQRT(2)</f>
        <v>0</v>
      </c>
      <c r="BE32" s="17">
        <f t="shared" ref="BE32:BE55" si="90">0.5926*0.5*$C$6*$F32^3*($C$7*AW32*2+$C$7)*$C$8</f>
        <v>1.4487053560282079</v>
      </c>
      <c r="BF32" s="79">
        <f t="shared" ref="BF32:BF55" si="91">BB32/BE32</f>
        <v>0</v>
      </c>
      <c r="BG32" s="22">
        <v>0</v>
      </c>
      <c r="BH32" s="19">
        <v>0</v>
      </c>
      <c r="BI32" s="19">
        <v>0</v>
      </c>
      <c r="BJ32" s="19">
        <f t="shared" ref="BJ32:BJ55" si="92">BI32/$C$14</f>
        <v>0</v>
      </c>
      <c r="BK32" s="19">
        <f t="shared" ref="BK32:BK55" si="93">4*PI()^2*$C$13*SQRT($C$11*$C$2)*($C$7*BG32*BI32)^2</f>
        <v>0</v>
      </c>
      <c r="BL32" s="19">
        <f t="shared" ref="BL32:BL55" si="94">4*PI()^2*BL$1*SQRT($C$11*$C$2)*($C$7*BG32*BI32)^2</f>
        <v>0</v>
      </c>
      <c r="BM32" s="19">
        <f t="shared" ref="BM32:BM55" si="95">BK32+BL32</f>
        <v>0</v>
      </c>
      <c r="BN32" s="36">
        <f t="shared" ref="BN32:BN55" si="96">2*PI()^2*BL$1*2*SQRT($C$2*$C$11)*BH32*$C$7^2*BI32^2/SQRT(2)</f>
        <v>0</v>
      </c>
      <c r="BO32" s="17">
        <f t="shared" ref="BO32:BO55" si="97">0.5926*0.5*$C$6*$F32^3*($C$7*BG32*2+$C$7)*$C$8</f>
        <v>1.4487053560282079</v>
      </c>
      <c r="BP32" s="79">
        <f t="shared" ref="BP32:BP55" si="98">BL32/BO32</f>
        <v>0</v>
      </c>
      <c r="BQ32" s="26">
        <v>0</v>
      </c>
      <c r="BR32" s="20">
        <v>0</v>
      </c>
      <c r="BS32" s="19">
        <v>0</v>
      </c>
      <c r="BT32" s="19">
        <f t="shared" ref="BT32:BT55" si="99">BS32/$C$14</f>
        <v>0</v>
      </c>
      <c r="BU32" s="19">
        <f t="shared" ref="BU32:BU55" si="100">4*PI()^2*$C$13*SQRT($C$11*$C$2)*($C$7*BQ32*BS32)^2</f>
        <v>0</v>
      </c>
      <c r="BV32" s="19">
        <f t="shared" ref="BV32:BV55" si="101">4*PI()^2*BV$1*SQRT($C$11*$C$2)*($C$7*BQ32*BS32)^2</f>
        <v>0</v>
      </c>
      <c r="BW32" s="19">
        <f t="shared" ref="BW32:BW55" si="102">BU32+BV32</f>
        <v>0</v>
      </c>
      <c r="BX32" s="36">
        <f t="shared" ref="BX32:BX55" si="103">2*PI()^2*BV$1*2*SQRT($C$2*$C$11)*BR32*$C$7^2*BS32^2/SQRT(2)</f>
        <v>0</v>
      </c>
      <c r="BY32" s="17">
        <f t="shared" ref="BY32:BY55" si="104">0.5926*0.5*$C$6*$F32^3*($C$7*BQ32*2+$C$7)*$C$8</f>
        <v>1.4487053560282079</v>
      </c>
      <c r="BZ32" s="79">
        <f t="shared" ref="BZ32:BZ55" si="105">BV32/BY32</f>
        <v>0</v>
      </c>
    </row>
    <row r="33" spans="2:78" ht="20.100000000000001" customHeight="1">
      <c r="B33" s="6" t="s">
        <v>24</v>
      </c>
      <c r="C33" s="7">
        <v>19.5</v>
      </c>
      <c r="D33" s="2"/>
      <c r="E33" s="38">
        <v>22</v>
      </c>
      <c r="F33" s="20">
        <f t="shared" si="54"/>
        <v>0.43459999999999999</v>
      </c>
      <c r="G33" s="20">
        <f t="shared" si="55"/>
        <v>3.4630107916825184</v>
      </c>
      <c r="H33" s="29">
        <f t="shared" si="56"/>
        <v>38869.15492957746</v>
      </c>
      <c r="I33" s="26">
        <v>0</v>
      </c>
      <c r="J33" s="20">
        <v>0</v>
      </c>
      <c r="K33" s="20">
        <v>0</v>
      </c>
      <c r="L33" s="19">
        <f t="shared" si="57"/>
        <v>0</v>
      </c>
      <c r="M33" s="19">
        <f t="shared" si="58"/>
        <v>0</v>
      </c>
      <c r="N33" s="19">
        <f t="shared" si="59"/>
        <v>0</v>
      </c>
      <c r="O33" s="19">
        <f t="shared" si="60"/>
        <v>0</v>
      </c>
      <c r="P33" s="36">
        <f t="shared" si="61"/>
        <v>0</v>
      </c>
      <c r="Q33" s="17">
        <f t="shared" si="62"/>
        <v>1.9354323193646394</v>
      </c>
      <c r="R33" s="79">
        <f t="shared" si="63"/>
        <v>0</v>
      </c>
      <c r="S33" s="26">
        <v>0</v>
      </c>
      <c r="T33" s="20">
        <v>0</v>
      </c>
      <c r="U33" s="20">
        <v>0</v>
      </c>
      <c r="V33" s="19">
        <f t="shared" si="64"/>
        <v>0</v>
      </c>
      <c r="W33" s="19">
        <f t="shared" si="65"/>
        <v>0</v>
      </c>
      <c r="X33" s="19">
        <f t="shared" si="66"/>
        <v>0</v>
      </c>
      <c r="Y33" s="19">
        <f t="shared" si="67"/>
        <v>0</v>
      </c>
      <c r="Z33" s="36">
        <f t="shared" si="68"/>
        <v>0</v>
      </c>
      <c r="AA33" s="17">
        <f t="shared" si="69"/>
        <v>1.9354323193646394</v>
      </c>
      <c r="AB33" s="79">
        <f t="shared" si="70"/>
        <v>0</v>
      </c>
      <c r="AC33" s="26">
        <v>0</v>
      </c>
      <c r="AD33" s="20">
        <v>0</v>
      </c>
      <c r="AE33" s="20">
        <v>0</v>
      </c>
      <c r="AF33" s="19">
        <f t="shared" si="71"/>
        <v>0</v>
      </c>
      <c r="AG33" s="19">
        <f t="shared" si="72"/>
        <v>0</v>
      </c>
      <c r="AH33" s="19">
        <f t="shared" si="73"/>
        <v>0</v>
      </c>
      <c r="AI33" s="19">
        <f t="shared" si="74"/>
        <v>0</v>
      </c>
      <c r="AJ33" s="36">
        <f t="shared" si="75"/>
        <v>0</v>
      </c>
      <c r="AK33" s="17">
        <f t="shared" si="76"/>
        <v>1.9354323193646394</v>
      </c>
      <c r="AL33" s="79">
        <f t="shared" si="77"/>
        <v>0</v>
      </c>
      <c r="AM33" s="26">
        <v>0.20219999999999999</v>
      </c>
      <c r="AN33" s="20">
        <v>1.2E-2</v>
      </c>
      <c r="AO33" s="20">
        <v>1.2749999999999999</v>
      </c>
      <c r="AP33" s="19">
        <f t="shared" si="78"/>
        <v>0.90318365326791128</v>
      </c>
      <c r="AQ33" s="19">
        <f t="shared" si="79"/>
        <v>3.5400859299852504E-2</v>
      </c>
      <c r="AR33" s="19">
        <f t="shared" si="80"/>
        <v>0.21240515579911501</v>
      </c>
      <c r="AS33" s="19">
        <f t="shared" si="81"/>
        <v>0.24780601509896752</v>
      </c>
      <c r="AT33" s="36">
        <f t="shared" si="82"/>
        <v>4.408278257404144E-2</v>
      </c>
      <c r="AU33" s="17">
        <f t="shared" si="83"/>
        <v>2.7181211493156998</v>
      </c>
      <c r="AV33" s="79">
        <f t="shared" si="84"/>
        <v>7.8144109158853725E-2</v>
      </c>
      <c r="AW33" s="26">
        <v>0</v>
      </c>
      <c r="AX33" s="20">
        <v>0</v>
      </c>
      <c r="AY33" s="20">
        <v>0</v>
      </c>
      <c r="AZ33" s="19">
        <f t="shared" si="85"/>
        <v>0</v>
      </c>
      <c r="BA33" s="19">
        <f t="shared" si="86"/>
        <v>0</v>
      </c>
      <c r="BB33" s="19">
        <f t="shared" si="87"/>
        <v>0</v>
      </c>
      <c r="BC33" s="19">
        <f t="shared" si="88"/>
        <v>0</v>
      </c>
      <c r="BD33" s="36">
        <f t="shared" si="89"/>
        <v>0</v>
      </c>
      <c r="BE33" s="17">
        <f t="shared" si="90"/>
        <v>1.9354323193646394</v>
      </c>
      <c r="BF33" s="79">
        <f t="shared" si="91"/>
        <v>0</v>
      </c>
      <c r="BG33" s="26">
        <v>0</v>
      </c>
      <c r="BH33" s="20">
        <v>0</v>
      </c>
      <c r="BI33" s="20">
        <v>0</v>
      </c>
      <c r="BJ33" s="19">
        <f t="shared" si="92"/>
        <v>0</v>
      </c>
      <c r="BK33" s="19">
        <f t="shared" si="93"/>
        <v>0</v>
      </c>
      <c r="BL33" s="19">
        <f t="shared" si="94"/>
        <v>0</v>
      </c>
      <c r="BM33" s="19">
        <f t="shared" si="95"/>
        <v>0</v>
      </c>
      <c r="BN33" s="36">
        <f t="shared" si="96"/>
        <v>0</v>
      </c>
      <c r="BO33" s="17">
        <f t="shared" si="97"/>
        <v>1.9354323193646394</v>
      </c>
      <c r="BP33" s="79">
        <f t="shared" si="98"/>
        <v>0</v>
      </c>
      <c r="BQ33" s="26">
        <v>0</v>
      </c>
      <c r="BR33" s="20">
        <v>0</v>
      </c>
      <c r="BS33" s="20">
        <v>0</v>
      </c>
      <c r="BT33" s="19">
        <f t="shared" si="99"/>
        <v>0</v>
      </c>
      <c r="BU33" s="19">
        <f t="shared" si="100"/>
        <v>0</v>
      </c>
      <c r="BV33" s="19">
        <f t="shared" si="101"/>
        <v>0</v>
      </c>
      <c r="BW33" s="19">
        <f t="shared" si="102"/>
        <v>0</v>
      </c>
      <c r="BX33" s="36">
        <f t="shared" si="103"/>
        <v>0</v>
      </c>
      <c r="BY33" s="17">
        <f t="shared" si="104"/>
        <v>1.9354323193646394</v>
      </c>
      <c r="BZ33" s="79">
        <f t="shared" si="105"/>
        <v>0</v>
      </c>
    </row>
    <row r="34" spans="2:78" ht="20.100000000000001" customHeight="1">
      <c r="B34" s="9" t="s">
        <v>2</v>
      </c>
      <c r="C34" s="10">
        <f>1.003887*10^-3</f>
        <v>1.003887E-3</v>
      </c>
      <c r="D34" s="2"/>
      <c r="E34" s="38">
        <v>24</v>
      </c>
      <c r="F34" s="20">
        <f t="shared" si="54"/>
        <v>0.47459999999999997</v>
      </c>
      <c r="G34" s="20">
        <f t="shared" si="55"/>
        <v>3.7817416514784248</v>
      </c>
      <c r="H34" s="29">
        <f t="shared" si="56"/>
        <v>42446.619718309856</v>
      </c>
      <c r="I34" s="26">
        <v>0.3095</v>
      </c>
      <c r="J34" s="20">
        <v>1.7999999999999999E-2</v>
      </c>
      <c r="K34" s="20">
        <v>1.268</v>
      </c>
      <c r="L34" s="19">
        <f t="shared" si="57"/>
        <v>0.89822499791663657</v>
      </c>
      <c r="M34" s="19">
        <f t="shared" si="58"/>
        <v>8.2033444161196359E-2</v>
      </c>
      <c r="N34" s="19">
        <f t="shared" si="59"/>
        <v>0</v>
      </c>
      <c r="O34" s="19">
        <f t="shared" si="60"/>
        <v>8.2033444161196359E-2</v>
      </c>
      <c r="P34" s="36">
        <f t="shared" si="61"/>
        <v>0</v>
      </c>
      <c r="Q34" s="17">
        <f t="shared" si="62"/>
        <v>4.0807395148070702</v>
      </c>
      <c r="R34" s="79">
        <f t="shared" si="63"/>
        <v>0</v>
      </c>
      <c r="S34" s="26">
        <v>0.37240000000000001</v>
      </c>
      <c r="T34" s="20">
        <v>2.3E-2</v>
      </c>
      <c r="U34" s="20">
        <v>1.274</v>
      </c>
      <c r="V34" s="19">
        <f t="shared" si="64"/>
        <v>0.90247527393201488</v>
      </c>
      <c r="W34" s="19">
        <f t="shared" si="65"/>
        <v>0.11989175914028528</v>
      </c>
      <c r="X34" s="19">
        <f t="shared" si="66"/>
        <v>0.23978351828057057</v>
      </c>
      <c r="Y34" s="19">
        <f t="shared" si="67"/>
        <v>0.35967527742085587</v>
      </c>
      <c r="Z34" s="36">
        <f t="shared" si="68"/>
        <v>2.8119838479393956E-2</v>
      </c>
      <c r="AA34" s="17">
        <f t="shared" si="69"/>
        <v>4.3978223010718818</v>
      </c>
      <c r="AB34" s="79">
        <f t="shared" si="70"/>
        <v>5.4523239427415722E-2</v>
      </c>
      <c r="AC34" s="26">
        <v>0.33210000000000001</v>
      </c>
      <c r="AD34" s="20">
        <v>2.1999999999999999E-2</v>
      </c>
      <c r="AE34" s="20">
        <v>1.26</v>
      </c>
      <c r="AF34" s="19">
        <f t="shared" si="71"/>
        <v>0.89255796322946535</v>
      </c>
      <c r="AG34" s="19">
        <f t="shared" si="72"/>
        <v>9.3263127132105758E-2</v>
      </c>
      <c r="AH34" s="19">
        <f t="shared" si="73"/>
        <v>0.37305250852842303</v>
      </c>
      <c r="AI34" s="19">
        <f t="shared" si="74"/>
        <v>0.4663156356605288</v>
      </c>
      <c r="AJ34" s="36">
        <f t="shared" si="75"/>
        <v>5.2618673621942336E-2</v>
      </c>
      <c r="AK34" s="17">
        <f t="shared" si="76"/>
        <v>4.1946675111438712</v>
      </c>
      <c r="AL34" s="79">
        <f t="shared" si="77"/>
        <v>8.893494121699598E-2</v>
      </c>
      <c r="AM34" s="26">
        <v>0.24990000000000001</v>
      </c>
      <c r="AN34" s="20">
        <v>0.01</v>
      </c>
      <c r="AO34" s="20">
        <v>1.2689999999999999</v>
      </c>
      <c r="AP34" s="19">
        <f t="shared" si="78"/>
        <v>0.89893337725253286</v>
      </c>
      <c r="AQ34" s="19">
        <f t="shared" si="79"/>
        <v>5.3565712788333462E-2</v>
      </c>
      <c r="AR34" s="19">
        <f t="shared" si="80"/>
        <v>0.32139427673000076</v>
      </c>
      <c r="AS34" s="19">
        <f t="shared" si="81"/>
        <v>0.3749599895183342</v>
      </c>
      <c r="AT34" s="36">
        <f t="shared" si="82"/>
        <v>3.6390718353820808E-2</v>
      </c>
      <c r="AU34" s="17">
        <f t="shared" si="83"/>
        <v>3.7802922324321466</v>
      </c>
      <c r="AV34" s="79">
        <f t="shared" si="84"/>
        <v>8.501836814960298E-2</v>
      </c>
      <c r="AW34" s="26">
        <v>0</v>
      </c>
      <c r="AX34" s="20">
        <v>0</v>
      </c>
      <c r="AY34" s="20">
        <v>0</v>
      </c>
      <c r="AZ34" s="19">
        <f t="shared" si="85"/>
        <v>0</v>
      </c>
      <c r="BA34" s="19">
        <f t="shared" si="86"/>
        <v>0</v>
      </c>
      <c r="BB34" s="19">
        <f t="shared" si="87"/>
        <v>0</v>
      </c>
      <c r="BC34" s="19">
        <f t="shared" si="88"/>
        <v>0</v>
      </c>
      <c r="BD34" s="36">
        <f t="shared" si="89"/>
        <v>0</v>
      </c>
      <c r="BE34" s="17">
        <f t="shared" si="90"/>
        <v>2.5205308924070855</v>
      </c>
      <c r="BF34" s="79">
        <f t="shared" si="91"/>
        <v>0</v>
      </c>
      <c r="BG34" s="26">
        <v>0</v>
      </c>
      <c r="BH34" s="20">
        <v>0</v>
      </c>
      <c r="BI34" s="20">
        <v>0</v>
      </c>
      <c r="BJ34" s="19">
        <f t="shared" si="92"/>
        <v>0</v>
      </c>
      <c r="BK34" s="19">
        <f t="shared" si="93"/>
        <v>0</v>
      </c>
      <c r="BL34" s="19">
        <f t="shared" si="94"/>
        <v>0</v>
      </c>
      <c r="BM34" s="19">
        <f t="shared" si="95"/>
        <v>0</v>
      </c>
      <c r="BN34" s="36">
        <f t="shared" si="96"/>
        <v>0</v>
      </c>
      <c r="BO34" s="17">
        <f t="shared" si="97"/>
        <v>2.5205308924070855</v>
      </c>
      <c r="BP34" s="79">
        <f t="shared" si="98"/>
        <v>0</v>
      </c>
      <c r="BQ34" s="26">
        <v>0</v>
      </c>
      <c r="BR34" s="20">
        <v>0</v>
      </c>
      <c r="BS34" s="20">
        <v>0</v>
      </c>
      <c r="BT34" s="19">
        <f t="shared" si="99"/>
        <v>0</v>
      </c>
      <c r="BU34" s="19">
        <f t="shared" si="100"/>
        <v>0</v>
      </c>
      <c r="BV34" s="19">
        <f t="shared" si="101"/>
        <v>0</v>
      </c>
      <c r="BW34" s="19">
        <f t="shared" si="102"/>
        <v>0</v>
      </c>
      <c r="BX34" s="36">
        <f t="shared" si="103"/>
        <v>0</v>
      </c>
      <c r="BY34" s="17">
        <f t="shared" si="104"/>
        <v>2.5205308924070855</v>
      </c>
      <c r="BZ34" s="79">
        <f t="shared" si="105"/>
        <v>0</v>
      </c>
    </row>
    <row r="35" spans="2:78" ht="20.100000000000001" customHeight="1">
      <c r="B35" s="6" t="s">
        <v>3</v>
      </c>
      <c r="C35" s="11">
        <f>9.94*10^-7</f>
        <v>9.9399999999999993E-7</v>
      </c>
      <c r="D35" s="2"/>
      <c r="E35" s="38">
        <v>26</v>
      </c>
      <c r="F35" s="20">
        <f t="shared" si="54"/>
        <v>0.51460000000000006</v>
      </c>
      <c r="G35" s="20">
        <f t="shared" si="55"/>
        <v>4.1004725112743312</v>
      </c>
      <c r="H35" s="29">
        <f t="shared" si="56"/>
        <v>46024.084507042258</v>
      </c>
      <c r="I35" s="26">
        <v>0.39500000000000002</v>
      </c>
      <c r="J35" s="20">
        <v>2.4E-2</v>
      </c>
      <c r="K35" s="20">
        <v>1.37</v>
      </c>
      <c r="L35" s="19">
        <f t="shared" si="57"/>
        <v>0.97047969017806945</v>
      </c>
      <c r="M35" s="19">
        <f t="shared" si="58"/>
        <v>0.15597911700575431</v>
      </c>
      <c r="N35" s="19">
        <f t="shared" si="59"/>
        <v>0</v>
      </c>
      <c r="O35" s="19">
        <f t="shared" si="60"/>
        <v>0.15597911700575431</v>
      </c>
      <c r="P35" s="36">
        <f t="shared" si="61"/>
        <v>0</v>
      </c>
      <c r="Q35" s="17">
        <f t="shared" si="62"/>
        <v>5.7513685680050788</v>
      </c>
      <c r="R35" s="79">
        <f t="shared" si="63"/>
        <v>0</v>
      </c>
      <c r="S35" s="26">
        <v>0.3649</v>
      </c>
      <c r="T35" s="20">
        <v>1.2E-2</v>
      </c>
      <c r="U35" s="20">
        <v>1.339</v>
      </c>
      <c r="V35" s="19">
        <f t="shared" si="64"/>
        <v>0.94851993076528096</v>
      </c>
      <c r="W35" s="19">
        <f t="shared" si="65"/>
        <v>0.12715692374675963</v>
      </c>
      <c r="X35" s="19">
        <f t="shared" si="66"/>
        <v>0.25431384749351926</v>
      </c>
      <c r="Y35" s="19">
        <f t="shared" si="67"/>
        <v>0.38147077124027889</v>
      </c>
      <c r="Z35" s="36">
        <f t="shared" si="68"/>
        <v>1.6206473738907184E-2</v>
      </c>
      <c r="AA35" s="17">
        <f t="shared" si="69"/>
        <v>5.5579426530364167</v>
      </c>
      <c r="AB35" s="79">
        <f t="shared" si="70"/>
        <v>4.5756831865579335E-2</v>
      </c>
      <c r="AC35" s="26">
        <v>0.36070000000000002</v>
      </c>
      <c r="AD35" s="20">
        <v>0.01</v>
      </c>
      <c r="AE35" s="20">
        <v>1.3009999999999999</v>
      </c>
      <c r="AF35" s="19">
        <f t="shared" si="71"/>
        <v>0.92160151600121765</v>
      </c>
      <c r="AG35" s="19">
        <f t="shared" si="72"/>
        <v>0.11729459760066065</v>
      </c>
      <c r="AH35" s="19">
        <f t="shared" si="73"/>
        <v>0.46917839040264259</v>
      </c>
      <c r="AI35" s="19">
        <f t="shared" si="74"/>
        <v>0.58647298800330327</v>
      </c>
      <c r="AJ35" s="36">
        <f t="shared" si="75"/>
        <v>2.5499444441917245E-2</v>
      </c>
      <c r="AK35" s="17">
        <f t="shared" si="76"/>
        <v>5.5309529904826489</v>
      </c>
      <c r="AL35" s="79">
        <f t="shared" si="77"/>
        <v>8.4827766789914549E-2</v>
      </c>
      <c r="AM35" s="26">
        <v>0.27579999999999999</v>
      </c>
      <c r="AN35" s="20">
        <v>8.0000000000000002E-3</v>
      </c>
      <c r="AO35" s="20">
        <v>1.2809999999999999</v>
      </c>
      <c r="AP35" s="19">
        <f t="shared" si="78"/>
        <v>0.9074339292832897</v>
      </c>
      <c r="AQ35" s="19">
        <f t="shared" si="79"/>
        <v>6.6484118527612338E-2</v>
      </c>
      <c r="AR35" s="19">
        <f t="shared" si="80"/>
        <v>0.398904711165674</v>
      </c>
      <c r="AS35" s="19">
        <f t="shared" si="81"/>
        <v>0.46538882969328632</v>
      </c>
      <c r="AT35" s="36">
        <f t="shared" si="82"/>
        <v>2.9665770385946581E-2</v>
      </c>
      <c r="AU35" s="17">
        <f t="shared" si="83"/>
        <v>4.9853762402886481</v>
      </c>
      <c r="AV35" s="79">
        <f t="shared" si="84"/>
        <v>8.0014966160824375E-2</v>
      </c>
      <c r="AW35" s="26">
        <v>0.37180000000000002</v>
      </c>
      <c r="AX35" s="20">
        <v>1.4E-2</v>
      </c>
      <c r="AY35" s="20">
        <v>1.2849999999999999</v>
      </c>
      <c r="AZ35" s="19">
        <f t="shared" si="85"/>
        <v>0.91026744662687531</v>
      </c>
      <c r="BA35" s="19">
        <f t="shared" si="86"/>
        <v>0.12157832566127766</v>
      </c>
      <c r="BB35" s="19">
        <f t="shared" si="87"/>
        <v>0.97262660529022127</v>
      </c>
      <c r="BC35" s="19">
        <f t="shared" si="88"/>
        <v>1.094204930951499</v>
      </c>
      <c r="BD35" s="36">
        <f t="shared" si="89"/>
        <v>6.9653093916459616E-2</v>
      </c>
      <c r="BE35" s="17">
        <f t="shared" si="90"/>
        <v>5.6022828129461768</v>
      </c>
      <c r="BF35" s="79">
        <f t="shared" si="91"/>
        <v>0.17361255005595264</v>
      </c>
      <c r="BG35" s="26">
        <v>0.36199999999999999</v>
      </c>
      <c r="BH35" s="20">
        <v>1.2999999999999999E-2</v>
      </c>
      <c r="BI35" s="20">
        <v>1.2809999999999999</v>
      </c>
      <c r="BJ35" s="19">
        <f t="shared" si="92"/>
        <v>0.9074339292832897</v>
      </c>
      <c r="BK35" s="19">
        <f t="shared" si="93"/>
        <v>0.11453719219784952</v>
      </c>
      <c r="BL35" s="19">
        <f t="shared" si="94"/>
        <v>1.1453719219784952</v>
      </c>
      <c r="BM35" s="19">
        <f t="shared" si="95"/>
        <v>1.2599091141763448</v>
      </c>
      <c r="BN35" s="36">
        <f t="shared" si="96"/>
        <v>8.0344794795271984E-2</v>
      </c>
      <c r="BO35" s="17">
        <f t="shared" si="97"/>
        <v>5.5393069336540535</v>
      </c>
      <c r="BP35" s="79">
        <f t="shared" si="98"/>
        <v>0.2067717018928468</v>
      </c>
      <c r="BQ35" s="26">
        <v>0.33379999999999999</v>
      </c>
      <c r="BR35" s="20">
        <v>1.0999999999999999E-2</v>
      </c>
      <c r="BS35" s="20">
        <v>1.266</v>
      </c>
      <c r="BT35" s="19">
        <f t="shared" si="99"/>
        <v>0.89680823924484376</v>
      </c>
      <c r="BU35" s="19">
        <f t="shared" si="100"/>
        <v>9.5119861217704479E-2</v>
      </c>
      <c r="BV35" s="19">
        <f t="shared" si="101"/>
        <v>1.1414383346124537</v>
      </c>
      <c r="BW35" s="19">
        <f t="shared" si="102"/>
        <v>1.2365581958301581</v>
      </c>
      <c r="BX35" s="36">
        <f t="shared" si="103"/>
        <v>7.9681495521173304E-2</v>
      </c>
      <c r="BY35" s="17">
        <f t="shared" si="104"/>
        <v>5.358090627935904</v>
      </c>
      <c r="BZ35" s="79">
        <f t="shared" si="105"/>
        <v>0.21303080031182109</v>
      </c>
    </row>
    <row r="36" spans="2:78" ht="20.100000000000001" customHeight="1">
      <c r="B36" s="9" t="s">
        <v>4</v>
      </c>
      <c r="C36" s="10">
        <v>999.72964999999999</v>
      </c>
      <c r="D36" s="2"/>
      <c r="E36" s="38">
        <v>28</v>
      </c>
      <c r="F36" s="20">
        <f t="shared" si="54"/>
        <v>0.55460000000000009</v>
      </c>
      <c r="G36" s="20">
        <f t="shared" si="55"/>
        <v>4.4192033710702372</v>
      </c>
      <c r="H36" s="29">
        <f t="shared" si="56"/>
        <v>49601.549295774654</v>
      </c>
      <c r="I36" s="26">
        <v>0.58830000000000005</v>
      </c>
      <c r="J36" s="20">
        <v>1.7000000000000001E-2</v>
      </c>
      <c r="K36" s="20">
        <v>1.4350000000000001</v>
      </c>
      <c r="L36" s="19">
        <f t="shared" si="57"/>
        <v>1.0165243470113354</v>
      </c>
      <c r="M36" s="19">
        <f t="shared" si="58"/>
        <v>0.37960561769905349</v>
      </c>
      <c r="N36" s="19">
        <f t="shared" si="59"/>
        <v>0</v>
      </c>
      <c r="O36" s="19">
        <f t="shared" si="60"/>
        <v>0.37960561769905349</v>
      </c>
      <c r="P36" s="36">
        <f t="shared" si="61"/>
        <v>0</v>
      </c>
      <c r="Q36" s="17">
        <f t="shared" si="62"/>
        <v>8.7544132508718686</v>
      </c>
      <c r="R36" s="79">
        <f t="shared" si="63"/>
        <v>0</v>
      </c>
      <c r="S36" s="26">
        <v>0.48080000000000001</v>
      </c>
      <c r="T36" s="20">
        <v>1.4999999999999999E-2</v>
      </c>
      <c r="U36" s="20">
        <v>1.4239999999999999</v>
      </c>
      <c r="V36" s="19">
        <f t="shared" si="64"/>
        <v>1.008732174316475</v>
      </c>
      <c r="W36" s="19">
        <f t="shared" si="65"/>
        <v>0.24967785723490388</v>
      </c>
      <c r="X36" s="19">
        <f t="shared" si="66"/>
        <v>0.49935571446980775</v>
      </c>
      <c r="Y36" s="19">
        <f t="shared" si="67"/>
        <v>0.74903357170471163</v>
      </c>
      <c r="Z36" s="36">
        <f t="shared" si="68"/>
        <v>2.2911702810934114E-2</v>
      </c>
      <c r="AA36" s="17">
        <f t="shared" si="69"/>
        <v>7.8896706022743057</v>
      </c>
      <c r="AB36" s="79">
        <f t="shared" si="70"/>
        <v>6.3292340028221414E-2</v>
      </c>
      <c r="AC36" s="26">
        <v>0.39479999999999998</v>
      </c>
      <c r="AD36" s="20">
        <v>1.4E-2</v>
      </c>
      <c r="AE36" s="20">
        <v>1.3979999999999999</v>
      </c>
      <c r="AF36" s="19">
        <f t="shared" si="71"/>
        <v>0.99031431158316863</v>
      </c>
      <c r="AG36" s="19">
        <f t="shared" si="72"/>
        <v>0.16225562540503211</v>
      </c>
      <c r="AH36" s="19">
        <f t="shared" si="73"/>
        <v>0.64902250162012842</v>
      </c>
      <c r="AI36" s="19">
        <f t="shared" si="74"/>
        <v>0.81127812702516056</v>
      </c>
      <c r="AJ36" s="36">
        <f t="shared" si="75"/>
        <v>4.122099815673344E-2</v>
      </c>
      <c r="AK36" s="17">
        <f t="shared" si="76"/>
        <v>7.1978764833962572</v>
      </c>
      <c r="AL36" s="79">
        <f t="shared" si="77"/>
        <v>9.0168607799434294E-2</v>
      </c>
      <c r="AM36" s="26">
        <v>0.22170000000000001</v>
      </c>
      <c r="AN36" s="20">
        <v>6.0000000000000001E-3</v>
      </c>
      <c r="AO36" s="20">
        <v>1.3320000000000001</v>
      </c>
      <c r="AP36" s="19">
        <f t="shared" si="78"/>
        <v>0.94356127541400625</v>
      </c>
      <c r="AQ36" s="19">
        <f t="shared" si="79"/>
        <v>4.6448422384118691E-2</v>
      </c>
      <c r="AR36" s="19">
        <f t="shared" si="80"/>
        <v>0.27869053430471213</v>
      </c>
      <c r="AS36" s="19">
        <f t="shared" si="81"/>
        <v>0.3251389566888308</v>
      </c>
      <c r="AT36" s="36">
        <f t="shared" si="82"/>
        <v>2.4056203254024182E-2</v>
      </c>
      <c r="AU36" s="17">
        <f t="shared" si="83"/>
        <v>5.8054397162126508</v>
      </c>
      <c r="AV36" s="79">
        <f t="shared" si="84"/>
        <v>4.8005069026282834E-2</v>
      </c>
      <c r="AW36" s="26">
        <v>0.37</v>
      </c>
      <c r="AX36" s="20">
        <v>1.2E-2</v>
      </c>
      <c r="AY36" s="20">
        <v>1.377</v>
      </c>
      <c r="AZ36" s="19">
        <f t="shared" si="85"/>
        <v>0.97543834552934416</v>
      </c>
      <c r="BA36" s="19">
        <f t="shared" si="86"/>
        <v>0.1382618808619023</v>
      </c>
      <c r="BB36" s="19">
        <f t="shared" si="87"/>
        <v>1.1060950468952184</v>
      </c>
      <c r="BC36" s="19">
        <f t="shared" si="88"/>
        <v>1.2443569277571207</v>
      </c>
      <c r="BD36" s="36">
        <f t="shared" si="89"/>
        <v>6.8557543459149259E-2</v>
      </c>
      <c r="BE36" s="17">
        <f t="shared" si="90"/>
        <v>6.9983823653942157</v>
      </c>
      <c r="BF36" s="79">
        <f t="shared" si="91"/>
        <v>0.15805010202995856</v>
      </c>
      <c r="BG36" s="26">
        <v>0.3493</v>
      </c>
      <c r="BH36" s="20">
        <v>8.9999999999999993E-3</v>
      </c>
      <c r="BI36" s="20">
        <v>1.3320000000000001</v>
      </c>
      <c r="BJ36" s="19">
        <f t="shared" si="92"/>
        <v>0.94356127541400625</v>
      </c>
      <c r="BK36" s="19">
        <f t="shared" si="93"/>
        <v>0.11530197672541209</v>
      </c>
      <c r="BL36" s="19">
        <f t="shared" si="94"/>
        <v>1.1530197672541209</v>
      </c>
      <c r="BM36" s="19">
        <f t="shared" si="95"/>
        <v>1.2683217439795329</v>
      </c>
      <c r="BN36" s="36">
        <f t="shared" si="96"/>
        <v>6.0140508135060444E-2</v>
      </c>
      <c r="BO36" s="17">
        <f t="shared" si="97"/>
        <v>6.8318691298038017</v>
      </c>
      <c r="BP36" s="79">
        <f t="shared" si="98"/>
        <v>0.16877076321970375</v>
      </c>
      <c r="BQ36" s="26">
        <v>0.33850000000000002</v>
      </c>
      <c r="BR36" s="20">
        <v>8.0000000000000002E-3</v>
      </c>
      <c r="BS36" s="20">
        <v>1.319</v>
      </c>
      <c r="BT36" s="19">
        <f t="shared" si="99"/>
        <v>0.9343523440473529</v>
      </c>
      <c r="BU36" s="19">
        <f t="shared" si="100"/>
        <v>0.10617886265670884</v>
      </c>
      <c r="BV36" s="19">
        <f t="shared" si="101"/>
        <v>1.2741463518805061</v>
      </c>
      <c r="BW36" s="19">
        <f t="shared" si="102"/>
        <v>1.3803252145372149</v>
      </c>
      <c r="BX36" s="36">
        <f t="shared" si="103"/>
        <v>6.2903811062450368E-2</v>
      </c>
      <c r="BY36" s="17">
        <f t="shared" si="104"/>
        <v>6.7449926590609772</v>
      </c>
      <c r="BZ36" s="79">
        <f t="shared" si="105"/>
        <v>0.18890255576021484</v>
      </c>
    </row>
    <row r="37" spans="2:78" ht="20.100000000000001" customHeight="1">
      <c r="B37" s="9" t="s">
        <v>5</v>
      </c>
      <c r="C37" s="10">
        <f>3.5*0.0254</f>
        <v>8.8899999999999993E-2</v>
      </c>
      <c r="D37" s="2"/>
      <c r="E37" s="38">
        <v>30</v>
      </c>
      <c r="F37" s="20">
        <f t="shared" si="54"/>
        <v>0.59460000000000002</v>
      </c>
      <c r="G37" s="20">
        <f t="shared" si="55"/>
        <v>4.7379342308661432</v>
      </c>
      <c r="H37" s="29">
        <f t="shared" si="56"/>
        <v>53179.014084507042</v>
      </c>
      <c r="I37" s="26">
        <v>0.53269999999999995</v>
      </c>
      <c r="J37" s="20">
        <v>2.1999999999999999E-2</v>
      </c>
      <c r="K37" s="20">
        <v>1.49</v>
      </c>
      <c r="L37" s="19">
        <f t="shared" si="57"/>
        <v>1.0554852104856376</v>
      </c>
      <c r="M37" s="19">
        <f t="shared" si="58"/>
        <v>0.33555913198836668</v>
      </c>
      <c r="N37" s="19">
        <f t="shared" si="59"/>
        <v>0</v>
      </c>
      <c r="O37" s="19">
        <f t="shared" si="60"/>
        <v>0.33555913198836668</v>
      </c>
      <c r="P37" s="36">
        <f t="shared" si="61"/>
        <v>0</v>
      </c>
      <c r="Q37" s="17">
        <f t="shared" si="62"/>
        <v>10.237353744928525</v>
      </c>
      <c r="R37" s="79">
        <f t="shared" si="63"/>
        <v>0</v>
      </c>
      <c r="S37" s="26">
        <v>0.49209999999999998</v>
      </c>
      <c r="T37" s="20">
        <v>1.6E-2</v>
      </c>
      <c r="U37" s="20">
        <v>1.478</v>
      </c>
      <c r="V37" s="19">
        <f t="shared" si="64"/>
        <v>1.0469846584548808</v>
      </c>
      <c r="W37" s="19">
        <f t="shared" si="65"/>
        <v>0.28176479545702171</v>
      </c>
      <c r="X37" s="19">
        <f t="shared" si="66"/>
        <v>0.56352959091404342</v>
      </c>
      <c r="Y37" s="19">
        <f t="shared" si="67"/>
        <v>0.84529438637106513</v>
      </c>
      <c r="Z37" s="36">
        <f t="shared" si="68"/>
        <v>2.6327824876510017E-2</v>
      </c>
      <c r="AA37" s="17">
        <f t="shared" si="69"/>
        <v>9.8348781353186716</v>
      </c>
      <c r="AB37" s="79">
        <f t="shared" si="70"/>
        <v>5.7299092389392764E-2</v>
      </c>
      <c r="AC37" s="26">
        <v>0.40920000000000001</v>
      </c>
      <c r="AD37" s="20">
        <v>1.2E-2</v>
      </c>
      <c r="AE37" s="20">
        <v>1.4670000000000001</v>
      </c>
      <c r="AF37" s="19">
        <f t="shared" si="71"/>
        <v>1.0391924857600203</v>
      </c>
      <c r="AG37" s="19">
        <f t="shared" si="72"/>
        <v>0.19193872681742735</v>
      </c>
      <c r="AH37" s="19">
        <f t="shared" si="73"/>
        <v>0.76775490726970941</v>
      </c>
      <c r="AI37" s="19">
        <f t="shared" si="74"/>
        <v>0.9596936340871367</v>
      </c>
      <c r="AJ37" s="36">
        <f t="shared" si="75"/>
        <v>3.8906091079630417E-2</v>
      </c>
      <c r="AK37" s="17">
        <f t="shared" si="76"/>
        <v>9.0130744890955903</v>
      </c>
      <c r="AL37" s="79">
        <f t="shared" si="77"/>
        <v>8.5182354611467226E-2</v>
      </c>
      <c r="AM37" s="26">
        <v>0.17780000000000001</v>
      </c>
      <c r="AN37" s="20">
        <v>0.01</v>
      </c>
      <c r="AO37" s="20">
        <v>1.425</v>
      </c>
      <c r="AP37" s="19">
        <f t="shared" si="78"/>
        <v>1.0094405536523714</v>
      </c>
      <c r="AQ37" s="19">
        <f t="shared" si="79"/>
        <v>3.4191989690524657E-2</v>
      </c>
      <c r="AR37" s="19">
        <f t="shared" si="80"/>
        <v>0.20515193814314792</v>
      </c>
      <c r="AS37" s="19">
        <f t="shared" si="81"/>
        <v>0.23934392783367259</v>
      </c>
      <c r="AT37" s="36">
        <f t="shared" si="82"/>
        <v>4.5887786935492968E-2</v>
      </c>
      <c r="AU37" s="17">
        <f t="shared" si="83"/>
        <v>6.7191617781665105</v>
      </c>
      <c r="AV37" s="79">
        <f t="shared" si="84"/>
        <v>3.0532370690906134E-2</v>
      </c>
      <c r="AW37" s="26">
        <v>0.38090000000000002</v>
      </c>
      <c r="AX37" s="20">
        <v>8.9999999999999993E-3</v>
      </c>
      <c r="AY37" s="20">
        <v>1.45</v>
      </c>
      <c r="AZ37" s="19">
        <f t="shared" si="85"/>
        <v>1.0271500370497815</v>
      </c>
      <c r="BA37" s="19">
        <f t="shared" si="86"/>
        <v>0.1624759487775477</v>
      </c>
      <c r="BB37" s="19">
        <f t="shared" si="87"/>
        <v>1.2998075902203816</v>
      </c>
      <c r="BC37" s="19">
        <f t="shared" si="88"/>
        <v>1.4622835389979294</v>
      </c>
      <c r="BD37" s="36">
        <f t="shared" si="89"/>
        <v>5.7014410065004011E-2</v>
      </c>
      <c r="BE37" s="17">
        <f t="shared" si="90"/>
        <v>8.7325311454512811</v>
      </c>
      <c r="BF37" s="79">
        <f t="shared" si="91"/>
        <v>0.14884660227034438</v>
      </c>
      <c r="BG37" s="26">
        <v>0.34589999999999999</v>
      </c>
      <c r="BH37" s="20">
        <v>8.0000000000000002E-3</v>
      </c>
      <c r="BI37" s="20">
        <v>1.4079999999999999</v>
      </c>
      <c r="BJ37" s="19">
        <f t="shared" si="92"/>
        <v>0.99739810494213255</v>
      </c>
      <c r="BK37" s="19">
        <f t="shared" si="93"/>
        <v>0.12633903796829216</v>
      </c>
      <c r="BL37" s="19">
        <f t="shared" si="94"/>
        <v>1.2633903796829216</v>
      </c>
      <c r="BM37" s="19">
        <f t="shared" si="95"/>
        <v>1.3897294176512136</v>
      </c>
      <c r="BN37" s="36">
        <f t="shared" si="96"/>
        <v>5.9732601630391367E-2</v>
      </c>
      <c r="BO37" s="17">
        <f t="shared" si="97"/>
        <v>8.3855694130289926</v>
      </c>
      <c r="BP37" s="79">
        <f t="shared" si="98"/>
        <v>0.15066244371192511</v>
      </c>
      <c r="BQ37" s="26">
        <v>0.33850000000000002</v>
      </c>
      <c r="BR37" s="20">
        <v>7.0000000000000001E-3</v>
      </c>
      <c r="BS37" s="20">
        <v>1.3959999999999999</v>
      </c>
      <c r="BT37" s="19">
        <f t="shared" si="99"/>
        <v>0.98889755291137582</v>
      </c>
      <c r="BU37" s="19">
        <f t="shared" si="100"/>
        <v>0.1189376393695437</v>
      </c>
      <c r="BV37" s="19">
        <f t="shared" si="101"/>
        <v>1.4272516724345243</v>
      </c>
      <c r="BW37" s="19">
        <f t="shared" si="102"/>
        <v>1.5461893118040679</v>
      </c>
      <c r="BX37" s="36">
        <f t="shared" si="103"/>
        <v>6.1654709627957653E-2</v>
      </c>
      <c r="BY37" s="17">
        <f t="shared" si="104"/>
        <v>8.312211789602566</v>
      </c>
      <c r="BZ37" s="79">
        <f t="shared" si="105"/>
        <v>0.17170540267270618</v>
      </c>
    </row>
    <row r="38" spans="2:78" ht="20.100000000000001" customHeight="1">
      <c r="B38" s="9" t="s">
        <v>6</v>
      </c>
      <c r="C38" s="10">
        <f>35.25*0.0254</f>
        <v>0.89534999999999998</v>
      </c>
      <c r="D38" s="2"/>
      <c r="E38" s="38">
        <v>32</v>
      </c>
      <c r="F38" s="20">
        <f t="shared" si="54"/>
        <v>0.63460000000000005</v>
      </c>
      <c r="G38" s="20">
        <f t="shared" si="55"/>
        <v>5.0566650906620492</v>
      </c>
      <c r="H38" s="29">
        <f t="shared" si="56"/>
        <v>56756.478873239437</v>
      </c>
      <c r="I38" s="26">
        <v>0.40079999999999999</v>
      </c>
      <c r="J38" s="20">
        <v>0.05</v>
      </c>
      <c r="K38" s="20">
        <v>1.478</v>
      </c>
      <c r="L38" s="19">
        <f t="shared" si="57"/>
        <v>1.0469846584548808</v>
      </c>
      <c r="M38" s="19">
        <f t="shared" si="58"/>
        <v>0.18691124304422416</v>
      </c>
      <c r="N38" s="19">
        <f t="shared" si="59"/>
        <v>0</v>
      </c>
      <c r="O38" s="19">
        <f t="shared" si="60"/>
        <v>0.18691124304422416</v>
      </c>
      <c r="P38" s="36">
        <f t="shared" si="61"/>
        <v>0</v>
      </c>
      <c r="Q38" s="17">
        <f t="shared" si="62"/>
        <v>10.85593912838862</v>
      </c>
      <c r="R38" s="79">
        <f t="shared" si="63"/>
        <v>0</v>
      </c>
      <c r="S38" s="26">
        <v>0.35339999999999999</v>
      </c>
      <c r="T38" s="20">
        <v>2.8000000000000001E-2</v>
      </c>
      <c r="U38" s="20">
        <v>1.5369999999999999</v>
      </c>
      <c r="V38" s="19">
        <f t="shared" si="64"/>
        <v>1.0887790392727683</v>
      </c>
      <c r="W38" s="19">
        <f t="shared" si="65"/>
        <v>0.15714912139240553</v>
      </c>
      <c r="X38" s="19">
        <f t="shared" si="66"/>
        <v>0.31429824278481105</v>
      </c>
      <c r="Y38" s="19">
        <f t="shared" si="67"/>
        <v>0.47144736417721655</v>
      </c>
      <c r="Z38" s="36">
        <f t="shared" si="68"/>
        <v>4.9825526449252165E-2</v>
      </c>
      <c r="AA38" s="17">
        <f t="shared" si="69"/>
        <v>10.284700768391261</v>
      </c>
      <c r="AB38" s="79">
        <f t="shared" si="70"/>
        <v>3.0559784855459026E-2</v>
      </c>
      <c r="AC38" s="26">
        <v>0.3881</v>
      </c>
      <c r="AD38" s="20">
        <v>2.1999999999999999E-2</v>
      </c>
      <c r="AE38" s="20">
        <v>1.522</v>
      </c>
      <c r="AF38" s="19">
        <f t="shared" si="71"/>
        <v>1.0781533492343225</v>
      </c>
      <c r="AG38" s="19">
        <f t="shared" si="72"/>
        <v>0.18584364819121146</v>
      </c>
      <c r="AH38" s="19">
        <f t="shared" si="73"/>
        <v>0.74337459276484585</v>
      </c>
      <c r="AI38" s="19">
        <f t="shared" si="74"/>
        <v>0.92921824095605732</v>
      </c>
      <c r="AJ38" s="36">
        <f t="shared" si="75"/>
        <v>7.6776464818878482E-2</v>
      </c>
      <c r="AK38" s="17">
        <f t="shared" si="76"/>
        <v>10.70288581252435</v>
      </c>
      <c r="AL38" s="79">
        <f t="shared" si="77"/>
        <v>6.9455528703759553E-2</v>
      </c>
      <c r="AM38" s="26">
        <v>0.1681</v>
      </c>
      <c r="AN38" s="20">
        <v>1.2E-2</v>
      </c>
      <c r="AO38" s="20">
        <v>1.484</v>
      </c>
      <c r="AP38" s="19">
        <f t="shared" si="78"/>
        <v>1.0512349344702592</v>
      </c>
      <c r="AQ38" s="19">
        <f t="shared" si="79"/>
        <v>3.314624687487619E-2</v>
      </c>
      <c r="AR38" s="19">
        <f t="shared" si="80"/>
        <v>0.19887748124925714</v>
      </c>
      <c r="AS38" s="19">
        <f t="shared" si="81"/>
        <v>0.23202372812413333</v>
      </c>
      <c r="AT38" s="36">
        <f t="shared" si="82"/>
        <v>5.9719537052135771E-2</v>
      </c>
      <c r="AU38" s="17">
        <f t="shared" si="83"/>
        <v>8.051568529836187</v>
      </c>
      <c r="AV38" s="79">
        <f t="shared" si="84"/>
        <v>2.4700464327204005E-2</v>
      </c>
      <c r="AW38" s="26">
        <v>0.38419999999999999</v>
      </c>
      <c r="AX38" s="20">
        <v>1.2E-2</v>
      </c>
      <c r="AY38" s="20">
        <v>1.5109999999999999</v>
      </c>
      <c r="AZ38" s="19">
        <f t="shared" si="85"/>
        <v>1.0703611765394618</v>
      </c>
      <c r="BA38" s="19">
        <f t="shared" si="86"/>
        <v>0.17950426905986744</v>
      </c>
      <c r="BB38" s="19">
        <f t="shared" si="87"/>
        <v>1.4360341524789395</v>
      </c>
      <c r="BC38" s="19">
        <f t="shared" si="88"/>
        <v>1.6155384215388069</v>
      </c>
      <c r="BD38" s="36">
        <f t="shared" si="89"/>
        <v>8.2549851397239471E-2</v>
      </c>
      <c r="BE38" s="17">
        <f t="shared" si="90"/>
        <v>10.655885187967606</v>
      </c>
      <c r="BF38" s="79">
        <f t="shared" si="91"/>
        <v>0.13476441676572098</v>
      </c>
      <c r="BG38" s="26">
        <v>0.35630000000000001</v>
      </c>
      <c r="BH38" s="20">
        <v>8.0000000000000002E-3</v>
      </c>
      <c r="BI38" s="20">
        <v>1.4910000000000001</v>
      </c>
      <c r="BJ38" s="19">
        <f t="shared" si="92"/>
        <v>1.056193589821534</v>
      </c>
      <c r="BK38" s="19">
        <f t="shared" si="93"/>
        <v>0.15032044872726114</v>
      </c>
      <c r="BL38" s="19">
        <f t="shared" si="94"/>
        <v>1.5032044872726114</v>
      </c>
      <c r="BM38" s="19">
        <f t="shared" si="95"/>
        <v>1.6535249359998725</v>
      </c>
      <c r="BN38" s="36">
        <f t="shared" si="96"/>
        <v>6.6982508517225092E-2</v>
      </c>
      <c r="BO38" s="17">
        <f t="shared" si="97"/>
        <v>10.319649950753968</v>
      </c>
      <c r="BP38" s="79">
        <f t="shared" si="98"/>
        <v>0.14566429040190312</v>
      </c>
      <c r="BQ38" s="26">
        <v>0.34239999999999998</v>
      </c>
      <c r="BR38" s="20">
        <v>8.9999999999999993E-3</v>
      </c>
      <c r="BS38" s="20">
        <v>1.476</v>
      </c>
      <c r="BT38" s="19">
        <f t="shared" si="99"/>
        <v>1.045567899783088</v>
      </c>
      <c r="BU38" s="19">
        <f t="shared" si="100"/>
        <v>0.13604148341701647</v>
      </c>
      <c r="BV38" s="19">
        <f t="shared" si="101"/>
        <v>1.6324978010041975</v>
      </c>
      <c r="BW38" s="19">
        <f t="shared" si="102"/>
        <v>1.768539284421214</v>
      </c>
      <c r="BX38" s="36">
        <f t="shared" si="103"/>
        <v>8.8616094236701179E-2</v>
      </c>
      <c r="BY38" s="17">
        <f t="shared" si="104"/>
        <v>10.152134904256853</v>
      </c>
      <c r="BZ38" s="79">
        <f t="shared" si="105"/>
        <v>0.16080339912737773</v>
      </c>
    </row>
    <row r="39" spans="2:78" ht="20.100000000000001" customHeight="1">
      <c r="B39" s="9" t="s">
        <v>15</v>
      </c>
      <c r="C39" s="10">
        <v>5.4249999999999998</v>
      </c>
      <c r="D39" s="2"/>
      <c r="E39" s="38">
        <v>34</v>
      </c>
      <c r="F39" s="20">
        <f t="shared" si="54"/>
        <v>0.67460000000000009</v>
      </c>
      <c r="G39" s="20">
        <f t="shared" si="55"/>
        <v>5.3753959504579552</v>
      </c>
      <c r="H39" s="29">
        <f t="shared" si="56"/>
        <v>60333.94366197184</v>
      </c>
      <c r="I39" s="26">
        <v>0.48320000000000002</v>
      </c>
      <c r="J39" s="20">
        <v>5.3999999999999999E-2</v>
      </c>
      <c r="K39" s="20">
        <v>1.4530000000000001</v>
      </c>
      <c r="L39" s="19">
        <f t="shared" si="57"/>
        <v>1.0292751750574707</v>
      </c>
      <c r="M39" s="19">
        <f t="shared" si="58"/>
        <v>0.26255253251499966</v>
      </c>
      <c r="N39" s="19">
        <f t="shared" si="59"/>
        <v>0</v>
      </c>
      <c r="O39" s="19">
        <f t="shared" si="60"/>
        <v>0.26255253251499966</v>
      </c>
      <c r="P39" s="36">
        <f t="shared" si="61"/>
        <v>0</v>
      </c>
      <c r="Q39" s="17">
        <f t="shared" si="62"/>
        <v>14.233761977562162</v>
      </c>
      <c r="R39" s="79">
        <f t="shared" si="63"/>
        <v>0</v>
      </c>
      <c r="S39" s="26">
        <v>0.30270000000000002</v>
      </c>
      <c r="T39" s="20">
        <v>4.4999999999999998E-2</v>
      </c>
      <c r="U39" s="20">
        <v>1.546</v>
      </c>
      <c r="V39" s="19">
        <f t="shared" si="64"/>
        <v>1.0951544532958359</v>
      </c>
      <c r="W39" s="19">
        <f t="shared" si="65"/>
        <v>0.11664737043267746</v>
      </c>
      <c r="X39" s="19">
        <f t="shared" si="66"/>
        <v>0.23329474086535493</v>
      </c>
      <c r="Y39" s="19">
        <f t="shared" si="67"/>
        <v>0.34994211129803238</v>
      </c>
      <c r="Z39" s="36">
        <f t="shared" si="68"/>
        <v>8.1017273321597569E-2</v>
      </c>
      <c r="AA39" s="17">
        <f t="shared" si="69"/>
        <v>11.620667961136235</v>
      </c>
      <c r="AB39" s="79">
        <f t="shared" si="70"/>
        <v>2.0075846039623358E-2</v>
      </c>
      <c r="AC39" s="26">
        <v>0.31519999999999998</v>
      </c>
      <c r="AD39" s="20">
        <v>0.03</v>
      </c>
      <c r="AE39" s="20">
        <v>1.5860000000000001</v>
      </c>
      <c r="AF39" s="19">
        <f t="shared" si="71"/>
        <v>1.1234896267316921</v>
      </c>
      <c r="AG39" s="19">
        <f t="shared" si="72"/>
        <v>0.13310976463411636</v>
      </c>
      <c r="AH39" s="19">
        <f t="shared" si="73"/>
        <v>0.53243905853646545</v>
      </c>
      <c r="AI39" s="19">
        <f t="shared" si="74"/>
        <v>0.66554882317058184</v>
      </c>
      <c r="AJ39" s="36">
        <f t="shared" si="75"/>
        <v>0.11368515181916039</v>
      </c>
      <c r="AK39" s="17">
        <f t="shared" si="76"/>
        <v>11.801630150639417</v>
      </c>
      <c r="AL39" s="79">
        <f t="shared" si="77"/>
        <v>4.5115721450364014E-2</v>
      </c>
      <c r="AM39" s="26">
        <v>0.20610000000000001</v>
      </c>
      <c r="AN39" s="20">
        <v>1.7000000000000001E-2</v>
      </c>
      <c r="AO39" s="20">
        <v>1.544</v>
      </c>
      <c r="AP39" s="19">
        <f t="shared" si="78"/>
        <v>1.0937376946240431</v>
      </c>
      <c r="AQ39" s="19">
        <f t="shared" si="79"/>
        <v>5.3936369137360635E-2</v>
      </c>
      <c r="AR39" s="19">
        <f t="shared" si="80"/>
        <v>0.32361821482416375</v>
      </c>
      <c r="AS39" s="19">
        <f t="shared" si="81"/>
        <v>0.37755458396152441</v>
      </c>
      <c r="AT39" s="36">
        <f t="shared" si="82"/>
        <v>9.158216327532033E-2</v>
      </c>
      <c r="AU39" s="17">
        <f t="shared" si="83"/>
        <v>10.222192160655656</v>
      </c>
      <c r="AV39" s="79">
        <f t="shared" si="84"/>
        <v>3.1658396725287814E-2</v>
      </c>
      <c r="AW39" s="26">
        <v>0.34329999999999999</v>
      </c>
      <c r="AX39" s="20">
        <v>1.4E-2</v>
      </c>
      <c r="AY39" s="20">
        <v>1.5720000000000001</v>
      </c>
      <c r="AZ39" s="19">
        <f t="shared" si="85"/>
        <v>1.1135723160291424</v>
      </c>
      <c r="BA39" s="19">
        <f t="shared" si="86"/>
        <v>0.15512572426096902</v>
      </c>
      <c r="BB39" s="19">
        <f t="shared" si="87"/>
        <v>1.2410057940877521</v>
      </c>
      <c r="BC39" s="19">
        <f t="shared" si="88"/>
        <v>1.3961315183487211</v>
      </c>
      <c r="BD39" s="36">
        <f t="shared" si="89"/>
        <v>0.10424116109970015</v>
      </c>
      <c r="BE39" s="17">
        <f t="shared" si="90"/>
        <v>12.208433152642565</v>
      </c>
      <c r="BF39" s="79">
        <f t="shared" si="91"/>
        <v>0.101651520598213</v>
      </c>
      <c r="BG39" s="26">
        <v>0.34410000000000002</v>
      </c>
      <c r="BH39" s="20">
        <v>1.0999999999999999E-2</v>
      </c>
      <c r="BI39" s="20">
        <v>1.556</v>
      </c>
      <c r="BJ39" s="19">
        <f t="shared" si="92"/>
        <v>1.1022382466548</v>
      </c>
      <c r="BK39" s="19">
        <f t="shared" si="93"/>
        <v>0.1526931879535158</v>
      </c>
      <c r="BL39" s="19">
        <f t="shared" si="94"/>
        <v>1.5269318795351581</v>
      </c>
      <c r="BM39" s="19">
        <f t="shared" si="95"/>
        <v>1.6796250674886739</v>
      </c>
      <c r="BN39" s="36">
        <f t="shared" si="96"/>
        <v>0.10030625234499795</v>
      </c>
      <c r="BO39" s="17">
        <f t="shared" si="97"/>
        <v>12.220014732770768</v>
      </c>
      <c r="BP39" s="79">
        <f t="shared" si="98"/>
        <v>0.12495335831636444</v>
      </c>
      <c r="BQ39" s="26">
        <v>0.34329999999999999</v>
      </c>
      <c r="BR39" s="20">
        <v>1.2E-2</v>
      </c>
      <c r="BS39" s="20">
        <v>1.536</v>
      </c>
      <c r="BT39" s="19">
        <f t="shared" si="99"/>
        <v>1.0880706599368719</v>
      </c>
      <c r="BU39" s="19">
        <f t="shared" si="100"/>
        <v>0.1481020841612794</v>
      </c>
      <c r="BV39" s="19">
        <f t="shared" si="101"/>
        <v>1.7772250099353528</v>
      </c>
      <c r="BW39" s="19">
        <f t="shared" si="102"/>
        <v>1.9253270940966323</v>
      </c>
      <c r="BX39" s="36">
        <f t="shared" si="103"/>
        <v>0.12795611853386321</v>
      </c>
      <c r="BY39" s="17">
        <f t="shared" si="104"/>
        <v>12.208433152642565</v>
      </c>
      <c r="BZ39" s="79">
        <f t="shared" si="105"/>
        <v>0.14557355458432972</v>
      </c>
    </row>
    <row r="40" spans="2:78" ht="20.100000000000001" customHeight="1">
      <c r="B40" s="9" t="s">
        <v>7</v>
      </c>
      <c r="C40" s="10">
        <v>1.343</v>
      </c>
      <c r="D40" s="2"/>
      <c r="E40" s="38">
        <v>36</v>
      </c>
      <c r="F40" s="20">
        <f t="shared" si="54"/>
        <v>0.71460000000000001</v>
      </c>
      <c r="G40" s="20">
        <f t="shared" si="55"/>
        <v>5.6941268102538602</v>
      </c>
      <c r="H40" s="29">
        <f t="shared" si="56"/>
        <v>63911.408450704221</v>
      </c>
      <c r="I40" s="26">
        <v>0.56730000000000003</v>
      </c>
      <c r="J40" s="20">
        <v>6.2E-2</v>
      </c>
      <c r="K40" s="20">
        <v>1.4390000000000001</v>
      </c>
      <c r="L40" s="19">
        <f t="shared" si="57"/>
        <v>1.019357864354921</v>
      </c>
      <c r="M40" s="19">
        <f t="shared" si="58"/>
        <v>0.35495907741173627</v>
      </c>
      <c r="N40" s="19">
        <f t="shared" si="59"/>
        <v>0</v>
      </c>
      <c r="O40" s="19">
        <f t="shared" si="60"/>
        <v>0.35495907741173627</v>
      </c>
      <c r="P40" s="36">
        <f t="shared" si="61"/>
        <v>0</v>
      </c>
      <c r="Q40" s="17">
        <f t="shared" si="62"/>
        <v>18.3659908536358</v>
      </c>
      <c r="R40" s="79">
        <f t="shared" si="63"/>
        <v>0</v>
      </c>
      <c r="S40" s="26">
        <v>0.39489999999999997</v>
      </c>
      <c r="T40" s="20">
        <v>6.4000000000000001E-2</v>
      </c>
      <c r="U40" s="20">
        <v>1.482</v>
      </c>
      <c r="V40" s="19">
        <f t="shared" si="64"/>
        <v>1.0498181757984664</v>
      </c>
      <c r="W40" s="19">
        <f t="shared" si="65"/>
        <v>0.18243233073903659</v>
      </c>
      <c r="X40" s="19">
        <f t="shared" si="66"/>
        <v>0.36486466147807317</v>
      </c>
      <c r="Y40" s="19">
        <f t="shared" si="67"/>
        <v>0.54729699221710981</v>
      </c>
      <c r="Z40" s="36">
        <f t="shared" si="68"/>
        <v>0.10588209141211562</v>
      </c>
      <c r="AA40" s="17">
        <f t="shared" si="69"/>
        <v>15.399349025502369</v>
      </c>
      <c r="AB40" s="79">
        <f t="shared" si="70"/>
        <v>2.3693512035725176E-2</v>
      </c>
      <c r="AC40" s="26">
        <v>0.31490000000000001</v>
      </c>
      <c r="AD40" s="20">
        <v>3.5000000000000003E-2</v>
      </c>
      <c r="AE40" s="20">
        <v>1.6279999999999999</v>
      </c>
      <c r="AF40" s="19">
        <f t="shared" si="71"/>
        <v>1.1532415588393408</v>
      </c>
      <c r="AG40" s="19">
        <f t="shared" si="72"/>
        <v>0.13998620959061397</v>
      </c>
      <c r="AH40" s="19">
        <f t="shared" si="73"/>
        <v>0.5599448383624559</v>
      </c>
      <c r="AI40" s="19">
        <f t="shared" si="74"/>
        <v>0.69993104795306982</v>
      </c>
      <c r="AJ40" s="36">
        <f t="shared" si="75"/>
        <v>0.13975037144141619</v>
      </c>
      <c r="AK40" s="17">
        <f t="shared" si="76"/>
        <v>14.022717086693351</v>
      </c>
      <c r="AL40" s="79">
        <f t="shared" si="77"/>
        <v>3.993126545309876E-2</v>
      </c>
      <c r="AM40" s="26">
        <v>0.26989999999999997</v>
      </c>
      <c r="AN40" s="20">
        <v>2.1000000000000001E-2</v>
      </c>
      <c r="AO40" s="20">
        <v>1.5920000000000001</v>
      </c>
      <c r="AP40" s="19">
        <f t="shared" si="78"/>
        <v>1.1277399027470705</v>
      </c>
      <c r="AQ40" s="19">
        <f t="shared" si="79"/>
        <v>9.833837507937912E-2</v>
      </c>
      <c r="AR40" s="19">
        <f t="shared" si="80"/>
        <v>0.59003025047627466</v>
      </c>
      <c r="AS40" s="19">
        <f t="shared" si="81"/>
        <v>0.68836862555565381</v>
      </c>
      <c r="AT40" s="36">
        <f t="shared" si="82"/>
        <v>0.12027429114588969</v>
      </c>
      <c r="AU40" s="17">
        <f t="shared" si="83"/>
        <v>13.248361621113279</v>
      </c>
      <c r="AV40" s="79">
        <f t="shared" si="84"/>
        <v>4.4536091884446433E-2</v>
      </c>
      <c r="AW40" s="26">
        <v>0.32850000000000001</v>
      </c>
      <c r="AX40" s="20">
        <v>2.7E-2</v>
      </c>
      <c r="AY40" s="20">
        <v>1.6180000000000001</v>
      </c>
      <c r="AZ40" s="19">
        <f t="shared" si="85"/>
        <v>1.146157765480377</v>
      </c>
      <c r="BA40" s="19">
        <f t="shared" si="86"/>
        <v>0.15047311593641399</v>
      </c>
      <c r="BB40" s="19">
        <f t="shared" si="87"/>
        <v>1.2037849274913119</v>
      </c>
      <c r="BC40" s="19">
        <f t="shared" si="88"/>
        <v>1.354258043427726</v>
      </c>
      <c r="BD40" s="36">
        <f t="shared" si="89"/>
        <v>0.2129741628371209</v>
      </c>
      <c r="BE40" s="17">
        <f t="shared" si="90"/>
        <v>14.256744516290883</v>
      </c>
      <c r="BF40" s="79">
        <f t="shared" si="91"/>
        <v>8.4436171674099378E-2</v>
      </c>
      <c r="BG40" s="26">
        <v>0.33900000000000002</v>
      </c>
      <c r="BH40" s="20">
        <v>1.2E-2</v>
      </c>
      <c r="BI40" s="20">
        <v>1.6</v>
      </c>
      <c r="BJ40" s="19">
        <f t="shared" si="92"/>
        <v>1.1334069374342417</v>
      </c>
      <c r="BK40" s="19">
        <f t="shared" si="93"/>
        <v>0.15670054020053956</v>
      </c>
      <c r="BL40" s="19">
        <f t="shared" si="94"/>
        <v>1.5670054020053956</v>
      </c>
      <c r="BM40" s="19">
        <f t="shared" si="95"/>
        <v>1.7237059422059351</v>
      </c>
      <c r="BN40" s="36">
        <f t="shared" si="96"/>
        <v>0.11570106204233871</v>
      </c>
      <c r="BO40" s="17">
        <f t="shared" si="97"/>
        <v>14.437427458259569</v>
      </c>
      <c r="BP40" s="79">
        <f t="shared" si="98"/>
        <v>0.10853771605334861</v>
      </c>
      <c r="BQ40" s="26">
        <v>0.3271</v>
      </c>
      <c r="BR40" s="20">
        <v>1.2E-2</v>
      </c>
      <c r="BS40" s="20">
        <v>1.6040000000000001</v>
      </c>
      <c r="BT40" s="19">
        <f t="shared" si="99"/>
        <v>1.1362404547778273</v>
      </c>
      <c r="BU40" s="19">
        <f t="shared" si="100"/>
        <v>0.14662261068626914</v>
      </c>
      <c r="BV40" s="19">
        <f t="shared" si="101"/>
        <v>1.7594713282352297</v>
      </c>
      <c r="BW40" s="19">
        <f t="shared" si="102"/>
        <v>1.9060939389214988</v>
      </c>
      <c r="BX40" s="36">
        <f t="shared" si="103"/>
        <v>0.13953634858102579</v>
      </c>
      <c r="BY40" s="17">
        <f t="shared" si="104"/>
        <v>14.232653457361726</v>
      </c>
      <c r="BZ40" s="79">
        <f t="shared" si="105"/>
        <v>0.12362215756227503</v>
      </c>
    </row>
    <row r="41" spans="2:78" ht="20.100000000000001" customHeight="1">
      <c r="B41" s="12" t="s">
        <v>8</v>
      </c>
      <c r="C41" s="10">
        <f>C39*C40</f>
        <v>7.2857749999999992</v>
      </c>
      <c r="D41" s="2"/>
      <c r="E41" s="38">
        <v>38</v>
      </c>
      <c r="F41" s="20">
        <f t="shared" si="54"/>
        <v>0.75460000000000005</v>
      </c>
      <c r="G41" s="20">
        <f t="shared" si="55"/>
        <v>6.0128576700497671</v>
      </c>
      <c r="H41" s="29">
        <f t="shared" si="56"/>
        <v>67488.873239436623</v>
      </c>
      <c r="I41" s="26">
        <v>0.66820000000000002</v>
      </c>
      <c r="J41" s="20">
        <v>9.0999999999999998E-2</v>
      </c>
      <c r="K41" s="20">
        <v>1.421</v>
      </c>
      <c r="L41" s="19">
        <f t="shared" si="57"/>
        <v>1.0066070363087858</v>
      </c>
      <c r="M41" s="19">
        <f t="shared" si="58"/>
        <v>0.48021113968722956</v>
      </c>
      <c r="N41" s="19">
        <f t="shared" si="59"/>
        <v>0</v>
      </c>
      <c r="O41" s="19">
        <f t="shared" si="60"/>
        <v>0.48021113968722956</v>
      </c>
      <c r="P41" s="36">
        <f t="shared" si="61"/>
        <v>0</v>
      </c>
      <c r="Q41" s="17">
        <f t="shared" si="62"/>
        <v>23.67044502785534</v>
      </c>
      <c r="R41" s="79">
        <f t="shared" si="63"/>
        <v>0</v>
      </c>
      <c r="S41" s="26">
        <v>0.4919</v>
      </c>
      <c r="T41" s="20">
        <v>9.1999999999999998E-2</v>
      </c>
      <c r="U41" s="20">
        <v>1.4930000000000001</v>
      </c>
      <c r="V41" s="19">
        <f t="shared" si="64"/>
        <v>1.0576103484933268</v>
      </c>
      <c r="W41" s="19">
        <f t="shared" si="65"/>
        <v>0.28727933875620421</v>
      </c>
      <c r="X41" s="19">
        <f t="shared" si="66"/>
        <v>0.57455867751240841</v>
      </c>
      <c r="Y41" s="19">
        <f t="shared" si="67"/>
        <v>0.86183801626861256</v>
      </c>
      <c r="Z41" s="36">
        <f t="shared" si="68"/>
        <v>0.15447335267764323</v>
      </c>
      <c r="AA41" s="17">
        <f t="shared" si="69"/>
        <v>20.098197588708885</v>
      </c>
      <c r="AB41" s="79">
        <f t="shared" si="70"/>
        <v>2.8587572342068823E-2</v>
      </c>
      <c r="AC41" s="26">
        <v>0.37130000000000002</v>
      </c>
      <c r="AD41" s="20">
        <v>6.5000000000000002E-2</v>
      </c>
      <c r="AE41" s="20">
        <v>1.633</v>
      </c>
      <c r="AF41" s="19">
        <f t="shared" si="71"/>
        <v>1.1567834555188228</v>
      </c>
      <c r="AG41" s="19">
        <f t="shared" si="72"/>
        <v>0.19581835587780874</v>
      </c>
      <c r="AH41" s="19">
        <f t="shared" si="73"/>
        <v>0.78327342351123497</v>
      </c>
      <c r="AI41" s="19">
        <f t="shared" si="74"/>
        <v>0.97909177938904368</v>
      </c>
      <c r="AJ41" s="36">
        <f t="shared" si="75"/>
        <v>0.26113305616380783</v>
      </c>
      <c r="AK41" s="17">
        <f t="shared" si="76"/>
        <v>17.654561507250783</v>
      </c>
      <c r="AL41" s="79">
        <f t="shared" si="77"/>
        <v>4.4366631433442411E-2</v>
      </c>
      <c r="AM41" s="26">
        <v>0.32469999999999999</v>
      </c>
      <c r="AN41" s="20">
        <v>2.8000000000000001E-2</v>
      </c>
      <c r="AO41" s="20">
        <v>1.62</v>
      </c>
      <c r="AP41" s="19">
        <f t="shared" si="78"/>
        <v>1.1475745241521698</v>
      </c>
      <c r="AQ41" s="19">
        <f t="shared" si="79"/>
        <v>0.14737565159161597</v>
      </c>
      <c r="AR41" s="19">
        <f t="shared" si="80"/>
        <v>0.88425390954969574</v>
      </c>
      <c r="AS41" s="19">
        <f t="shared" si="81"/>
        <v>1.0316295611413118</v>
      </c>
      <c r="AT41" s="36">
        <f t="shared" si="82"/>
        <v>0.16605633363807784</v>
      </c>
      <c r="AU41" s="17">
        <f t="shared" si="83"/>
        <v>16.710337283403785</v>
      </c>
      <c r="AV41" s="79">
        <f t="shared" si="84"/>
        <v>5.2916580590381658E-2</v>
      </c>
      <c r="AW41" s="26">
        <v>0.35089999999999999</v>
      </c>
      <c r="AX41" s="20">
        <v>3.5999999999999997E-2</v>
      </c>
      <c r="AY41" s="20">
        <v>1.6479999999999999</v>
      </c>
      <c r="AZ41" s="19">
        <f t="shared" si="85"/>
        <v>1.1674091455572688</v>
      </c>
      <c r="BA41" s="19">
        <f t="shared" si="86"/>
        <v>0.17811983455476274</v>
      </c>
      <c r="BB41" s="19">
        <f t="shared" si="87"/>
        <v>1.4249586764381019</v>
      </c>
      <c r="BC41" s="19">
        <f t="shared" si="88"/>
        <v>1.6030785109928647</v>
      </c>
      <c r="BD41" s="36">
        <f t="shared" si="89"/>
        <v>0.29459341612972101</v>
      </c>
      <c r="BE41" s="17">
        <f t="shared" si="90"/>
        <v>17.241210130287715</v>
      </c>
      <c r="BF41" s="79">
        <f t="shared" si="91"/>
        <v>8.2648414216289282E-2</v>
      </c>
      <c r="BG41" s="26">
        <v>0.33090000000000003</v>
      </c>
      <c r="BH41" s="20">
        <v>0.02</v>
      </c>
      <c r="BI41" s="20">
        <v>1.6479999999999999</v>
      </c>
      <c r="BJ41" s="19">
        <f t="shared" si="92"/>
        <v>1.1674091455572688</v>
      </c>
      <c r="BK41" s="19">
        <f t="shared" si="93"/>
        <v>0.15839412931503646</v>
      </c>
      <c r="BL41" s="19">
        <f t="shared" si="94"/>
        <v>1.5839412931503645</v>
      </c>
      <c r="BM41" s="19">
        <f t="shared" si="95"/>
        <v>1.7423354224654009</v>
      </c>
      <c r="BN41" s="36">
        <f t="shared" si="96"/>
        <v>0.20457876120119517</v>
      </c>
      <c r="BO41" s="17">
        <f t="shared" si="97"/>
        <v>16.835963682284717</v>
      </c>
      <c r="BP41" s="79">
        <f t="shared" si="98"/>
        <v>9.4080821451107841E-2</v>
      </c>
      <c r="BQ41" s="26">
        <v>0.32879999999999998</v>
      </c>
      <c r="BR41" s="20">
        <v>1.9E-2</v>
      </c>
      <c r="BS41" s="20">
        <v>1.647</v>
      </c>
      <c r="BT41" s="19">
        <f t="shared" si="99"/>
        <v>1.1667007662213724</v>
      </c>
      <c r="BU41" s="19">
        <f t="shared" si="100"/>
        <v>0.15620033033339054</v>
      </c>
      <c r="BV41" s="19">
        <f t="shared" si="101"/>
        <v>1.8744039640006862</v>
      </c>
      <c r="BW41" s="19">
        <f t="shared" si="102"/>
        <v>2.0306042943340765</v>
      </c>
      <c r="BX41" s="36">
        <f t="shared" si="103"/>
        <v>0.23293683991822339</v>
      </c>
      <c r="BY41" s="17">
        <f t="shared" si="104"/>
        <v>16.793412805244397</v>
      </c>
      <c r="BZ41" s="79">
        <f t="shared" si="105"/>
        <v>0.11161542836696842</v>
      </c>
    </row>
    <row r="42" spans="2:78" ht="20.100000000000001" customHeight="1">
      <c r="B42" s="12" t="s">
        <v>17</v>
      </c>
      <c r="C42" s="10">
        <f>1*C39</f>
        <v>5.4249999999999998</v>
      </c>
      <c r="D42" s="2"/>
      <c r="E42" s="38">
        <v>40</v>
      </c>
      <c r="F42" s="20">
        <f t="shared" si="54"/>
        <v>0.79460000000000008</v>
      </c>
      <c r="G42" s="20">
        <f t="shared" si="55"/>
        <v>6.3315885298456731</v>
      </c>
      <c r="H42" s="29">
        <f t="shared" si="56"/>
        <v>71066.338028169019</v>
      </c>
      <c r="I42" s="26">
        <v>0.83299999999999996</v>
      </c>
      <c r="J42" s="20">
        <v>0.108</v>
      </c>
      <c r="K42" s="20">
        <v>1.4570000000000001</v>
      </c>
      <c r="L42" s="19">
        <f t="shared" si="57"/>
        <v>1.0321086924010563</v>
      </c>
      <c r="M42" s="19">
        <f t="shared" si="58"/>
        <v>0.78458542889176108</v>
      </c>
      <c r="N42" s="19">
        <f t="shared" si="59"/>
        <v>0</v>
      </c>
      <c r="O42" s="19">
        <f t="shared" si="60"/>
        <v>0.78458542889176108</v>
      </c>
      <c r="P42" s="36">
        <f t="shared" si="61"/>
        <v>0</v>
      </c>
      <c r="Q42" s="17">
        <f t="shared" si="62"/>
        <v>31.53658406499401</v>
      </c>
      <c r="R42" s="79">
        <f t="shared" si="63"/>
        <v>0</v>
      </c>
      <c r="S42" s="26">
        <v>0.57640000000000002</v>
      </c>
      <c r="T42" s="20">
        <v>9.8000000000000004E-2</v>
      </c>
      <c r="U42" s="20">
        <v>1.5720000000000001</v>
      </c>
      <c r="V42" s="19">
        <f t="shared" si="64"/>
        <v>1.1135723160291424</v>
      </c>
      <c r="W42" s="19">
        <f t="shared" si="65"/>
        <v>0.43730471468992588</v>
      </c>
      <c r="X42" s="19">
        <f t="shared" si="66"/>
        <v>0.87460942937985175</v>
      </c>
      <c r="Y42" s="19">
        <f t="shared" si="67"/>
        <v>1.3119141440697777</v>
      </c>
      <c r="Z42" s="36">
        <f t="shared" si="68"/>
        <v>0.18242203192447529</v>
      </c>
      <c r="AA42" s="17">
        <f t="shared" si="69"/>
        <v>25.465850778364253</v>
      </c>
      <c r="AB42" s="79">
        <f t="shared" si="70"/>
        <v>3.4344402509533217E-2</v>
      </c>
      <c r="AC42" s="26">
        <v>0.46489999999999998</v>
      </c>
      <c r="AD42" s="20">
        <v>6.3E-2</v>
      </c>
      <c r="AE42" s="20">
        <v>1.6259999999999999</v>
      </c>
      <c r="AF42" s="19">
        <f t="shared" si="71"/>
        <v>1.151824800167548</v>
      </c>
      <c r="AG42" s="19">
        <f t="shared" si="72"/>
        <v>0.30436261500987644</v>
      </c>
      <c r="AH42" s="19">
        <f t="shared" si="73"/>
        <v>1.2174504600395057</v>
      </c>
      <c r="AI42" s="19">
        <f t="shared" si="74"/>
        <v>1.5218130750493821</v>
      </c>
      <c r="AJ42" s="36">
        <f t="shared" si="75"/>
        <v>0.25093298762786154</v>
      </c>
      <c r="AK42" s="17">
        <f t="shared" si="76"/>
        <v>22.827944459349375</v>
      </c>
      <c r="AL42" s="79">
        <f t="shared" si="77"/>
        <v>5.3331584988191467E-2</v>
      </c>
      <c r="AM42" s="26">
        <v>0.39610000000000001</v>
      </c>
      <c r="AN42" s="20">
        <v>2.9000000000000001E-2</v>
      </c>
      <c r="AO42" s="20">
        <v>1.5860000000000001</v>
      </c>
      <c r="AP42" s="19">
        <f t="shared" si="78"/>
        <v>1.1234896267316921</v>
      </c>
      <c r="AQ42" s="19">
        <f t="shared" si="79"/>
        <v>0.21020700412718646</v>
      </c>
      <c r="AR42" s="19">
        <f t="shared" si="80"/>
        <v>1.2612420247631186</v>
      </c>
      <c r="AS42" s="19">
        <f t="shared" si="81"/>
        <v>1.471449028890305</v>
      </c>
      <c r="AT42" s="36">
        <f t="shared" si="82"/>
        <v>0.16484347013778256</v>
      </c>
      <c r="AU42" s="17">
        <f t="shared" si="83"/>
        <v>21.200249797930329</v>
      </c>
      <c r="AV42" s="79">
        <f t="shared" si="84"/>
        <v>5.9491847350131091E-2</v>
      </c>
      <c r="AW42" s="26">
        <v>0.42249999999999999</v>
      </c>
      <c r="AX42" s="20">
        <v>4.9000000000000002E-2</v>
      </c>
      <c r="AY42" s="20">
        <v>1.6419999999999999</v>
      </c>
      <c r="AZ42" s="19">
        <f t="shared" si="85"/>
        <v>1.1631588695418904</v>
      </c>
      <c r="BA42" s="19">
        <f t="shared" si="86"/>
        <v>0.25634854928970596</v>
      </c>
      <c r="BB42" s="19">
        <f t="shared" si="87"/>
        <v>2.0507883943176477</v>
      </c>
      <c r="BC42" s="19">
        <f t="shared" si="88"/>
        <v>2.3071369436073539</v>
      </c>
      <c r="BD42" s="36">
        <f t="shared" si="89"/>
        <v>0.39805997067124166</v>
      </c>
      <c r="BE42" s="17">
        <f t="shared" si="90"/>
        <v>21.824830307544612</v>
      </c>
      <c r="BF42" s="79">
        <f t="shared" si="91"/>
        <v>9.3965834575525292E-2</v>
      </c>
      <c r="BG42" s="26">
        <v>0.3851</v>
      </c>
      <c r="BH42" s="20">
        <v>2.5000000000000001E-2</v>
      </c>
      <c r="BI42" s="20">
        <v>1.643</v>
      </c>
      <c r="BJ42" s="19">
        <f t="shared" si="92"/>
        <v>1.1638672488777868</v>
      </c>
      <c r="BK42" s="19">
        <f t="shared" si="93"/>
        <v>0.21323244957313991</v>
      </c>
      <c r="BL42" s="19">
        <f t="shared" si="94"/>
        <v>2.1323244957313991</v>
      </c>
      <c r="BM42" s="19">
        <f t="shared" si="95"/>
        <v>2.3455569453045388</v>
      </c>
      <c r="BN42" s="36">
        <f t="shared" si="96"/>
        <v>0.25417408547292408</v>
      </c>
      <c r="BO42" s="17">
        <f t="shared" si="97"/>
        <v>20.940007918924376</v>
      </c>
      <c r="BP42" s="79">
        <f t="shared" si="98"/>
        <v>0.10183016663543507</v>
      </c>
      <c r="BQ42" s="26">
        <v>0.36849999999999999</v>
      </c>
      <c r="BR42" s="20">
        <v>2.1999999999999999E-2</v>
      </c>
      <c r="BS42" s="20">
        <v>1.6479999999999999</v>
      </c>
      <c r="BT42" s="19">
        <f t="shared" si="99"/>
        <v>1.1674091455572688</v>
      </c>
      <c r="BU42" s="19">
        <f t="shared" si="100"/>
        <v>0.19643575075823003</v>
      </c>
      <c r="BV42" s="19">
        <f t="shared" si="101"/>
        <v>2.3572290090987602</v>
      </c>
      <c r="BW42" s="19">
        <f t="shared" si="102"/>
        <v>2.5536647598569902</v>
      </c>
      <c r="BX42" s="36">
        <f t="shared" si="103"/>
        <v>0.27004396478557763</v>
      </c>
      <c r="BY42" s="17">
        <f t="shared" si="104"/>
        <v>20.547279265151762</v>
      </c>
      <c r="BZ42" s="79">
        <f t="shared" si="105"/>
        <v>0.11472219648547954</v>
      </c>
    </row>
    <row r="43" spans="2:78" ht="20.100000000000001" customHeight="1">
      <c r="B43" s="33" t="s">
        <v>22</v>
      </c>
      <c r="C43" s="34">
        <v>0.02</v>
      </c>
      <c r="D43" s="2"/>
      <c r="E43" s="38">
        <v>42</v>
      </c>
      <c r="F43" s="20">
        <f t="shared" si="54"/>
        <v>0.83460000000000001</v>
      </c>
      <c r="G43" s="20">
        <f t="shared" si="55"/>
        <v>6.6503193896415782</v>
      </c>
      <c r="H43" s="29">
        <f t="shared" si="56"/>
        <v>74643.8028169014</v>
      </c>
      <c r="I43" s="26">
        <v>0.83079999999999998</v>
      </c>
      <c r="J43" s="20">
        <v>9.8000000000000004E-2</v>
      </c>
      <c r="K43" s="20">
        <v>1.5309999999999999</v>
      </c>
      <c r="L43" s="19">
        <f t="shared" si="57"/>
        <v>1.0845287632573899</v>
      </c>
      <c r="M43" s="19">
        <f t="shared" si="58"/>
        <v>0.86173650115112443</v>
      </c>
      <c r="N43" s="19">
        <f t="shared" si="59"/>
        <v>0</v>
      </c>
      <c r="O43" s="19">
        <f t="shared" si="60"/>
        <v>0.86173650115112443</v>
      </c>
      <c r="P43" s="36">
        <f t="shared" si="61"/>
        <v>0</v>
      </c>
      <c r="Q43" s="17">
        <f t="shared" si="62"/>
        <v>36.482681521138169</v>
      </c>
      <c r="R43" s="79">
        <f t="shared" si="63"/>
        <v>0</v>
      </c>
      <c r="S43" s="26">
        <v>0.58399999999999996</v>
      </c>
      <c r="T43" s="20">
        <v>9.0999999999999998E-2</v>
      </c>
      <c r="U43" s="20">
        <v>1.627</v>
      </c>
      <c r="V43" s="19">
        <f t="shared" si="64"/>
        <v>1.1525331795034446</v>
      </c>
      <c r="W43" s="19">
        <f t="shared" si="65"/>
        <v>0.48087470402947652</v>
      </c>
      <c r="X43" s="19">
        <f t="shared" si="66"/>
        <v>0.96174940805895304</v>
      </c>
      <c r="Y43" s="19">
        <f t="shared" si="67"/>
        <v>1.4426241120884296</v>
      </c>
      <c r="Z43" s="36">
        <f t="shared" si="68"/>
        <v>0.18145236286679514</v>
      </c>
      <c r="AA43" s="17">
        <f t="shared" si="69"/>
        <v>29.716882152775607</v>
      </c>
      <c r="AB43" s="79">
        <f t="shared" si="70"/>
        <v>3.2363738669304649E-2</v>
      </c>
      <c r="AC43" s="26">
        <v>0.51890000000000003</v>
      </c>
      <c r="AD43" s="20">
        <v>4.8000000000000001E-2</v>
      </c>
      <c r="AE43" s="20">
        <v>1.6319999999999999</v>
      </c>
      <c r="AF43" s="19">
        <f t="shared" si="71"/>
        <v>1.1560750761829264</v>
      </c>
      <c r="AG43" s="19">
        <f t="shared" si="72"/>
        <v>0.38197837967290288</v>
      </c>
      <c r="AH43" s="19">
        <f t="shared" si="73"/>
        <v>1.5279135186916115</v>
      </c>
      <c r="AI43" s="19">
        <f t="shared" si="74"/>
        <v>1.9098918983645143</v>
      </c>
      <c r="AJ43" s="36">
        <f t="shared" si="75"/>
        <v>0.19260061591815866</v>
      </c>
      <c r="AK43" s="17">
        <f t="shared" si="76"/>
        <v>27.932224377733455</v>
      </c>
      <c r="AL43" s="79">
        <f t="shared" si="77"/>
        <v>5.470074627889672E-2</v>
      </c>
      <c r="AM43" s="26">
        <v>0.5796</v>
      </c>
      <c r="AN43" s="20">
        <v>3.5000000000000003E-2</v>
      </c>
      <c r="AO43" s="20">
        <v>1.534</v>
      </c>
      <c r="AP43" s="19">
        <f t="shared" si="78"/>
        <v>1.0866539012650791</v>
      </c>
      <c r="AQ43" s="19">
        <f t="shared" si="79"/>
        <v>0.42105478263555052</v>
      </c>
      <c r="AR43" s="19">
        <f t="shared" si="80"/>
        <v>2.5263286958133029</v>
      </c>
      <c r="AS43" s="19">
        <f t="shared" si="81"/>
        <v>2.9473834784488533</v>
      </c>
      <c r="AT43" s="36">
        <f t="shared" si="82"/>
        <v>0.18611704477139754</v>
      </c>
      <c r="AU43" s="17">
        <f t="shared" si="83"/>
        <v>29.596260121897181</v>
      </c>
      <c r="AV43" s="79">
        <f t="shared" si="84"/>
        <v>8.5359727391508003E-2</v>
      </c>
      <c r="AW43" s="26">
        <v>0.48920000000000002</v>
      </c>
      <c r="AX43" s="20">
        <v>3.9E-2</v>
      </c>
      <c r="AY43" s="20">
        <v>1.635</v>
      </c>
      <c r="AZ43" s="19">
        <f t="shared" si="85"/>
        <v>1.1582002141906156</v>
      </c>
      <c r="BA43" s="19">
        <f t="shared" si="86"/>
        <v>0.34075288589435521</v>
      </c>
      <c r="BB43" s="19">
        <f t="shared" si="87"/>
        <v>2.7260230871548417</v>
      </c>
      <c r="BC43" s="19">
        <f t="shared" si="88"/>
        <v>3.066775973049197</v>
      </c>
      <c r="BD43" s="36">
        <f t="shared" si="89"/>
        <v>0.31412770550903918</v>
      </c>
      <c r="BE43" s="17">
        <f t="shared" si="90"/>
        <v>27.118025669304089</v>
      </c>
      <c r="BF43" s="79">
        <f t="shared" si="91"/>
        <v>0.1005243936412572</v>
      </c>
      <c r="BG43" s="26">
        <v>0.41889999999999999</v>
      </c>
      <c r="BH43" s="20">
        <v>2.7E-2</v>
      </c>
      <c r="BI43" s="20">
        <v>1.6319999999999999</v>
      </c>
      <c r="BJ43" s="19">
        <f t="shared" si="92"/>
        <v>1.1560750761829264</v>
      </c>
      <c r="BK43" s="19">
        <f t="shared" si="93"/>
        <v>0.24893855338292223</v>
      </c>
      <c r="BL43" s="19">
        <f t="shared" si="94"/>
        <v>2.4893855338292221</v>
      </c>
      <c r="BM43" s="19">
        <f t="shared" si="95"/>
        <v>2.7383240872121442</v>
      </c>
      <c r="BN43" s="36">
        <f t="shared" si="96"/>
        <v>0.27084461613491057</v>
      </c>
      <c r="BO43" s="17">
        <f t="shared" si="97"/>
        <v>25.190814585041974</v>
      </c>
      <c r="BP43" s="79">
        <f t="shared" si="98"/>
        <v>9.8821160603015656E-2</v>
      </c>
      <c r="BQ43" s="26">
        <v>0.39879999999999999</v>
      </c>
      <c r="BR43" s="20">
        <v>3.4000000000000002E-2</v>
      </c>
      <c r="BS43" s="20">
        <v>1.635</v>
      </c>
      <c r="BT43" s="19">
        <f t="shared" si="99"/>
        <v>1.1582002141906156</v>
      </c>
      <c r="BU43" s="19">
        <f t="shared" si="100"/>
        <v>0.22645240906271266</v>
      </c>
      <c r="BV43" s="19">
        <f t="shared" si="101"/>
        <v>2.7174289087525518</v>
      </c>
      <c r="BW43" s="19">
        <f t="shared" si="102"/>
        <v>2.9438813178152645</v>
      </c>
      <c r="BX43" s="36">
        <f t="shared" si="103"/>
        <v>0.41078238412720497</v>
      </c>
      <c r="BY43" s="17">
        <f t="shared" si="104"/>
        <v>24.639791216710993</v>
      </c>
      <c r="BZ43" s="79">
        <f t="shared" si="105"/>
        <v>0.11028619864723366</v>
      </c>
    </row>
    <row r="44" spans="2:78" ht="20.100000000000001" customHeight="1" thickBot="1">
      <c r="B44" s="13" t="s">
        <v>16</v>
      </c>
      <c r="C44" s="14">
        <f>1/(2*PI())*SQRT($C$2/(C41+C42))</f>
        <v>1.4116730250672471</v>
      </c>
      <c r="D44" s="2"/>
      <c r="E44" s="38">
        <v>44</v>
      </c>
      <c r="F44" s="20">
        <f t="shared" si="54"/>
        <v>0.87460000000000004</v>
      </c>
      <c r="G44" s="20">
        <f t="shared" si="55"/>
        <v>6.9690502494374851</v>
      </c>
      <c r="H44" s="29">
        <f t="shared" si="56"/>
        <v>78221.267605633795</v>
      </c>
      <c r="I44" s="26">
        <v>0.84830000000000005</v>
      </c>
      <c r="J44" s="20">
        <v>9.2999999999999999E-2</v>
      </c>
      <c r="K44" s="20">
        <v>1.401</v>
      </c>
      <c r="L44" s="19">
        <f t="shared" si="57"/>
        <v>0.99243944959085784</v>
      </c>
      <c r="M44" s="19">
        <f t="shared" si="58"/>
        <v>0.75232645978139256</v>
      </c>
      <c r="N44" s="19">
        <f t="shared" si="59"/>
        <v>0</v>
      </c>
      <c r="O44" s="19">
        <f t="shared" si="60"/>
        <v>0.75232645978139256</v>
      </c>
      <c r="P44" s="36">
        <f t="shared" si="61"/>
        <v>0</v>
      </c>
      <c r="Q44" s="17">
        <f t="shared" si="62"/>
        <v>42.535718407191865</v>
      </c>
      <c r="R44" s="79">
        <f t="shared" si="63"/>
        <v>0</v>
      </c>
      <c r="S44" s="26">
        <v>0.55530000000000002</v>
      </c>
      <c r="T44" s="20">
        <v>8.5999999999999993E-2</v>
      </c>
      <c r="U44" s="20">
        <v>1.3919999999999999</v>
      </c>
      <c r="V44" s="19">
        <f t="shared" si="64"/>
        <v>0.98606403556779021</v>
      </c>
      <c r="W44" s="19">
        <f t="shared" si="65"/>
        <v>0.318247462393075</v>
      </c>
      <c r="X44" s="19">
        <f t="shared" si="66"/>
        <v>0.63649492478615</v>
      </c>
      <c r="Y44" s="19">
        <f t="shared" si="67"/>
        <v>0.95474238717922499</v>
      </c>
      <c r="Z44" s="36">
        <f t="shared" si="68"/>
        <v>0.12552292519911279</v>
      </c>
      <c r="AA44" s="17">
        <f t="shared" si="69"/>
        <v>33.292252195438387</v>
      </c>
      <c r="AB44" s="79">
        <f t="shared" si="70"/>
        <v>1.9118409924617861E-2</v>
      </c>
      <c r="AC44" s="26">
        <v>0.76700000000000002</v>
      </c>
      <c r="AD44" s="20">
        <v>4.9000000000000002E-2</v>
      </c>
      <c r="AE44" s="20">
        <v>1.446</v>
      </c>
      <c r="AF44" s="19">
        <f t="shared" si="71"/>
        <v>1.0243165197061959</v>
      </c>
      <c r="AG44" s="19">
        <f t="shared" si="72"/>
        <v>0.65517670224098135</v>
      </c>
      <c r="AH44" s="19">
        <f t="shared" si="73"/>
        <v>2.6207068089639254</v>
      </c>
      <c r="AI44" s="19">
        <f t="shared" si="74"/>
        <v>3.2758835112049067</v>
      </c>
      <c r="AJ44" s="36">
        <f t="shared" si="75"/>
        <v>0.15435076679979967</v>
      </c>
      <c r="AK44" s="17">
        <f t="shared" si="76"/>
        <v>39.970893140927167</v>
      </c>
      <c r="AL44" s="79">
        <f t="shared" si="77"/>
        <v>6.556538028119567E-2</v>
      </c>
      <c r="AM44" s="26">
        <v>0.75009999999999999</v>
      </c>
      <c r="AN44" s="20">
        <v>3.6999999999999998E-2</v>
      </c>
      <c r="AO44" s="20">
        <v>1.3959999999999999</v>
      </c>
      <c r="AP44" s="19">
        <f t="shared" si="78"/>
        <v>0.98889755291137582</v>
      </c>
      <c r="AQ44" s="19">
        <f t="shared" si="79"/>
        <v>0.58403691654379408</v>
      </c>
      <c r="AR44" s="19">
        <f t="shared" si="80"/>
        <v>3.5042214992627643</v>
      </c>
      <c r="AS44" s="19">
        <f t="shared" si="81"/>
        <v>4.0882584158065587</v>
      </c>
      <c r="AT44" s="36">
        <f t="shared" si="82"/>
        <v>0.16294458973103093</v>
      </c>
      <c r="AU44" s="17">
        <f t="shared" si="83"/>
        <v>39.437737581273119</v>
      </c>
      <c r="AV44" s="79">
        <f t="shared" si="84"/>
        <v>8.8854526506275358E-2</v>
      </c>
      <c r="AW44" s="26">
        <v>0.73419999999999996</v>
      </c>
      <c r="AX44" s="20">
        <v>3.4000000000000002E-2</v>
      </c>
      <c r="AY44" s="20">
        <v>1.492</v>
      </c>
      <c r="AZ44" s="19">
        <f t="shared" si="85"/>
        <v>1.0569019691574304</v>
      </c>
      <c r="BA44" s="19">
        <f t="shared" si="86"/>
        <v>0.63914226667264784</v>
      </c>
      <c r="BB44" s="19">
        <f t="shared" si="87"/>
        <v>5.1131381333811827</v>
      </c>
      <c r="BC44" s="19">
        <f t="shared" si="88"/>
        <v>5.7522804000538308</v>
      </c>
      <c r="BD44" s="36">
        <f t="shared" si="89"/>
        <v>0.22804611836258765</v>
      </c>
      <c r="BE44" s="17">
        <f t="shared" si="90"/>
        <v>38.936129687870796</v>
      </c>
      <c r="BF44" s="79">
        <f t="shared" si="91"/>
        <v>0.13132117070624008</v>
      </c>
      <c r="BG44" s="26">
        <v>0.55759999999999998</v>
      </c>
      <c r="BH44" s="20">
        <v>3.4000000000000002E-2</v>
      </c>
      <c r="BI44" s="20">
        <v>1.546</v>
      </c>
      <c r="BJ44" s="19">
        <f t="shared" si="92"/>
        <v>1.0951544532958359</v>
      </c>
      <c r="BK44" s="19">
        <f t="shared" si="93"/>
        <v>0.39581809223887654</v>
      </c>
      <c r="BL44" s="19">
        <f t="shared" si="94"/>
        <v>3.958180922388765</v>
      </c>
      <c r="BM44" s="19">
        <f t="shared" si="95"/>
        <v>4.3539990146276413</v>
      </c>
      <c r="BN44" s="36">
        <f t="shared" si="96"/>
        <v>0.30606525477047974</v>
      </c>
      <c r="BO44" s="17">
        <f t="shared" si="97"/>
        <v>33.364811827817334</v>
      </c>
      <c r="BP44" s="79">
        <f t="shared" si="98"/>
        <v>0.11863339565094445</v>
      </c>
      <c r="BQ44" s="26">
        <v>0.47320000000000001</v>
      </c>
      <c r="BR44" s="20">
        <v>3.3000000000000002E-2</v>
      </c>
      <c r="BS44" s="20">
        <v>1.5660000000000001</v>
      </c>
      <c r="BT44" s="19">
        <f t="shared" si="99"/>
        <v>1.109322040013764</v>
      </c>
      <c r="BU44" s="19">
        <f t="shared" si="100"/>
        <v>0.29248535083560473</v>
      </c>
      <c r="BV44" s="19">
        <f t="shared" si="101"/>
        <v>3.5098242100272565</v>
      </c>
      <c r="BW44" s="19">
        <f t="shared" si="102"/>
        <v>3.8023095608628612</v>
      </c>
      <c r="BX44" s="36">
        <f t="shared" si="103"/>
        <v>0.36575884344901372</v>
      </c>
      <c r="BY44" s="17">
        <f t="shared" si="104"/>
        <v>30.702188796172308</v>
      </c>
      <c r="BZ44" s="79">
        <f t="shared" si="105"/>
        <v>0.11431837102326828</v>
      </c>
    </row>
    <row r="45" spans="2:78" ht="20.100000000000001" customHeight="1">
      <c r="B45" s="2"/>
      <c r="C45" s="2"/>
      <c r="D45" s="2"/>
      <c r="E45" s="38">
        <v>46</v>
      </c>
      <c r="F45" s="20">
        <f t="shared" si="54"/>
        <v>0.91460000000000008</v>
      </c>
      <c r="G45" s="20">
        <f t="shared" si="55"/>
        <v>7.2877811092333911</v>
      </c>
      <c r="H45" s="29">
        <f t="shared" si="56"/>
        <v>81798.732394366205</v>
      </c>
      <c r="I45" s="26">
        <v>0.95030000000000003</v>
      </c>
      <c r="J45" s="20">
        <v>4.3999999999999997E-2</v>
      </c>
      <c r="K45" s="20">
        <v>1.41</v>
      </c>
      <c r="L45" s="19">
        <f t="shared" si="57"/>
        <v>0.99881486361392535</v>
      </c>
      <c r="M45" s="19">
        <f t="shared" si="58"/>
        <v>0.95629264542901504</v>
      </c>
      <c r="N45" s="19">
        <f t="shared" si="59"/>
        <v>0</v>
      </c>
      <c r="O45" s="19">
        <f t="shared" si="60"/>
        <v>0.95629264542901504</v>
      </c>
      <c r="P45" s="36">
        <f t="shared" si="61"/>
        <v>0</v>
      </c>
      <c r="Q45" s="17">
        <f t="shared" si="62"/>
        <v>52.322713259315677</v>
      </c>
      <c r="R45" s="79">
        <f t="shared" si="63"/>
        <v>0</v>
      </c>
      <c r="S45" s="26">
        <v>0.79730000000000001</v>
      </c>
      <c r="T45" s="20">
        <v>0.04</v>
      </c>
      <c r="U45" s="20">
        <v>1.3939999999999999</v>
      </c>
      <c r="V45" s="19">
        <f t="shared" si="64"/>
        <v>0.98748079423958302</v>
      </c>
      <c r="W45" s="19">
        <f t="shared" si="65"/>
        <v>0.65796108428498212</v>
      </c>
      <c r="X45" s="19">
        <f t="shared" si="66"/>
        <v>1.3159221685699642</v>
      </c>
      <c r="Y45" s="19">
        <f t="shared" si="67"/>
        <v>1.9738832528549464</v>
      </c>
      <c r="Z45" s="36">
        <f t="shared" si="68"/>
        <v>5.8550642968465107E-2</v>
      </c>
      <c r="AA45" s="17">
        <f t="shared" si="69"/>
        <v>46.802906923609072</v>
      </c>
      <c r="AB45" s="79">
        <f t="shared" si="70"/>
        <v>2.8116248649208704E-2</v>
      </c>
      <c r="AC45" s="26">
        <v>0.72960000000000003</v>
      </c>
      <c r="AD45" s="20">
        <v>3.2000000000000001E-2</v>
      </c>
      <c r="AE45" s="20">
        <v>1.39</v>
      </c>
      <c r="AF45" s="19">
        <f t="shared" si="71"/>
        <v>0.9846472768959974</v>
      </c>
      <c r="AG45" s="19">
        <f t="shared" si="72"/>
        <v>0.54781053891617715</v>
      </c>
      <c r="AH45" s="19">
        <f t="shared" si="73"/>
        <v>2.1912421556647086</v>
      </c>
      <c r="AI45" s="19">
        <f t="shared" si="74"/>
        <v>2.7390526945808857</v>
      </c>
      <c r="AJ45" s="36">
        <f t="shared" si="75"/>
        <v>9.314417582166773E-2</v>
      </c>
      <c r="AK45" s="17">
        <f t="shared" si="76"/>
        <v>44.360482812972869</v>
      </c>
      <c r="AL45" s="79">
        <f t="shared" si="77"/>
        <v>4.9396264799532283E-2</v>
      </c>
      <c r="AM45" s="26">
        <v>0.62070000000000003</v>
      </c>
      <c r="AN45" s="20">
        <v>6.7000000000000004E-2</v>
      </c>
      <c r="AO45" s="20">
        <v>1.359</v>
      </c>
      <c r="AP45" s="19">
        <f t="shared" si="78"/>
        <v>0.96268751748320902</v>
      </c>
      <c r="AQ45" s="19">
        <f t="shared" si="79"/>
        <v>0.37899504860713268</v>
      </c>
      <c r="AR45" s="19">
        <f t="shared" si="80"/>
        <v>2.273970291642796</v>
      </c>
      <c r="AS45" s="19">
        <f t="shared" si="81"/>
        <v>2.6529653402499287</v>
      </c>
      <c r="AT45" s="36">
        <f t="shared" si="82"/>
        <v>0.2796282859787052</v>
      </c>
      <c r="AU45" s="17">
        <f t="shared" si="83"/>
        <v>40.431679479911104</v>
      </c>
      <c r="AV45" s="79">
        <f t="shared" si="84"/>
        <v>5.6242291215546497E-2</v>
      </c>
      <c r="AW45" s="26">
        <v>0.50270000000000004</v>
      </c>
      <c r="AX45" s="20">
        <v>6.0999999999999999E-2</v>
      </c>
      <c r="AY45" s="20">
        <v>1.387</v>
      </c>
      <c r="AZ45" s="19">
        <f t="shared" si="85"/>
        <v>0.98252213888830819</v>
      </c>
      <c r="BA45" s="19">
        <f t="shared" si="86"/>
        <v>0.25894159841324582</v>
      </c>
      <c r="BB45" s="19">
        <f t="shared" si="87"/>
        <v>2.0715327873059666</v>
      </c>
      <c r="BC45" s="19">
        <f t="shared" si="88"/>
        <v>2.3304743857192123</v>
      </c>
      <c r="BD45" s="36">
        <f t="shared" si="89"/>
        <v>0.35358096619457813</v>
      </c>
      <c r="BE45" s="17">
        <f t="shared" si="90"/>
        <v>36.174573939954378</v>
      </c>
      <c r="BF45" s="79">
        <f t="shared" si="91"/>
        <v>5.7264884190328602E-2</v>
      </c>
      <c r="BG45" s="26">
        <v>0.56069999999999998</v>
      </c>
      <c r="BH45" s="20">
        <v>3.3000000000000002E-2</v>
      </c>
      <c r="BI45" s="20">
        <v>1.464</v>
      </c>
      <c r="BJ45" s="19">
        <f t="shared" si="92"/>
        <v>1.0370673477523311</v>
      </c>
      <c r="BK45" s="19">
        <f t="shared" si="93"/>
        <v>0.35890077617329114</v>
      </c>
      <c r="BL45" s="19">
        <f t="shared" si="94"/>
        <v>3.589007761732911</v>
      </c>
      <c r="BM45" s="19">
        <f t="shared" si="95"/>
        <v>3.9479085379062022</v>
      </c>
      <c r="BN45" s="36">
        <f t="shared" si="96"/>
        <v>0.26638650958809179</v>
      </c>
      <c r="BO45" s="17">
        <f t="shared" si="97"/>
        <v>38.267049544339883</v>
      </c>
      <c r="BP45" s="79">
        <f t="shared" si="98"/>
        <v>9.3788463037223227E-2</v>
      </c>
      <c r="BQ45" s="26">
        <v>0.51939999999999997</v>
      </c>
      <c r="BR45" s="20">
        <v>2.7E-2</v>
      </c>
      <c r="BS45" s="20">
        <v>1.51</v>
      </c>
      <c r="BT45" s="19">
        <f t="shared" si="99"/>
        <v>1.0696527972035657</v>
      </c>
      <c r="BU45" s="19">
        <f t="shared" si="100"/>
        <v>0.3276339645736896</v>
      </c>
      <c r="BV45" s="19">
        <f t="shared" si="101"/>
        <v>3.9316075748842745</v>
      </c>
      <c r="BW45" s="19">
        <f t="shared" si="102"/>
        <v>4.2592415394579639</v>
      </c>
      <c r="BX45" s="36">
        <f t="shared" si="103"/>
        <v>0.27823710047632355</v>
      </c>
      <c r="BY45" s="17">
        <f t="shared" si="104"/>
        <v>36.777062605355027</v>
      </c>
      <c r="BZ45" s="79">
        <f t="shared" si="105"/>
        <v>0.10690379536488055</v>
      </c>
    </row>
    <row r="46" spans="2:78" ht="20.100000000000001" customHeight="1">
      <c r="B46" s="2"/>
      <c r="C46" s="2"/>
      <c r="D46" s="2"/>
      <c r="E46" s="38">
        <v>48</v>
      </c>
      <c r="F46" s="20">
        <f t="shared" si="54"/>
        <v>0.9546</v>
      </c>
      <c r="G46" s="20">
        <f t="shared" si="55"/>
        <v>7.606511969029297</v>
      </c>
      <c r="H46" s="29">
        <f t="shared" si="56"/>
        <v>85376.1971830986</v>
      </c>
      <c r="I46" s="22">
        <v>1.0784</v>
      </c>
      <c r="J46" s="19">
        <v>4.3999999999999997E-2</v>
      </c>
      <c r="K46" s="19">
        <v>1.419</v>
      </c>
      <c r="L46" s="19">
        <f t="shared" si="57"/>
        <v>1.005190277636993</v>
      </c>
      <c r="M46" s="19">
        <f t="shared" si="58"/>
        <v>1.2472562280205808</v>
      </c>
      <c r="N46" s="19">
        <f t="shared" si="59"/>
        <v>0</v>
      </c>
      <c r="O46" s="19">
        <f t="shared" si="60"/>
        <v>1.2472562280205808</v>
      </c>
      <c r="P46" s="36">
        <f t="shared" si="61"/>
        <v>0</v>
      </c>
      <c r="Q46" s="17">
        <f t="shared" si="62"/>
        <v>64.747079086045986</v>
      </c>
      <c r="R46" s="79">
        <f t="shared" si="63"/>
        <v>0</v>
      </c>
      <c r="S46" s="22">
        <v>0.99570000000000003</v>
      </c>
      <c r="T46" s="19">
        <v>2.9000000000000001E-2</v>
      </c>
      <c r="U46" s="19">
        <v>1.401</v>
      </c>
      <c r="V46" s="19">
        <f t="shared" si="64"/>
        <v>0.99243944959085784</v>
      </c>
      <c r="W46" s="19">
        <f t="shared" si="65"/>
        <v>1.0364883301958556</v>
      </c>
      <c r="X46" s="19">
        <f t="shared" si="66"/>
        <v>2.0729766603917112</v>
      </c>
      <c r="Y46" s="19">
        <f t="shared" si="67"/>
        <v>3.1094649905875666</v>
      </c>
      <c r="Z46" s="36">
        <f t="shared" si="68"/>
        <v>4.2876605781609171E-2</v>
      </c>
      <c r="AA46" s="17">
        <f t="shared" si="69"/>
        <v>61.354666870881246</v>
      </c>
      <c r="AB46" s="79">
        <f t="shared" si="70"/>
        <v>3.3786780470248794E-2</v>
      </c>
      <c r="AC46" s="22">
        <v>0.94789999999999996</v>
      </c>
      <c r="AD46" s="19">
        <v>2.3E-2</v>
      </c>
      <c r="AE46" s="19">
        <v>1.3919999999999999</v>
      </c>
      <c r="AF46" s="19">
        <f t="shared" si="71"/>
        <v>0.98606403556779021</v>
      </c>
      <c r="AG46" s="19">
        <f t="shared" si="72"/>
        <v>0.92733072417886242</v>
      </c>
      <c r="AH46" s="19">
        <f t="shared" si="73"/>
        <v>3.7093228967154497</v>
      </c>
      <c r="AI46" s="19">
        <f t="shared" si="74"/>
        <v>4.6366536208943119</v>
      </c>
      <c r="AJ46" s="36">
        <f t="shared" si="75"/>
        <v>6.7140169292548721E-2</v>
      </c>
      <c r="AK46" s="17">
        <f t="shared" si="76"/>
        <v>59.3938772229384</v>
      </c>
      <c r="AL46" s="79">
        <f t="shared" si="77"/>
        <v>6.2452950878964991E-2</v>
      </c>
      <c r="AM46" s="26">
        <v>0.7399</v>
      </c>
      <c r="AN46" s="20">
        <v>2.5000000000000001E-2</v>
      </c>
      <c r="AO46" s="20">
        <v>1.383</v>
      </c>
      <c r="AP46" s="19">
        <f t="shared" si="78"/>
        <v>0.97968862154472258</v>
      </c>
      <c r="AQ46" s="19">
        <f t="shared" si="79"/>
        <v>0.55772684235180314</v>
      </c>
      <c r="AR46" s="19">
        <f t="shared" si="80"/>
        <v>3.3463610541108184</v>
      </c>
      <c r="AS46" s="19">
        <f t="shared" si="81"/>
        <v>3.9040878964626216</v>
      </c>
      <c r="AT46" s="36">
        <f t="shared" si="82"/>
        <v>0.10805671321127867</v>
      </c>
      <c r="AU46" s="17">
        <f t="shared" si="83"/>
        <v>50.861570805111768</v>
      </c>
      <c r="AV46" s="79">
        <f t="shared" si="84"/>
        <v>6.5793505806833977E-2</v>
      </c>
      <c r="AW46" s="26">
        <v>0.87780000000000002</v>
      </c>
      <c r="AX46" s="20">
        <v>2.5999999999999999E-2</v>
      </c>
      <c r="AY46" s="20">
        <v>1.389</v>
      </c>
      <c r="AZ46" s="19">
        <f t="shared" si="85"/>
        <v>0.983938897560101</v>
      </c>
      <c r="BA46" s="19">
        <f t="shared" si="86"/>
        <v>0.79182056397765355</v>
      </c>
      <c r="BB46" s="19">
        <f t="shared" si="87"/>
        <v>6.3345645118212284</v>
      </c>
      <c r="BC46" s="19">
        <f t="shared" si="88"/>
        <v>7.1263850757988818</v>
      </c>
      <c r="BD46" s="36">
        <f t="shared" si="89"/>
        <v>0.15114158090456406</v>
      </c>
      <c r="BE46" s="17">
        <f t="shared" si="90"/>
        <v>56.5183258773151</v>
      </c>
      <c r="BF46" s="79">
        <f t="shared" si="91"/>
        <v>0.11207983275321586</v>
      </c>
      <c r="BG46" s="22">
        <v>0.75780000000000003</v>
      </c>
      <c r="BH46" s="19">
        <v>2.5999999999999999E-2</v>
      </c>
      <c r="BI46" s="19">
        <v>1.377</v>
      </c>
      <c r="BJ46" s="19">
        <f t="shared" si="92"/>
        <v>0.97543834552934416</v>
      </c>
      <c r="BK46" s="19">
        <f t="shared" si="93"/>
        <v>0.57997358541808575</v>
      </c>
      <c r="BL46" s="19">
        <f t="shared" si="94"/>
        <v>5.7997358541808568</v>
      </c>
      <c r="BM46" s="19">
        <f t="shared" si="95"/>
        <v>6.3797094395989422</v>
      </c>
      <c r="BN46" s="36">
        <f t="shared" si="96"/>
        <v>0.18567668020186254</v>
      </c>
      <c r="BO46" s="17">
        <f t="shared" si="97"/>
        <v>51.595841405492045</v>
      </c>
      <c r="BP46" s="79">
        <f t="shared" si="98"/>
        <v>0.11240704088146748</v>
      </c>
      <c r="BQ46" s="22">
        <v>0.3992</v>
      </c>
      <c r="BR46" s="19">
        <v>0.04</v>
      </c>
      <c r="BS46" s="19">
        <v>1.365</v>
      </c>
      <c r="BT46" s="19">
        <f t="shared" si="99"/>
        <v>0.96693779349858744</v>
      </c>
      <c r="BU46" s="19">
        <f t="shared" si="100"/>
        <v>0.15815302383406088</v>
      </c>
      <c r="BV46" s="19">
        <f t="shared" si="101"/>
        <v>1.8978362860087306</v>
      </c>
      <c r="BW46" s="19">
        <f t="shared" si="102"/>
        <v>2.0559893098427913</v>
      </c>
      <c r="BX46" s="36">
        <f t="shared" si="103"/>
        <v>0.33683923644349451</v>
      </c>
      <c r="BY46" s="17">
        <f t="shared" si="104"/>
        <v>36.885816975527462</v>
      </c>
      <c r="BZ46" s="79">
        <f t="shared" si="105"/>
        <v>5.145165382314517E-2</v>
      </c>
    </row>
    <row r="47" spans="2:78" ht="20.100000000000001" customHeight="1">
      <c r="B47" s="2"/>
      <c r="C47" s="2"/>
      <c r="D47" s="2"/>
      <c r="E47" s="38">
        <v>50</v>
      </c>
      <c r="F47" s="20">
        <f t="shared" si="54"/>
        <v>0.99460000000000004</v>
      </c>
      <c r="G47" s="20">
        <f t="shared" si="55"/>
        <v>7.9252428288252039</v>
      </c>
      <c r="H47" s="29">
        <f t="shared" si="56"/>
        <v>88953.661971830996</v>
      </c>
      <c r="I47" s="22">
        <v>1.2561</v>
      </c>
      <c r="J47" s="19">
        <v>2.5999999999999999E-2</v>
      </c>
      <c r="K47" s="19">
        <v>1.42</v>
      </c>
      <c r="L47" s="19">
        <f t="shared" si="57"/>
        <v>1.0058986569728894</v>
      </c>
      <c r="M47" s="19">
        <f t="shared" si="58"/>
        <v>1.6945572734146979</v>
      </c>
      <c r="N47" s="19">
        <f t="shared" si="59"/>
        <v>0</v>
      </c>
      <c r="O47" s="19">
        <f t="shared" si="60"/>
        <v>1.6945572734146979</v>
      </c>
      <c r="P47" s="36">
        <f t="shared" si="61"/>
        <v>0</v>
      </c>
      <c r="Q47" s="17">
        <f t="shared" si="62"/>
        <v>81.476699162402682</v>
      </c>
      <c r="R47" s="79">
        <f t="shared" si="63"/>
        <v>0</v>
      </c>
      <c r="S47" s="22">
        <v>1.1374</v>
      </c>
      <c r="T47" s="19">
        <v>2.5999999999999999E-2</v>
      </c>
      <c r="U47" s="19">
        <v>1.4039999999999999</v>
      </c>
      <c r="V47" s="19">
        <f t="shared" si="64"/>
        <v>0.99456458759854693</v>
      </c>
      <c r="W47" s="19">
        <f t="shared" si="65"/>
        <v>1.3582877856548037</v>
      </c>
      <c r="X47" s="19">
        <f t="shared" si="66"/>
        <v>2.7165755713096074</v>
      </c>
      <c r="Y47" s="19">
        <f t="shared" si="67"/>
        <v>4.0748633569644106</v>
      </c>
      <c r="Z47" s="36">
        <f t="shared" si="68"/>
        <v>3.8605901058503374E-2</v>
      </c>
      <c r="AA47" s="17">
        <f t="shared" si="69"/>
        <v>75.969447758395404</v>
      </c>
      <c r="AB47" s="79">
        <f t="shared" si="70"/>
        <v>3.5758790559450894E-2</v>
      </c>
      <c r="AC47" s="22">
        <v>1.0692999999999999</v>
      </c>
      <c r="AD47" s="19">
        <v>2.1999999999999999E-2</v>
      </c>
      <c r="AE47" s="19">
        <v>1.3959999999999999</v>
      </c>
      <c r="AF47" s="19">
        <f t="shared" si="71"/>
        <v>0.98889755291137582</v>
      </c>
      <c r="AG47" s="19">
        <f t="shared" si="72"/>
        <v>1.1868643966221493</v>
      </c>
      <c r="AH47" s="19">
        <f t="shared" si="73"/>
        <v>4.7474575864885971</v>
      </c>
      <c r="AI47" s="19">
        <f t="shared" si="74"/>
        <v>5.9343219831107463</v>
      </c>
      <c r="AJ47" s="36">
        <f t="shared" si="75"/>
        <v>6.4590648181669916E-2</v>
      </c>
      <c r="AK47" s="17">
        <f t="shared" si="76"/>
        <v>72.809853650451856</v>
      </c>
      <c r="AL47" s="79">
        <f t="shared" si="77"/>
        <v>6.5203504037796331E-2</v>
      </c>
      <c r="AM47" s="22">
        <v>0.61029999999999995</v>
      </c>
      <c r="AN47" s="19">
        <v>6.3E-2</v>
      </c>
      <c r="AO47" s="19">
        <v>1.3109999999999999</v>
      </c>
      <c r="AP47" s="19">
        <f t="shared" si="78"/>
        <v>0.92868530936018168</v>
      </c>
      <c r="AQ47" s="19">
        <f t="shared" si="79"/>
        <v>0.34097556305582971</v>
      </c>
      <c r="AR47" s="19">
        <f t="shared" si="80"/>
        <v>2.0458533783349782</v>
      </c>
      <c r="AS47" s="19">
        <f t="shared" si="81"/>
        <v>2.3868289413908079</v>
      </c>
      <c r="AT47" s="36">
        <f t="shared" si="82"/>
        <v>0.24468836403186783</v>
      </c>
      <c r="AU47" s="17">
        <f t="shared" si="83"/>
        <v>51.513910984577016</v>
      </c>
      <c r="AV47" s="79">
        <f t="shared" si="84"/>
        <v>3.9714580765329494E-2</v>
      </c>
      <c r="AW47" s="22">
        <v>1.0073000000000001</v>
      </c>
      <c r="AX47" s="19">
        <v>1.7000000000000001E-2</v>
      </c>
      <c r="AY47" s="19">
        <v>1.387</v>
      </c>
      <c r="AZ47" s="19">
        <f t="shared" si="85"/>
        <v>0.98252213888830819</v>
      </c>
      <c r="BA47" s="19">
        <f t="shared" si="86"/>
        <v>1.0396848652362134</v>
      </c>
      <c r="BB47" s="19">
        <f t="shared" si="87"/>
        <v>8.3174789218897072</v>
      </c>
      <c r="BC47" s="19">
        <f t="shared" si="88"/>
        <v>9.3571637871259199</v>
      </c>
      <c r="BD47" s="36">
        <f t="shared" si="89"/>
        <v>9.85389577919316E-2</v>
      </c>
      <c r="BE47" s="17">
        <f t="shared" si="90"/>
        <v>69.933277516935007</v>
      </c>
      <c r="BF47" s="79">
        <f t="shared" si="91"/>
        <v>0.11893449323715095</v>
      </c>
      <c r="BG47" s="22">
        <v>0.86199999999999999</v>
      </c>
      <c r="BH47" s="19">
        <v>1.9E-2</v>
      </c>
      <c r="BI47" s="19">
        <v>1.3720000000000001</v>
      </c>
      <c r="BJ47" s="19">
        <f t="shared" si="92"/>
        <v>0.97189644884986226</v>
      </c>
      <c r="BK47" s="19">
        <f t="shared" si="93"/>
        <v>0.74499590624663681</v>
      </c>
      <c r="BL47" s="19">
        <f t="shared" si="94"/>
        <v>7.4499590624663679</v>
      </c>
      <c r="BM47" s="19">
        <f t="shared" si="95"/>
        <v>8.1949549687130041</v>
      </c>
      <c r="BN47" s="36">
        <f t="shared" si="96"/>
        <v>0.13470321391466825</v>
      </c>
      <c r="BO47" s="17">
        <f t="shared" si="97"/>
        <v>63.191882158870484</v>
      </c>
      <c r="BP47" s="79">
        <f t="shared" si="98"/>
        <v>0.11789424223409666</v>
      </c>
      <c r="BQ47" s="22">
        <v>0.79120000000000001</v>
      </c>
      <c r="BR47" s="19">
        <v>1.9E-2</v>
      </c>
      <c r="BS47" s="19">
        <v>1.361</v>
      </c>
      <c r="BT47" s="19">
        <f t="shared" si="99"/>
        <v>0.96410427615500183</v>
      </c>
      <c r="BU47" s="19">
        <f t="shared" si="100"/>
        <v>0.61761799261996986</v>
      </c>
      <c r="BV47" s="19">
        <f t="shared" si="101"/>
        <v>7.4114159114396374</v>
      </c>
      <c r="BW47" s="19">
        <f t="shared" si="102"/>
        <v>8.0290339040596077</v>
      </c>
      <c r="BX47" s="36">
        <f t="shared" si="103"/>
        <v>0.15906229030950036</v>
      </c>
      <c r="BY47" s="17">
        <f t="shared" si="104"/>
        <v>59.907017799951227</v>
      </c>
      <c r="BZ47" s="79">
        <f t="shared" si="105"/>
        <v>0.12371532056876434</v>
      </c>
    </row>
    <row r="48" spans="2:78" ht="20.100000000000001" customHeight="1">
      <c r="B48" s="2"/>
      <c r="C48" s="2"/>
      <c r="D48" s="2"/>
      <c r="E48" s="38">
        <v>52</v>
      </c>
      <c r="F48" s="20">
        <f t="shared" si="54"/>
        <v>1.0346</v>
      </c>
      <c r="G48" s="20">
        <f t="shared" si="55"/>
        <v>8.2439736886211072</v>
      </c>
      <c r="H48" s="29">
        <f t="shared" si="56"/>
        <v>92531.126760563377</v>
      </c>
      <c r="I48" s="26">
        <v>1.0498000000000001</v>
      </c>
      <c r="J48" s="20">
        <v>4.8000000000000001E-2</v>
      </c>
      <c r="K48" s="19">
        <v>1.401</v>
      </c>
      <c r="L48" s="19">
        <f t="shared" si="57"/>
        <v>0.99243944959085784</v>
      </c>
      <c r="M48" s="19">
        <f t="shared" si="58"/>
        <v>1.1521805493074699</v>
      </c>
      <c r="N48" s="19">
        <f t="shared" si="59"/>
        <v>0</v>
      </c>
      <c r="O48" s="19">
        <f t="shared" si="60"/>
        <v>1.1521805493074699</v>
      </c>
      <c r="P48" s="36">
        <f t="shared" si="61"/>
        <v>0</v>
      </c>
      <c r="Q48" s="17">
        <f t="shared" si="62"/>
        <v>80.934166305022686</v>
      </c>
      <c r="R48" s="79">
        <f t="shared" si="63"/>
        <v>0</v>
      </c>
      <c r="S48" s="26">
        <v>0.9073</v>
      </c>
      <c r="T48" s="20">
        <v>4.4999999999999998E-2</v>
      </c>
      <c r="U48" s="19">
        <v>1.3839999999999999</v>
      </c>
      <c r="V48" s="19">
        <f t="shared" si="64"/>
        <v>0.98039700088061899</v>
      </c>
      <c r="W48" s="19">
        <f t="shared" si="65"/>
        <v>0.83985658926877527</v>
      </c>
      <c r="X48" s="19">
        <f t="shared" si="66"/>
        <v>1.6797131785375505</v>
      </c>
      <c r="Y48" s="19">
        <f t="shared" si="67"/>
        <v>2.5195697678063258</v>
      </c>
      <c r="Z48" s="36">
        <f t="shared" si="68"/>
        <v>6.4927820359971647E-2</v>
      </c>
      <c r="AA48" s="17">
        <f t="shared" si="69"/>
        <v>73.492484347050208</v>
      </c>
      <c r="AB48" s="79">
        <f t="shared" si="70"/>
        <v>2.2855577593560692E-2</v>
      </c>
      <c r="AC48" s="26">
        <v>0.79590000000000005</v>
      </c>
      <c r="AD48" s="20">
        <v>0.04</v>
      </c>
      <c r="AE48" s="19">
        <v>1.373</v>
      </c>
      <c r="AF48" s="19">
        <f t="shared" si="71"/>
        <v>0.97260482818575866</v>
      </c>
      <c r="AG48" s="19">
        <f t="shared" si="72"/>
        <v>0.63604701060496416</v>
      </c>
      <c r="AH48" s="19">
        <f t="shared" si="73"/>
        <v>2.5441880424198566</v>
      </c>
      <c r="AI48" s="19">
        <f t="shared" si="74"/>
        <v>3.1802350530248207</v>
      </c>
      <c r="AJ48" s="36">
        <f t="shared" si="75"/>
        <v>0.11359970176396453</v>
      </c>
      <c r="AK48" s="17">
        <f t="shared" si="76"/>
        <v>67.674916837449274</v>
      </c>
      <c r="AL48" s="79">
        <f t="shared" si="77"/>
        <v>3.7594254434487599E-2</v>
      </c>
      <c r="AM48" s="22">
        <v>0.65990000000000004</v>
      </c>
      <c r="AN48" s="19">
        <v>0.04</v>
      </c>
      <c r="AO48" s="19">
        <v>1.3080000000000001</v>
      </c>
      <c r="AP48" s="19">
        <f t="shared" si="78"/>
        <v>0.92656017135249258</v>
      </c>
      <c r="AQ48" s="19">
        <f t="shared" si="79"/>
        <v>0.3968285193966874</v>
      </c>
      <c r="AR48" s="19">
        <f t="shared" si="80"/>
        <v>2.3809711163801244</v>
      </c>
      <c r="AS48" s="19">
        <f t="shared" si="81"/>
        <v>2.7777996357768115</v>
      </c>
      <c r="AT48" s="36">
        <f t="shared" si="82"/>
        <v>0.15464748578906543</v>
      </c>
      <c r="AU48" s="17">
        <f t="shared" si="83"/>
        <v>60.572680021419409</v>
      </c>
      <c r="AV48" s="79">
        <f t="shared" si="84"/>
        <v>3.9307673286672756E-2</v>
      </c>
      <c r="AW48" s="26">
        <v>0.67369999999999997</v>
      </c>
      <c r="AX48" s="20">
        <v>2.5000000000000001E-2</v>
      </c>
      <c r="AY48" s="19">
        <v>1.3740000000000001</v>
      </c>
      <c r="AZ48" s="19">
        <f t="shared" si="85"/>
        <v>0.97331320752165507</v>
      </c>
      <c r="BA48" s="19">
        <f t="shared" si="86"/>
        <v>0.45639165206593385</v>
      </c>
      <c r="BB48" s="19">
        <f t="shared" si="87"/>
        <v>3.6511332165274708</v>
      </c>
      <c r="BC48" s="19">
        <f t="shared" si="88"/>
        <v>4.1075248685934049</v>
      </c>
      <c r="BD48" s="36">
        <f t="shared" si="89"/>
        <v>0.14220654831005353</v>
      </c>
      <c r="BE48" s="17">
        <f t="shared" si="90"/>
        <v>61.293348168928318</v>
      </c>
      <c r="BF48" s="79">
        <f t="shared" si="91"/>
        <v>5.956818032626833E-2</v>
      </c>
      <c r="BG48" s="26">
        <v>0.4945</v>
      </c>
      <c r="BH48" s="20">
        <v>2.9000000000000001E-2</v>
      </c>
      <c r="BI48" s="19">
        <v>1.361</v>
      </c>
      <c r="BJ48" s="19">
        <f t="shared" si="92"/>
        <v>0.96410427615500183</v>
      </c>
      <c r="BK48" s="19">
        <f t="shared" si="93"/>
        <v>0.24125702836717569</v>
      </c>
      <c r="BL48" s="19">
        <f t="shared" si="94"/>
        <v>2.4125702836717569</v>
      </c>
      <c r="BM48" s="19">
        <f t="shared" si="95"/>
        <v>2.6538273120389326</v>
      </c>
      <c r="BN48" s="36">
        <f t="shared" si="96"/>
        <v>0.20231607100769788</v>
      </c>
      <c r="BO48" s="17">
        <f t="shared" si="97"/>
        <v>51.935106717218382</v>
      </c>
      <c r="BP48" s="79">
        <f t="shared" si="98"/>
        <v>4.6453553986284618E-2</v>
      </c>
      <c r="BQ48" s="26">
        <v>0.42470000000000002</v>
      </c>
      <c r="BR48" s="20">
        <v>2.5999999999999999E-2</v>
      </c>
      <c r="BS48" s="19">
        <v>1.35</v>
      </c>
      <c r="BT48" s="19">
        <f t="shared" si="99"/>
        <v>0.9563121034601415</v>
      </c>
      <c r="BU48" s="19">
        <f t="shared" si="100"/>
        <v>0.17509074510752168</v>
      </c>
      <c r="BV48" s="19">
        <f t="shared" si="101"/>
        <v>2.1010889412902602</v>
      </c>
      <c r="BW48" s="19">
        <f t="shared" si="102"/>
        <v>2.2761796863977821</v>
      </c>
      <c r="BX48" s="36">
        <f t="shared" si="103"/>
        <v>0.21415995409672731</v>
      </c>
      <c r="BY48" s="17">
        <f t="shared" si="104"/>
        <v>48.289988116050111</v>
      </c>
      <c r="BZ48" s="79">
        <f t="shared" si="105"/>
        <v>4.3509825188627928E-2</v>
      </c>
    </row>
    <row r="49" spans="2:78" ht="20.100000000000001" customHeight="1">
      <c r="B49" s="15"/>
      <c r="C49" s="2"/>
      <c r="D49" s="2"/>
      <c r="E49" s="38">
        <v>54</v>
      </c>
      <c r="F49" s="20">
        <f t="shared" si="54"/>
        <v>1.0746</v>
      </c>
      <c r="G49" s="20">
        <f t="shared" si="55"/>
        <v>8.562704548417015</v>
      </c>
      <c r="H49" s="29">
        <f t="shared" si="56"/>
        <v>96108.591549295772</v>
      </c>
      <c r="I49" s="22">
        <v>1.1449</v>
      </c>
      <c r="J49" s="19">
        <v>3.7999999999999999E-2</v>
      </c>
      <c r="K49" s="19">
        <v>1.4059999999999999</v>
      </c>
      <c r="L49" s="19">
        <f t="shared" si="57"/>
        <v>0.99598134627033974</v>
      </c>
      <c r="M49" s="19">
        <f t="shared" si="58"/>
        <v>1.3801836680640305</v>
      </c>
      <c r="N49" s="19">
        <f t="shared" si="59"/>
        <v>0</v>
      </c>
      <c r="O49" s="19">
        <f t="shared" si="60"/>
        <v>1.3801836680640305</v>
      </c>
      <c r="P49" s="36">
        <f t="shared" si="61"/>
        <v>0</v>
      </c>
      <c r="Q49" s="17">
        <f t="shared" si="62"/>
        <v>96.254009212901281</v>
      </c>
      <c r="R49" s="79">
        <f t="shared" si="63"/>
        <v>0</v>
      </c>
      <c r="S49" s="22">
        <v>1.0073000000000001</v>
      </c>
      <c r="T49" s="19">
        <v>0.04</v>
      </c>
      <c r="U49" s="19">
        <v>1.385</v>
      </c>
      <c r="V49" s="19">
        <f t="shared" si="64"/>
        <v>0.98110538021651539</v>
      </c>
      <c r="W49" s="19">
        <f t="shared" si="65"/>
        <v>1.0366886568074105</v>
      </c>
      <c r="X49" s="19">
        <f t="shared" si="66"/>
        <v>2.073377313614821</v>
      </c>
      <c r="Y49" s="19">
        <f t="shared" si="67"/>
        <v>3.1100659704222315</v>
      </c>
      <c r="Z49" s="36">
        <f t="shared" si="68"/>
        <v>5.7797049410459662E-2</v>
      </c>
      <c r="AA49" s="17">
        <f t="shared" si="69"/>
        <v>88.202120546298318</v>
      </c>
      <c r="AB49" s="79">
        <f t="shared" si="70"/>
        <v>2.3507114123480527E-2</v>
      </c>
      <c r="AC49" s="22">
        <v>0.84289999999999998</v>
      </c>
      <c r="AD49" s="19">
        <v>3.5000000000000003E-2</v>
      </c>
      <c r="AE49" s="19">
        <v>1.3720000000000001</v>
      </c>
      <c r="AF49" s="19">
        <f t="shared" si="71"/>
        <v>0.97189644884986226</v>
      </c>
      <c r="AG49" s="19">
        <f t="shared" si="72"/>
        <v>0.71234677477838759</v>
      </c>
      <c r="AH49" s="19">
        <f t="shared" si="73"/>
        <v>2.8493870991135504</v>
      </c>
      <c r="AI49" s="19">
        <f t="shared" si="74"/>
        <v>3.5617338738919377</v>
      </c>
      <c r="AJ49" s="36">
        <f t="shared" si="75"/>
        <v>9.9254999726597667E-2</v>
      </c>
      <c r="AK49" s="17">
        <f t="shared" si="76"/>
        <v>78.581986121955808</v>
      </c>
      <c r="AL49" s="79">
        <f t="shared" si="77"/>
        <v>3.6260054495077611E-2</v>
      </c>
      <c r="AM49" s="26">
        <v>0.73939999999999995</v>
      </c>
      <c r="AN49" s="20">
        <v>3.3000000000000002E-2</v>
      </c>
      <c r="AO49" s="19">
        <v>1.3180000000000001</v>
      </c>
      <c r="AP49" s="19">
        <f t="shared" si="78"/>
        <v>0.93364396471145661</v>
      </c>
      <c r="AQ49" s="19">
        <f t="shared" si="79"/>
        <v>0.50584894073731157</v>
      </c>
      <c r="AR49" s="19">
        <f t="shared" si="80"/>
        <v>3.0350936444238688</v>
      </c>
      <c r="AS49" s="19">
        <f t="shared" si="81"/>
        <v>3.5409425851611802</v>
      </c>
      <c r="AT49" s="36">
        <f t="shared" si="82"/>
        <v>0.12954246144677292</v>
      </c>
      <c r="AU49" s="17">
        <f t="shared" si="83"/>
        <v>72.525514632178158</v>
      </c>
      <c r="AV49" s="79">
        <f t="shared" si="84"/>
        <v>4.184863299235738E-2</v>
      </c>
      <c r="AW49" s="22">
        <v>0.74150000000000005</v>
      </c>
      <c r="AX49" s="19">
        <v>2.9000000000000001E-2</v>
      </c>
      <c r="AY49" s="19">
        <v>1.3640000000000001</v>
      </c>
      <c r="AZ49" s="19">
        <f t="shared" si="85"/>
        <v>0.96622941416269104</v>
      </c>
      <c r="BA49" s="19">
        <f t="shared" si="86"/>
        <v>0.54485655896249463</v>
      </c>
      <c r="BB49" s="19">
        <f t="shared" si="87"/>
        <v>4.358852471699957</v>
      </c>
      <c r="BC49" s="19">
        <f t="shared" si="88"/>
        <v>4.9037090306624513</v>
      </c>
      <c r="BD49" s="36">
        <f t="shared" si="89"/>
        <v>0.16256717527708769</v>
      </c>
      <c r="BE49" s="17">
        <f t="shared" si="90"/>
        <v>72.648399560956278</v>
      </c>
      <c r="BF49" s="79">
        <f t="shared" si="91"/>
        <v>5.9999291079256653E-2</v>
      </c>
      <c r="BG49" s="22">
        <v>0.56589999999999996</v>
      </c>
      <c r="BH49" s="19">
        <v>1.9E-2</v>
      </c>
      <c r="BI49" s="19">
        <v>1.3660000000000001</v>
      </c>
      <c r="BJ49" s="19">
        <f t="shared" si="92"/>
        <v>0.96764617283448384</v>
      </c>
      <c r="BK49" s="19">
        <f t="shared" si="93"/>
        <v>0.31828188280477027</v>
      </c>
      <c r="BL49" s="19">
        <f t="shared" si="94"/>
        <v>3.1828188280477026</v>
      </c>
      <c r="BM49" s="19">
        <f t="shared" si="95"/>
        <v>3.501100710852473</v>
      </c>
      <c r="BN49" s="36">
        <f t="shared" si="96"/>
        <v>0.13352762785029978</v>
      </c>
      <c r="BO49" s="17">
        <f t="shared" si="97"/>
        <v>62.372878849797246</v>
      </c>
      <c r="BP49" s="79">
        <f t="shared" si="98"/>
        <v>5.1028890869577827E-2</v>
      </c>
      <c r="BQ49" s="22">
        <v>0.50009999999999999</v>
      </c>
      <c r="BR49" s="19">
        <v>2.1000000000000001E-2</v>
      </c>
      <c r="BS49" s="19">
        <v>1.359</v>
      </c>
      <c r="BT49" s="19">
        <f t="shared" si="99"/>
        <v>0.96268751748320902</v>
      </c>
      <c r="BU49" s="19">
        <f t="shared" si="100"/>
        <v>0.2460275571630432</v>
      </c>
      <c r="BV49" s="19">
        <f t="shared" si="101"/>
        <v>2.9523306859565182</v>
      </c>
      <c r="BW49" s="19">
        <f t="shared" si="102"/>
        <v>3.1983582431195612</v>
      </c>
      <c r="BX49" s="36">
        <f t="shared" si="103"/>
        <v>0.17528937330008387</v>
      </c>
      <c r="BY49" s="17">
        <f t="shared" si="104"/>
        <v>58.522484414750188</v>
      </c>
      <c r="BZ49" s="79">
        <f t="shared" si="105"/>
        <v>5.0447801652323626E-2</v>
      </c>
    </row>
    <row r="50" spans="2:78" ht="20.100000000000001" customHeight="1">
      <c r="B50" s="15"/>
      <c r="C50" s="2"/>
      <c r="D50" s="16"/>
      <c r="E50" s="38">
        <v>56</v>
      </c>
      <c r="F50" s="20">
        <f t="shared" si="54"/>
        <v>1.1146</v>
      </c>
      <c r="G50" s="21">
        <f t="shared" si="55"/>
        <v>8.881435408212921</v>
      </c>
      <c r="H50" s="30">
        <f t="shared" si="56"/>
        <v>99686.056338028182</v>
      </c>
      <c r="I50" s="27">
        <v>1.2206999999999999</v>
      </c>
      <c r="J50" s="21">
        <v>3.7999999999999999E-2</v>
      </c>
      <c r="K50" s="21">
        <v>1.407</v>
      </c>
      <c r="L50" s="19">
        <f t="shared" si="57"/>
        <v>0.99668972560623625</v>
      </c>
      <c r="M50" s="19">
        <f t="shared" si="58"/>
        <v>1.5712207862878962</v>
      </c>
      <c r="N50" s="19">
        <f t="shared" si="59"/>
        <v>0</v>
      </c>
      <c r="O50" s="19">
        <f t="shared" si="60"/>
        <v>1.5712207862878962</v>
      </c>
      <c r="P50" s="36">
        <f t="shared" si="61"/>
        <v>0</v>
      </c>
      <c r="Q50" s="17">
        <f t="shared" si="62"/>
        <v>112.35724804825497</v>
      </c>
      <c r="R50" s="79">
        <f t="shared" si="63"/>
        <v>0</v>
      </c>
      <c r="S50" s="27">
        <v>1.0671999999999999</v>
      </c>
      <c r="T50" s="21">
        <v>3.7999999999999999E-2</v>
      </c>
      <c r="U50" s="21">
        <v>1.387</v>
      </c>
      <c r="V50" s="19">
        <f t="shared" si="64"/>
        <v>0.98252213888830819</v>
      </c>
      <c r="W50" s="19">
        <f t="shared" si="65"/>
        <v>1.1670129819672577</v>
      </c>
      <c r="X50" s="19">
        <f t="shared" si="66"/>
        <v>2.3340259639345153</v>
      </c>
      <c r="Y50" s="19">
        <f t="shared" si="67"/>
        <v>3.5010389459017732</v>
      </c>
      <c r="Z50" s="36">
        <f t="shared" si="68"/>
        <v>5.5065888177844136E-2</v>
      </c>
      <c r="AA50" s="17">
        <f t="shared" si="69"/>
        <v>102.3340960895131</v>
      </c>
      <c r="AB50" s="79">
        <f t="shared" si="70"/>
        <v>2.2807901306842144E-2</v>
      </c>
      <c r="AC50" s="27">
        <v>0.92730000000000001</v>
      </c>
      <c r="AD50" s="21">
        <v>3.2000000000000001E-2</v>
      </c>
      <c r="AE50" s="21">
        <v>1.371</v>
      </c>
      <c r="AF50" s="19">
        <f t="shared" si="71"/>
        <v>0.97118806951396586</v>
      </c>
      <c r="AG50" s="19">
        <f t="shared" si="72"/>
        <v>0.86088781539622095</v>
      </c>
      <c r="AH50" s="19">
        <f t="shared" si="73"/>
        <v>3.4435512615848838</v>
      </c>
      <c r="AI50" s="19">
        <f t="shared" si="74"/>
        <v>4.3044390769811045</v>
      </c>
      <c r="AJ50" s="36">
        <f t="shared" si="75"/>
        <v>9.0615191649301471E-2</v>
      </c>
      <c r="AK50" s="17">
        <f t="shared" si="76"/>
        <v>93.198988864575071</v>
      </c>
      <c r="AL50" s="79">
        <f t="shared" si="77"/>
        <v>3.6948375766057022E-2</v>
      </c>
      <c r="AM50" s="22">
        <v>0.74490000000000001</v>
      </c>
      <c r="AN50" s="19">
        <v>2.9000000000000001E-2</v>
      </c>
      <c r="AO50" s="19">
        <v>1.341</v>
      </c>
      <c r="AP50" s="19">
        <f t="shared" si="78"/>
        <v>0.94993668943707377</v>
      </c>
      <c r="AQ50" s="19">
        <f t="shared" si="79"/>
        <v>0.53147719735346399</v>
      </c>
      <c r="AR50" s="19">
        <f t="shared" si="80"/>
        <v>3.1888631841207835</v>
      </c>
      <c r="AS50" s="19">
        <f t="shared" si="81"/>
        <v>3.7203403814742475</v>
      </c>
      <c r="AT50" s="36">
        <f t="shared" si="82"/>
        <v>0.11784819580012122</v>
      </c>
      <c r="AU50" s="17">
        <f t="shared" si="83"/>
        <v>81.288741846500059</v>
      </c>
      <c r="AV50" s="79">
        <f t="shared" si="84"/>
        <v>3.9228841678253655E-2</v>
      </c>
      <c r="AW50" s="27">
        <v>0.80620000000000003</v>
      </c>
      <c r="AX50" s="21">
        <v>2.4E-2</v>
      </c>
      <c r="AY50" s="21">
        <v>1.357</v>
      </c>
      <c r="AZ50" s="19">
        <f t="shared" si="85"/>
        <v>0.96127075881141621</v>
      </c>
      <c r="BA50" s="19">
        <f t="shared" si="86"/>
        <v>0.63749445982888642</v>
      </c>
      <c r="BB50" s="19">
        <f t="shared" si="87"/>
        <v>5.0999556786310913</v>
      </c>
      <c r="BC50" s="19">
        <f t="shared" si="88"/>
        <v>5.7374501384599776</v>
      </c>
      <c r="BD50" s="36">
        <f t="shared" si="89"/>
        <v>0.13316100312300158</v>
      </c>
      <c r="BE50" s="17">
        <f t="shared" si="90"/>
        <v>85.291472889307059</v>
      </c>
      <c r="BF50" s="79">
        <f t="shared" si="91"/>
        <v>5.9794437894746096E-2</v>
      </c>
      <c r="BG50" s="27">
        <v>0.61229999999999996</v>
      </c>
      <c r="BH50" s="21">
        <v>2.1999999999999999E-2</v>
      </c>
      <c r="BI50" s="21">
        <v>1.3640000000000001</v>
      </c>
      <c r="BJ50" s="19">
        <f t="shared" si="92"/>
        <v>0.96622941416269104</v>
      </c>
      <c r="BK50" s="19">
        <f t="shared" si="93"/>
        <v>0.37152529819517105</v>
      </c>
      <c r="BL50" s="19">
        <f t="shared" si="94"/>
        <v>3.7152529819517102</v>
      </c>
      <c r="BM50" s="19">
        <f t="shared" si="95"/>
        <v>4.0867782801468815</v>
      </c>
      <c r="BN50" s="36">
        <f t="shared" si="96"/>
        <v>0.15415852827999693</v>
      </c>
      <c r="BO50" s="17">
        <f t="shared" si="97"/>
        <v>72.630305691912596</v>
      </c>
      <c r="BP50" s="79">
        <f t="shared" si="98"/>
        <v>5.1152930537168378E-2</v>
      </c>
      <c r="BQ50" s="27">
        <v>0.5373</v>
      </c>
      <c r="BR50" s="21">
        <v>1.7000000000000001E-2</v>
      </c>
      <c r="BS50" s="21">
        <v>1.36</v>
      </c>
      <c r="BT50" s="19">
        <f t="shared" si="99"/>
        <v>0.96339589681910542</v>
      </c>
      <c r="BU50" s="19">
        <f t="shared" si="100"/>
        <v>0.28440853795696808</v>
      </c>
      <c r="BV50" s="19">
        <f t="shared" si="101"/>
        <v>3.4129024554836169</v>
      </c>
      <c r="BW50" s="19">
        <f t="shared" si="102"/>
        <v>3.6973109934405848</v>
      </c>
      <c r="BX50" s="36">
        <f t="shared" si="103"/>
        <v>0.14210982945350253</v>
      </c>
      <c r="BY50" s="17">
        <f t="shared" si="104"/>
        <v>67.733000174612016</v>
      </c>
      <c r="BZ50" s="79">
        <f t="shared" si="105"/>
        <v>5.0387587242338869E-2</v>
      </c>
    </row>
    <row r="51" spans="2:78" ht="20.100000000000001" customHeight="1">
      <c r="B51" s="15"/>
      <c r="C51" s="2"/>
      <c r="D51" s="16"/>
      <c r="E51" s="38">
        <v>58</v>
      </c>
      <c r="F51" s="20">
        <f t="shared" si="54"/>
        <v>1.1545999999999998</v>
      </c>
      <c r="G51" s="21">
        <f t="shared" si="55"/>
        <v>9.2001662680088252</v>
      </c>
      <c r="H51" s="30">
        <f t="shared" si="56"/>
        <v>103263.52112676055</v>
      </c>
      <c r="I51" s="27">
        <v>1.1765000000000001</v>
      </c>
      <c r="J51" s="21">
        <v>3.6999999999999998E-2</v>
      </c>
      <c r="K51" s="21">
        <v>1.4139999999999999</v>
      </c>
      <c r="L51" s="19">
        <f t="shared" si="57"/>
        <v>1.001648380957511</v>
      </c>
      <c r="M51" s="19">
        <f t="shared" si="58"/>
        <v>1.4740554263798149</v>
      </c>
      <c r="N51" s="19">
        <f t="shared" si="59"/>
        <v>0</v>
      </c>
      <c r="O51" s="19">
        <f t="shared" si="60"/>
        <v>1.4740554263798149</v>
      </c>
      <c r="P51" s="36">
        <f t="shared" si="61"/>
        <v>0</v>
      </c>
      <c r="Q51" s="17">
        <f t="shared" si="62"/>
        <v>121.68499705410946</v>
      </c>
      <c r="R51" s="79">
        <f t="shared" si="63"/>
        <v>0</v>
      </c>
      <c r="S51" s="27">
        <v>1.0335000000000001</v>
      </c>
      <c r="T51" s="21">
        <v>3.7999999999999999E-2</v>
      </c>
      <c r="U51" s="21">
        <v>1.3919999999999999</v>
      </c>
      <c r="V51" s="19">
        <f t="shared" si="64"/>
        <v>0.98606403556779021</v>
      </c>
      <c r="W51" s="19">
        <f t="shared" si="65"/>
        <v>1.1023780682649893</v>
      </c>
      <c r="X51" s="19">
        <f t="shared" si="66"/>
        <v>2.2047561365299786</v>
      </c>
      <c r="Y51" s="19">
        <f t="shared" si="67"/>
        <v>3.3071342047949681</v>
      </c>
      <c r="Z51" s="36">
        <f t="shared" si="68"/>
        <v>5.5463618111235895E-2</v>
      </c>
      <c r="AA51" s="17">
        <f t="shared" si="69"/>
        <v>111.30566238143564</v>
      </c>
      <c r="AB51" s="79">
        <f t="shared" si="70"/>
        <v>1.980812197113975E-2</v>
      </c>
      <c r="AC51" s="27">
        <v>0.91620000000000001</v>
      </c>
      <c r="AD51" s="21">
        <v>2.5999999999999999E-2</v>
      </c>
      <c r="AE51" s="21">
        <v>1.3819999999999999</v>
      </c>
      <c r="AF51" s="19">
        <f t="shared" si="71"/>
        <v>0.97898024220882618</v>
      </c>
      <c r="AG51" s="19">
        <f t="shared" si="72"/>
        <v>0.85394085679756315</v>
      </c>
      <c r="AH51" s="19">
        <f t="shared" si="73"/>
        <v>3.4157634271902526</v>
      </c>
      <c r="AI51" s="19">
        <f t="shared" si="74"/>
        <v>4.2697042839878154</v>
      </c>
      <c r="AJ51" s="36">
        <f t="shared" si="75"/>
        <v>7.4811017131822172E-2</v>
      </c>
      <c r="AK51" s="17">
        <f t="shared" si="76"/>
        <v>102.79170463944516</v>
      </c>
      <c r="AL51" s="79">
        <f t="shared" si="77"/>
        <v>3.3229952155881377E-2</v>
      </c>
      <c r="AM51" s="27">
        <v>0.7117</v>
      </c>
      <c r="AN51" s="21">
        <v>2.3E-2</v>
      </c>
      <c r="AO51" s="21">
        <v>1.3580000000000001</v>
      </c>
      <c r="AP51" s="19">
        <f t="shared" si="78"/>
        <v>0.96197913814731262</v>
      </c>
      <c r="AQ51" s="19">
        <f t="shared" si="79"/>
        <v>0.49753610674759835</v>
      </c>
      <c r="AR51" s="19">
        <f t="shared" si="80"/>
        <v>2.9852166404855898</v>
      </c>
      <c r="AS51" s="19">
        <f t="shared" si="81"/>
        <v>3.4827527472331883</v>
      </c>
      <c r="AT51" s="36">
        <f t="shared" si="82"/>
        <v>9.5850583354408075E-2</v>
      </c>
      <c r="AU51" s="17">
        <f t="shared" si="83"/>
        <v>87.948530229922113</v>
      </c>
      <c r="AV51" s="79">
        <f t="shared" si="84"/>
        <v>3.3942768943169332E-2</v>
      </c>
      <c r="AW51" s="27">
        <v>0.78639999999999999</v>
      </c>
      <c r="AX51" s="21">
        <v>2.5999999999999999E-2</v>
      </c>
      <c r="AY51" s="21">
        <v>1.3680000000000001</v>
      </c>
      <c r="AZ51" s="19">
        <f t="shared" si="85"/>
        <v>0.96906293150627665</v>
      </c>
      <c r="BA51" s="19">
        <f t="shared" si="86"/>
        <v>0.61643932515772581</v>
      </c>
      <c r="BB51" s="19">
        <f t="shared" si="87"/>
        <v>4.9315146012618065</v>
      </c>
      <c r="BC51" s="19">
        <f t="shared" si="88"/>
        <v>5.5479539264195328</v>
      </c>
      <c r="BD51" s="36">
        <f t="shared" si="89"/>
        <v>0.14660597272446779</v>
      </c>
      <c r="BE51" s="17">
        <f t="shared" si="90"/>
        <v>93.370462398095071</v>
      </c>
      <c r="BF51" s="79">
        <f t="shared" si="91"/>
        <v>5.2816645378018591E-2</v>
      </c>
      <c r="BG51" s="27">
        <v>0.61419999999999997</v>
      </c>
      <c r="BH51" s="21">
        <v>2.7E-2</v>
      </c>
      <c r="BI51" s="21">
        <v>1.367</v>
      </c>
      <c r="BJ51" s="19">
        <f t="shared" si="92"/>
        <v>0.96835455217038025</v>
      </c>
      <c r="BK51" s="19">
        <f t="shared" si="93"/>
        <v>0.37548084388737074</v>
      </c>
      <c r="BL51" s="19">
        <f t="shared" si="94"/>
        <v>3.7548084388737073</v>
      </c>
      <c r="BM51" s="19">
        <f t="shared" si="95"/>
        <v>4.130289282761078</v>
      </c>
      <c r="BN51" s="36">
        <f t="shared" si="96"/>
        <v>0.19002770677163308</v>
      </c>
      <c r="BO51" s="17">
        <f t="shared" si="97"/>
        <v>80.871711134917234</v>
      </c>
      <c r="BP51" s="79">
        <f t="shared" si="98"/>
        <v>4.642919490858316E-2</v>
      </c>
      <c r="BQ51" s="27">
        <v>0.54120000000000001</v>
      </c>
      <c r="BR51" s="21">
        <v>2.5000000000000001E-2</v>
      </c>
      <c r="BS51" s="21">
        <v>1.37</v>
      </c>
      <c r="BT51" s="19">
        <f t="shared" si="99"/>
        <v>0.97047969017806945</v>
      </c>
      <c r="BU51" s="19">
        <f t="shared" si="100"/>
        <v>0.29281130629351648</v>
      </c>
      <c r="BV51" s="19">
        <f t="shared" si="101"/>
        <v>3.5137356755221978</v>
      </c>
      <c r="BW51" s="19">
        <f t="shared" si="102"/>
        <v>3.806546981815714</v>
      </c>
      <c r="BX51" s="36">
        <f t="shared" si="103"/>
        <v>0.21206965170631395</v>
      </c>
      <c r="BY51" s="17">
        <f t="shared" si="104"/>
        <v>75.573169658657164</v>
      </c>
      <c r="BZ51" s="79">
        <f t="shared" si="105"/>
        <v>4.6494485958346828E-2</v>
      </c>
    </row>
    <row r="52" spans="2:78" ht="20.100000000000001" customHeight="1">
      <c r="B52" s="2"/>
      <c r="C52" s="2"/>
      <c r="D52" s="16"/>
      <c r="E52" s="38">
        <v>60</v>
      </c>
      <c r="F52" s="20">
        <f t="shared" si="54"/>
        <v>1.1945999999999999</v>
      </c>
      <c r="G52" s="21">
        <f t="shared" si="55"/>
        <v>9.5188971278047312</v>
      </c>
      <c r="H52" s="30">
        <f t="shared" si="56"/>
        <v>106840.98591549294</v>
      </c>
      <c r="I52" s="27">
        <v>1.1425000000000001</v>
      </c>
      <c r="J52" s="21">
        <v>4.3999999999999997E-2</v>
      </c>
      <c r="K52" s="21">
        <v>1.421</v>
      </c>
      <c r="L52" s="19">
        <f t="shared" si="57"/>
        <v>1.0066070363087858</v>
      </c>
      <c r="M52" s="19">
        <f t="shared" si="58"/>
        <v>1.4038855542907491</v>
      </c>
      <c r="N52" s="19">
        <f t="shared" si="59"/>
        <v>0</v>
      </c>
      <c r="O52" s="19">
        <f t="shared" si="60"/>
        <v>1.4038855542907491</v>
      </c>
      <c r="P52" s="36">
        <f t="shared" si="61"/>
        <v>0</v>
      </c>
      <c r="Q52" s="17">
        <f t="shared" si="62"/>
        <v>132.04188881487954</v>
      </c>
      <c r="R52" s="79">
        <f t="shared" si="63"/>
        <v>0</v>
      </c>
      <c r="S52" s="27">
        <v>0.99380000000000002</v>
      </c>
      <c r="T52" s="21">
        <v>3.5999999999999997E-2</v>
      </c>
      <c r="U52" s="21">
        <v>1.405</v>
      </c>
      <c r="V52" s="19">
        <f t="shared" si="64"/>
        <v>0.99527296693444345</v>
      </c>
      <c r="W52" s="19">
        <f t="shared" si="65"/>
        <v>1.0384408529307696</v>
      </c>
      <c r="X52" s="19">
        <f t="shared" si="66"/>
        <v>2.0768817058615392</v>
      </c>
      <c r="Y52" s="19">
        <f t="shared" si="67"/>
        <v>3.1153225587923088</v>
      </c>
      <c r="Z52" s="36">
        <f t="shared" si="68"/>
        <v>5.3530497421436174E-2</v>
      </c>
      <c r="AA52" s="17">
        <f t="shared" si="69"/>
        <v>120.08777687163902</v>
      </c>
      <c r="AB52" s="79">
        <f t="shared" si="70"/>
        <v>1.7294696928909788E-2</v>
      </c>
      <c r="AC52" s="27">
        <v>0.88639999999999997</v>
      </c>
      <c r="AD52" s="21">
        <v>3.2000000000000001E-2</v>
      </c>
      <c r="AE52" s="21">
        <v>1.3939999999999999</v>
      </c>
      <c r="AF52" s="19">
        <f t="shared" si="71"/>
        <v>0.98748079423958302</v>
      </c>
      <c r="AG52" s="19">
        <f t="shared" si="72"/>
        <v>0.81323521099452567</v>
      </c>
      <c r="AH52" s="19">
        <f t="shared" si="73"/>
        <v>3.2529408439781027</v>
      </c>
      <c r="AI52" s="19">
        <f t="shared" si="74"/>
        <v>4.0661760549726287</v>
      </c>
      <c r="AJ52" s="36">
        <f t="shared" si="75"/>
        <v>9.3681028749544176E-2</v>
      </c>
      <c r="AK52" s="17">
        <f t="shared" si="76"/>
        <v>111.45380496374369</v>
      </c>
      <c r="AL52" s="79">
        <f t="shared" si="77"/>
        <v>2.9186449444559524E-2</v>
      </c>
      <c r="AM52" s="27">
        <v>0.71679999999999999</v>
      </c>
      <c r="AN52" s="21">
        <v>2.5000000000000001E-2</v>
      </c>
      <c r="AO52" s="21">
        <v>1.369</v>
      </c>
      <c r="AP52" s="19">
        <f t="shared" si="78"/>
        <v>0.96977131084217305</v>
      </c>
      <c r="AQ52" s="19">
        <f t="shared" si="79"/>
        <v>0.5129015617816336</v>
      </c>
      <c r="AR52" s="19">
        <f t="shared" si="80"/>
        <v>3.0774093706898009</v>
      </c>
      <c r="AS52" s="19">
        <f t="shared" si="81"/>
        <v>3.5903109324714344</v>
      </c>
      <c r="AT52" s="36">
        <f t="shared" si="82"/>
        <v>0.10588008698160717</v>
      </c>
      <c r="AU52" s="17">
        <f t="shared" si="83"/>
        <v>97.819525302858722</v>
      </c>
      <c r="AV52" s="79">
        <f t="shared" si="84"/>
        <v>3.1460072630304058E-2</v>
      </c>
      <c r="AW52" s="27">
        <v>0.76739999999999997</v>
      </c>
      <c r="AX52" s="21">
        <v>3.2000000000000001E-2</v>
      </c>
      <c r="AY52" s="21">
        <v>1.3819999999999999</v>
      </c>
      <c r="AZ52" s="19">
        <f t="shared" si="85"/>
        <v>0.97898024220882618</v>
      </c>
      <c r="BA52" s="19">
        <f t="shared" si="86"/>
        <v>0.59908825816575706</v>
      </c>
      <c r="BB52" s="19">
        <f t="shared" si="87"/>
        <v>4.7927060653260565</v>
      </c>
      <c r="BC52" s="19">
        <f t="shared" si="88"/>
        <v>5.3917943234918138</v>
      </c>
      <c r="BD52" s="36">
        <f t="shared" si="89"/>
        <v>0.18415019601679306</v>
      </c>
      <c r="BE52" s="17">
        <f t="shared" si="90"/>
        <v>101.88729977715576</v>
      </c>
      <c r="BF52" s="79">
        <f t="shared" si="91"/>
        <v>4.703928827055473E-2</v>
      </c>
      <c r="BG52" s="27">
        <v>0.63029999999999997</v>
      </c>
      <c r="BH52" s="21">
        <v>2.7E-2</v>
      </c>
      <c r="BI52" s="21">
        <v>1.379</v>
      </c>
      <c r="BJ52" s="19">
        <f t="shared" si="92"/>
        <v>0.97685510420113697</v>
      </c>
      <c r="BK52" s="19">
        <f t="shared" si="93"/>
        <v>0.4023965777368177</v>
      </c>
      <c r="BL52" s="19">
        <f t="shared" si="94"/>
        <v>4.0239657773681774</v>
      </c>
      <c r="BM52" s="19">
        <f t="shared" si="95"/>
        <v>4.4263623551049953</v>
      </c>
      <c r="BN52" s="36">
        <f t="shared" si="96"/>
        <v>0.19337860838957957</v>
      </c>
      <c r="BO52" s="17">
        <f t="shared" si="97"/>
        <v>90.865721112607829</v>
      </c>
      <c r="BP52" s="79">
        <f t="shared" si="98"/>
        <v>4.4284750377773019E-2</v>
      </c>
      <c r="BQ52" s="27">
        <v>0.54479999999999995</v>
      </c>
      <c r="BR52" s="21">
        <v>2.4E-2</v>
      </c>
      <c r="BS52" s="21">
        <v>1.381</v>
      </c>
      <c r="BT52" s="19">
        <f t="shared" si="99"/>
        <v>0.97827186287292978</v>
      </c>
      <c r="BU52" s="19">
        <f t="shared" si="100"/>
        <v>0.30150372831669853</v>
      </c>
      <c r="BV52" s="19">
        <f t="shared" si="101"/>
        <v>3.6180447398003821</v>
      </c>
      <c r="BW52" s="19">
        <f t="shared" si="102"/>
        <v>3.9195484681170805</v>
      </c>
      <c r="BX52" s="36">
        <f t="shared" si="103"/>
        <v>0.20686926861162067</v>
      </c>
      <c r="BY52" s="17">
        <f t="shared" si="104"/>
        <v>83.992307722244234</v>
      </c>
      <c r="BZ52" s="79">
        <f t="shared" si="105"/>
        <v>4.3075905852771226E-2</v>
      </c>
    </row>
    <row r="53" spans="2:78" ht="20.100000000000001" customHeight="1">
      <c r="B53" s="16"/>
      <c r="C53" s="16"/>
      <c r="D53" s="16"/>
      <c r="E53" s="38">
        <v>62</v>
      </c>
      <c r="F53" s="20">
        <f t="shared" si="54"/>
        <v>1.2345999999999999</v>
      </c>
      <c r="G53" s="21">
        <f t="shared" si="55"/>
        <v>9.8376279876006389</v>
      </c>
      <c r="H53" s="30">
        <f t="shared" si="56"/>
        <v>110418.45070422534</v>
      </c>
      <c r="I53" s="27">
        <v>1.1615</v>
      </c>
      <c r="J53" s="21">
        <v>2.8000000000000001E-2</v>
      </c>
      <c r="K53" s="21">
        <v>1.431</v>
      </c>
      <c r="L53" s="19">
        <f t="shared" si="57"/>
        <v>1.0136908296677498</v>
      </c>
      <c r="M53" s="19">
        <f t="shared" si="58"/>
        <v>1.4714612431939322</v>
      </c>
      <c r="N53" s="19">
        <f t="shared" si="59"/>
        <v>0</v>
      </c>
      <c r="O53" s="19">
        <f t="shared" si="60"/>
        <v>1.4714612431939322</v>
      </c>
      <c r="P53" s="36">
        <f t="shared" si="61"/>
        <v>0</v>
      </c>
      <c r="Q53" s="17">
        <f t="shared" si="62"/>
        <v>147.44090304483862</v>
      </c>
      <c r="R53" s="79">
        <f t="shared" si="63"/>
        <v>0</v>
      </c>
      <c r="S53" s="27">
        <v>1.1358999999999999</v>
      </c>
      <c r="T53" s="21">
        <v>4.5999999999999999E-2</v>
      </c>
      <c r="U53" s="21">
        <v>1.4259999999999999</v>
      </c>
      <c r="V53" s="19">
        <f t="shared" si="64"/>
        <v>1.0101489329882678</v>
      </c>
      <c r="W53" s="19">
        <f t="shared" si="65"/>
        <v>1.3974953839092157</v>
      </c>
      <c r="X53" s="19">
        <f t="shared" si="66"/>
        <v>2.7949907678184314</v>
      </c>
      <c r="Y53" s="19">
        <f t="shared" si="67"/>
        <v>4.192486151727647</v>
      </c>
      <c r="Z53" s="36">
        <f t="shared" si="68"/>
        <v>7.0460060615429088E-2</v>
      </c>
      <c r="AA53" s="17">
        <f t="shared" si="69"/>
        <v>145.16916839666055</v>
      </c>
      <c r="AB53" s="79">
        <f t="shared" si="70"/>
        <v>1.9253335943768671E-2</v>
      </c>
      <c r="AC53" s="27">
        <v>0.93720000000000003</v>
      </c>
      <c r="AD53" s="21">
        <v>3.4000000000000002E-2</v>
      </c>
      <c r="AE53" s="21">
        <v>1.403</v>
      </c>
      <c r="AF53" s="19">
        <f t="shared" si="71"/>
        <v>0.99385620826265064</v>
      </c>
      <c r="AG53" s="19">
        <f t="shared" si="72"/>
        <v>0.92089694836286418</v>
      </c>
      <c r="AH53" s="19">
        <f t="shared" si="73"/>
        <v>3.6835877934514567</v>
      </c>
      <c r="AI53" s="19">
        <f t="shared" si="74"/>
        <v>4.6044847418143213</v>
      </c>
      <c r="AJ53" s="36">
        <f t="shared" si="75"/>
        <v>0.10082550003054333</v>
      </c>
      <c r="AK53" s="17">
        <f t="shared" si="76"/>
        <v>127.53660298287217</v>
      </c>
      <c r="AL53" s="79">
        <f t="shared" si="77"/>
        <v>2.8882592975650708E-2</v>
      </c>
      <c r="AM53" s="27">
        <v>0.74309999999999998</v>
      </c>
      <c r="AN53" s="21">
        <v>2.5000000000000001E-2</v>
      </c>
      <c r="AO53" s="21">
        <v>1.37</v>
      </c>
      <c r="AP53" s="19">
        <f t="shared" si="78"/>
        <v>0.97047969017806945</v>
      </c>
      <c r="AQ53" s="19">
        <f t="shared" si="79"/>
        <v>0.55203522269179861</v>
      </c>
      <c r="AR53" s="19">
        <f t="shared" si="80"/>
        <v>3.3122113361507912</v>
      </c>
      <c r="AS53" s="19">
        <f t="shared" si="81"/>
        <v>3.8642465588425896</v>
      </c>
      <c r="AT53" s="36">
        <f t="shared" si="82"/>
        <v>0.10603482585315697</v>
      </c>
      <c r="AU53" s="17">
        <f t="shared" si="83"/>
        <v>110.31223988867823</v>
      </c>
      <c r="AV53" s="79">
        <f t="shared" si="84"/>
        <v>3.0025782628412899E-2</v>
      </c>
      <c r="AW53" s="27">
        <v>0.83309999999999995</v>
      </c>
      <c r="AX53" s="21">
        <v>0.03</v>
      </c>
      <c r="AY53" s="21">
        <v>1.393</v>
      </c>
      <c r="AZ53" s="19">
        <f t="shared" si="85"/>
        <v>0.98677241490368661</v>
      </c>
      <c r="BA53" s="19">
        <f t="shared" si="86"/>
        <v>0.71734427016924041</v>
      </c>
      <c r="BB53" s="19">
        <f t="shared" si="87"/>
        <v>5.7387541613539232</v>
      </c>
      <c r="BC53" s="19">
        <f t="shared" si="88"/>
        <v>6.4560984315231638</v>
      </c>
      <c r="BD53" s="36">
        <f t="shared" si="89"/>
        <v>0.17540000792108912</v>
      </c>
      <c r="BE53" s="17">
        <f t="shared" si="90"/>
        <v>118.29880701117926</v>
      </c>
      <c r="BF53" s="79">
        <f t="shared" si="91"/>
        <v>4.8510668081476173E-2</v>
      </c>
      <c r="BG53" s="27">
        <v>0.66990000000000005</v>
      </c>
      <c r="BH53" s="21">
        <v>2.3E-2</v>
      </c>
      <c r="BI53" s="21">
        <v>1.383</v>
      </c>
      <c r="BJ53" s="19">
        <f t="shared" si="92"/>
        <v>0.97968862154472258</v>
      </c>
      <c r="BK53" s="19">
        <f t="shared" si="93"/>
        <v>0.45718865789189039</v>
      </c>
      <c r="BL53" s="19">
        <f t="shared" si="94"/>
        <v>4.571886578918904</v>
      </c>
      <c r="BM53" s="19">
        <f t="shared" si="95"/>
        <v>5.0290752368107947</v>
      </c>
      <c r="BN53" s="36">
        <f t="shared" si="96"/>
        <v>0.16568696025729399</v>
      </c>
      <c r="BO53" s="17">
        <f t="shared" si="97"/>
        <v>103.81649862904406</v>
      </c>
      <c r="BP53" s="79">
        <f t="shared" si="98"/>
        <v>4.4038150383544694E-2</v>
      </c>
      <c r="BQ53" s="27">
        <v>0.58879999999999999</v>
      </c>
      <c r="BR53" s="21">
        <v>2.8000000000000001E-2</v>
      </c>
      <c r="BS53" s="21">
        <v>1.3919999999999999</v>
      </c>
      <c r="BT53" s="19">
        <f t="shared" si="99"/>
        <v>0.98606403556779021</v>
      </c>
      <c r="BU53" s="19">
        <f t="shared" si="100"/>
        <v>0.35780401133184675</v>
      </c>
      <c r="BV53" s="19">
        <f t="shared" si="101"/>
        <v>4.2936481359821608</v>
      </c>
      <c r="BW53" s="19">
        <f t="shared" si="102"/>
        <v>4.6514521473140071</v>
      </c>
      <c r="BX53" s="36">
        <f t="shared" si="103"/>
        <v>0.24520757480756922</v>
      </c>
      <c r="BY53" s="17">
        <f t="shared" si="104"/>
        <v>96.619714255323672</v>
      </c>
      <c r="BZ53" s="79">
        <f t="shared" si="105"/>
        <v>4.4438634176001864E-2</v>
      </c>
    </row>
    <row r="54" spans="2:78" ht="20.100000000000001" customHeight="1" thickBot="1">
      <c r="B54" s="16"/>
      <c r="C54" s="16"/>
      <c r="D54" s="18"/>
      <c r="E54" s="38">
        <v>64</v>
      </c>
      <c r="F54" s="24">
        <f t="shared" si="54"/>
        <v>1.2746</v>
      </c>
      <c r="G54" s="25">
        <f t="shared" si="55"/>
        <v>10.156358847396545</v>
      </c>
      <c r="H54" s="31">
        <f t="shared" si="56"/>
        <v>113995.91549295773</v>
      </c>
      <c r="I54" s="28">
        <v>1.2547999999999999</v>
      </c>
      <c r="J54" s="25">
        <v>5.1999999999999998E-2</v>
      </c>
      <c r="K54" s="25">
        <v>1.444</v>
      </c>
      <c r="L54" s="35">
        <f t="shared" si="57"/>
        <v>1.0228997610344031</v>
      </c>
      <c r="M54" s="35">
        <f t="shared" si="58"/>
        <v>1.7486968931109603</v>
      </c>
      <c r="N54" s="35">
        <f t="shared" si="59"/>
        <v>0</v>
      </c>
      <c r="O54" s="35">
        <f t="shared" si="60"/>
        <v>1.7486968931109603</v>
      </c>
      <c r="P54" s="37">
        <f t="shared" si="61"/>
        <v>0</v>
      </c>
      <c r="Q54" s="17">
        <f t="shared" si="62"/>
        <v>171.3516090029274</v>
      </c>
      <c r="R54" s="79">
        <f t="shared" si="63"/>
        <v>0</v>
      </c>
      <c r="S54" s="28">
        <v>1.37</v>
      </c>
      <c r="T54" s="25">
        <v>0.46</v>
      </c>
      <c r="U54" s="25">
        <v>1.4279999999999999</v>
      </c>
      <c r="V54" s="35">
        <f t="shared" si="64"/>
        <v>1.0115656916600606</v>
      </c>
      <c r="W54" s="35">
        <f t="shared" si="65"/>
        <v>2.0385843277183917</v>
      </c>
      <c r="X54" s="35">
        <f t="shared" si="66"/>
        <v>4.0771686554367834</v>
      </c>
      <c r="Y54" s="35">
        <f t="shared" si="67"/>
        <v>6.1157529831551756</v>
      </c>
      <c r="Z54" s="37">
        <f t="shared" si="68"/>
        <v>0.70657843144454691</v>
      </c>
      <c r="AA54" s="17">
        <f t="shared" si="69"/>
        <v>182.60058629785402</v>
      </c>
      <c r="AB54" s="79">
        <f t="shared" si="70"/>
        <v>2.2328343726050234E-2</v>
      </c>
      <c r="AC54" s="28">
        <v>1.0427</v>
      </c>
      <c r="AD54" s="25">
        <v>3.7999999999999999E-2</v>
      </c>
      <c r="AE54" s="25">
        <v>1.41</v>
      </c>
      <c r="AF54" s="35">
        <f t="shared" si="71"/>
        <v>0.99881486361392535</v>
      </c>
      <c r="AG54" s="35">
        <f t="shared" si="72"/>
        <v>1.1512989386750003</v>
      </c>
      <c r="AH54" s="35">
        <f t="shared" si="73"/>
        <v>4.6051957547000013</v>
      </c>
      <c r="AI54" s="35">
        <f t="shared" si="74"/>
        <v>5.7564946933750019</v>
      </c>
      <c r="AJ54" s="37">
        <f t="shared" si="75"/>
        <v>0.11381459238232022</v>
      </c>
      <c r="AK54" s="17">
        <f t="shared" si="76"/>
        <v>150.64060132711194</v>
      </c>
      <c r="AL54" s="79">
        <f t="shared" si="77"/>
        <v>3.0570747289437226E-2</v>
      </c>
      <c r="AM54" s="28">
        <v>0.83650000000000002</v>
      </c>
      <c r="AN54" s="25">
        <v>3.9E-2</v>
      </c>
      <c r="AO54" s="25">
        <v>1.3640000000000001</v>
      </c>
      <c r="AP54" s="35">
        <f t="shared" si="78"/>
        <v>0.96622941416269104</v>
      </c>
      <c r="AQ54" s="35">
        <f t="shared" si="79"/>
        <v>0.69341265459898005</v>
      </c>
      <c r="AR54" s="35">
        <f t="shared" si="80"/>
        <v>4.1604759275938799</v>
      </c>
      <c r="AS54" s="35">
        <f t="shared" si="81"/>
        <v>4.8538885821928597</v>
      </c>
      <c r="AT54" s="37">
        <f t="shared" si="82"/>
        <v>0.16396861644326946</v>
      </c>
      <c r="AU54" s="17">
        <f t="shared" si="83"/>
        <v>130.50571314817213</v>
      </c>
      <c r="AV54" s="79">
        <f t="shared" si="84"/>
        <v>3.1879645934505603E-2</v>
      </c>
      <c r="AW54" s="28">
        <v>0.93859999999999999</v>
      </c>
      <c r="AX54" s="25">
        <v>4.2000000000000003E-2</v>
      </c>
      <c r="AY54" s="25">
        <v>1.401</v>
      </c>
      <c r="AZ54" s="35">
        <f t="shared" si="85"/>
        <v>0.99243944959085784</v>
      </c>
      <c r="BA54" s="35">
        <f t="shared" si="86"/>
        <v>0.9210188149639108</v>
      </c>
      <c r="BB54" s="35">
        <f t="shared" si="87"/>
        <v>7.3681505197112864</v>
      </c>
      <c r="BC54" s="35">
        <f t="shared" si="88"/>
        <v>8.2891693346751971</v>
      </c>
      <c r="BD54" s="37">
        <f t="shared" si="89"/>
        <v>0.24838861280380486</v>
      </c>
      <c r="BE54" s="17">
        <f t="shared" si="90"/>
        <v>140.47550986529026</v>
      </c>
      <c r="BF54" s="79">
        <f t="shared" si="91"/>
        <v>5.2451495116672034E-2</v>
      </c>
      <c r="BG54" s="28">
        <v>0.72960000000000003</v>
      </c>
      <c r="BH54" s="25">
        <v>0.03</v>
      </c>
      <c r="BI54" s="25">
        <v>1.3919999999999999</v>
      </c>
      <c r="BJ54" s="35">
        <f t="shared" si="92"/>
        <v>0.98606403556779021</v>
      </c>
      <c r="BK54" s="35">
        <f t="shared" si="93"/>
        <v>0.54938810624629963</v>
      </c>
      <c r="BL54" s="35">
        <f t="shared" si="94"/>
        <v>5.4938810624629957</v>
      </c>
      <c r="BM54" s="35">
        <f t="shared" si="95"/>
        <v>6.043269168709295</v>
      </c>
      <c r="BN54" s="37">
        <f t="shared" si="96"/>
        <v>0.21893533464961534</v>
      </c>
      <c r="BO54" s="17">
        <f t="shared" si="97"/>
        <v>120.06720904376539</v>
      </c>
      <c r="BP54" s="79">
        <f t="shared" si="98"/>
        <v>4.5756714978362124E-2</v>
      </c>
      <c r="BQ54" s="28">
        <v>0.64019999999999999</v>
      </c>
      <c r="BR54" s="25">
        <v>2.1999999999999999E-2</v>
      </c>
      <c r="BS54" s="25">
        <v>1.3959999999999999</v>
      </c>
      <c r="BT54" s="35">
        <f t="shared" si="99"/>
        <v>0.98889755291137582</v>
      </c>
      <c r="BU54" s="35">
        <f t="shared" si="100"/>
        <v>0.42543509032986587</v>
      </c>
      <c r="BV54" s="35">
        <f t="shared" si="101"/>
        <v>5.1052210839583898</v>
      </c>
      <c r="BW54" s="35">
        <f t="shared" si="102"/>
        <v>5.5306561742882554</v>
      </c>
      <c r="BX54" s="37">
        <f t="shared" si="103"/>
        <v>0.19377194454500976</v>
      </c>
      <c r="BY54" s="17">
        <f t="shared" si="104"/>
        <v>111.33753395551504</v>
      </c>
      <c r="BZ54" s="79">
        <f t="shared" si="105"/>
        <v>4.585354913643213E-2</v>
      </c>
    </row>
    <row r="55" spans="2:78" ht="20.100000000000001" customHeight="1">
      <c r="B55" s="16"/>
      <c r="C55" s="16"/>
      <c r="D55" s="18"/>
      <c r="E55" s="38">
        <v>66</v>
      </c>
      <c r="F55" s="20">
        <f t="shared" si="54"/>
        <v>1.3146</v>
      </c>
      <c r="G55" s="21">
        <f t="shared" si="55"/>
        <v>10.475089707192451</v>
      </c>
      <c r="H55" s="30">
        <f t="shared" si="56"/>
        <v>117573.38028169014</v>
      </c>
      <c r="I55" s="27">
        <v>1.3494999999999999</v>
      </c>
      <c r="J55" s="21">
        <v>5.2999999999999999E-2</v>
      </c>
      <c r="K55" s="21">
        <v>1.4450000000000001</v>
      </c>
      <c r="L55" s="19">
        <f t="shared" si="57"/>
        <v>1.0236081403702995</v>
      </c>
      <c r="M55" s="19">
        <f t="shared" si="58"/>
        <v>2.0254083863996546</v>
      </c>
      <c r="N55" s="19">
        <f t="shared" si="59"/>
        <v>0</v>
      </c>
      <c r="O55" s="19">
        <f t="shared" si="60"/>
        <v>2.0254083863996546</v>
      </c>
      <c r="P55" s="36">
        <f t="shared" si="61"/>
        <v>0</v>
      </c>
      <c r="Q55" s="17">
        <f t="shared" si="62"/>
        <v>198.14085749514166</v>
      </c>
      <c r="R55" s="79">
        <f t="shared" si="63"/>
        <v>0</v>
      </c>
      <c r="S55" s="27">
        <v>1.2534000000000001</v>
      </c>
      <c r="T55" s="21">
        <v>5.2999999999999999E-2</v>
      </c>
      <c r="U55" s="21">
        <v>1.43</v>
      </c>
      <c r="V55" s="19">
        <f t="shared" si="64"/>
        <v>1.0129824503318534</v>
      </c>
      <c r="W55" s="19">
        <f t="shared" si="65"/>
        <v>1.7111283532399144</v>
      </c>
      <c r="X55" s="19">
        <f t="shared" si="66"/>
        <v>3.4222567064798288</v>
      </c>
      <c r="Y55" s="19">
        <f t="shared" si="67"/>
        <v>5.1333850597197435</v>
      </c>
      <c r="Z55" s="36">
        <f t="shared" si="68"/>
        <v>8.1638322876497735E-2</v>
      </c>
      <c r="AA55" s="17">
        <f t="shared" si="69"/>
        <v>187.84546068233655</v>
      </c>
      <c r="AB55" s="79">
        <f t="shared" si="70"/>
        <v>1.821846902261413E-2</v>
      </c>
      <c r="AC55" s="27">
        <v>1.1224000000000001</v>
      </c>
      <c r="AD55" s="21">
        <v>3.6999999999999998E-2</v>
      </c>
      <c r="AE55" s="21">
        <v>1.419</v>
      </c>
      <c r="AF55" s="19">
        <f t="shared" si="71"/>
        <v>1.005190277636993</v>
      </c>
      <c r="AG55" s="19">
        <f t="shared" si="72"/>
        <v>1.3511116504843768</v>
      </c>
      <c r="AH55" s="19">
        <f t="shared" si="73"/>
        <v>5.404446601937507</v>
      </c>
      <c r="AI55" s="19">
        <f t="shared" si="74"/>
        <v>6.755558252421884</v>
      </c>
      <c r="AJ55" s="36">
        <f t="shared" si="75"/>
        <v>0.11223870324114897</v>
      </c>
      <c r="AK55" s="17">
        <f t="shared" si="76"/>
        <v>173.81115285218593</v>
      </c>
      <c r="AL55" s="79">
        <f t="shared" si="77"/>
        <v>3.109378491110755E-2</v>
      </c>
      <c r="AM55" s="27">
        <v>0.95499999999999996</v>
      </c>
      <c r="AN55" s="21">
        <v>0.04</v>
      </c>
      <c r="AO55" s="21">
        <v>1.367</v>
      </c>
      <c r="AP55" s="19">
        <f t="shared" si="78"/>
        <v>0.96835455217038025</v>
      </c>
      <c r="AQ55" s="19">
        <f t="shared" si="79"/>
        <v>0.90776807312782148</v>
      </c>
      <c r="AR55" s="19">
        <f t="shared" si="80"/>
        <v>5.446608438766928</v>
      </c>
      <c r="AS55" s="19">
        <f t="shared" si="81"/>
        <v>6.3543765118947491</v>
      </c>
      <c r="AT55" s="36">
        <f t="shared" si="82"/>
        <v>0.1689135171303405</v>
      </c>
      <c r="AU55" s="17">
        <f t="shared" si="83"/>
        <v>155.87723582342858</v>
      </c>
      <c r="AV55" s="79">
        <f t="shared" si="84"/>
        <v>3.4941653988120665E-2</v>
      </c>
      <c r="AW55" s="27">
        <v>1.0044999999999999</v>
      </c>
      <c r="AX55" s="21">
        <v>3.4000000000000002E-2</v>
      </c>
      <c r="AY55" s="21">
        <v>1.409</v>
      </c>
      <c r="AZ55" s="19">
        <f t="shared" si="85"/>
        <v>0.99810648427802906</v>
      </c>
      <c r="BA55" s="19">
        <f t="shared" si="86"/>
        <v>1.0669719452043769</v>
      </c>
      <c r="BB55" s="19">
        <f t="shared" si="87"/>
        <v>8.5357755616350151</v>
      </c>
      <c r="BC55" s="19">
        <f t="shared" si="88"/>
        <v>9.6027475068393926</v>
      </c>
      <c r="BD55" s="36">
        <f t="shared" si="89"/>
        <v>0.20337942930167163</v>
      </c>
      <c r="BE55" s="17">
        <f t="shared" si="90"/>
        <v>161.18027580505037</v>
      </c>
      <c r="BF55" s="79">
        <f t="shared" si="91"/>
        <v>5.2957941156268687E-2</v>
      </c>
      <c r="BG55" s="27">
        <v>0.76339999999999997</v>
      </c>
      <c r="BH55" s="21">
        <v>0.04</v>
      </c>
      <c r="BI55" s="21">
        <v>1.397</v>
      </c>
      <c r="BJ55" s="19">
        <f t="shared" si="92"/>
        <v>0.98960593224727222</v>
      </c>
      <c r="BK55" s="19">
        <f t="shared" si="93"/>
        <v>0.60579858608716941</v>
      </c>
      <c r="BL55" s="19">
        <f t="shared" si="94"/>
        <v>6.0579858608716943</v>
      </c>
      <c r="BM55" s="19">
        <f t="shared" si="95"/>
        <v>6.6637844469588634</v>
      </c>
      <c r="BN55" s="36">
        <f t="shared" si="96"/>
        <v>0.29401462759295127</v>
      </c>
      <c r="BO55" s="17">
        <f t="shared" si="97"/>
        <v>135.35072147032281</v>
      </c>
      <c r="BP55" s="79">
        <f t="shared" si="98"/>
        <v>4.4757691684709465E-2</v>
      </c>
      <c r="BQ55" s="27">
        <v>0.66269999999999996</v>
      </c>
      <c r="BR55" s="21">
        <v>3.3000000000000002E-2</v>
      </c>
      <c r="BS55" s="21">
        <v>1.3979999999999999</v>
      </c>
      <c r="BT55" s="19">
        <f t="shared" si="99"/>
        <v>0.99031431158316863</v>
      </c>
      <c r="BU55" s="19">
        <f t="shared" si="100"/>
        <v>0.45717178127514785</v>
      </c>
      <c r="BV55" s="19">
        <f t="shared" si="101"/>
        <v>5.4860613753017731</v>
      </c>
      <c r="BW55" s="19">
        <f t="shared" si="102"/>
        <v>5.9432331565769205</v>
      </c>
      <c r="BX55" s="36">
        <f t="shared" si="103"/>
        <v>0.29149134410832933</v>
      </c>
      <c r="BY55" s="17">
        <f t="shared" si="104"/>
        <v>124.56251690164977</v>
      </c>
      <c r="BZ55" s="79">
        <f t="shared" si="105"/>
        <v>4.4042634267203964E-2</v>
      </c>
    </row>
    <row r="56" spans="2:78" ht="20.100000000000001" customHeight="1">
      <c r="B56" s="16"/>
      <c r="C56" s="16"/>
      <c r="D56" s="18"/>
    </row>
    <row r="57" spans="2:78" s="25" customFormat="1" ht="20.100000000000001" customHeight="1" thickBot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2:78">
      <c r="E58" s="87" t="s">
        <v>19</v>
      </c>
      <c r="F58" s="88"/>
      <c r="G58" s="88"/>
      <c r="H58" s="89"/>
      <c r="I58" s="84" t="s">
        <v>21</v>
      </c>
      <c r="J58" s="85"/>
      <c r="K58" s="85"/>
      <c r="L58" s="85"/>
      <c r="M58" s="86"/>
      <c r="N58" s="82">
        <v>0</v>
      </c>
      <c r="O58" s="83"/>
      <c r="P58" s="32"/>
      <c r="Q58" s="81"/>
      <c r="R58" s="81"/>
      <c r="S58" s="84" t="s">
        <v>21</v>
      </c>
      <c r="T58" s="85"/>
      <c r="U58" s="85"/>
      <c r="V58" s="85"/>
      <c r="W58" s="86"/>
      <c r="X58" s="82">
        <v>0.04</v>
      </c>
      <c r="Y58" s="83"/>
      <c r="Z58" s="32"/>
      <c r="AA58" s="81"/>
      <c r="AB58" s="81"/>
      <c r="AC58" s="84" t="s">
        <v>21</v>
      </c>
      <c r="AD58" s="85"/>
      <c r="AE58" s="85"/>
      <c r="AF58" s="85"/>
      <c r="AG58" s="86"/>
      <c r="AH58" s="82">
        <v>0.08</v>
      </c>
      <c r="AI58" s="83"/>
      <c r="AJ58" s="32"/>
      <c r="AK58" s="81"/>
      <c r="AL58" s="81"/>
      <c r="AM58" s="84" t="s">
        <v>21</v>
      </c>
      <c r="AN58" s="85"/>
      <c r="AO58" s="85"/>
      <c r="AP58" s="85"/>
      <c r="AQ58" s="86"/>
      <c r="AR58" s="82">
        <v>0.12</v>
      </c>
      <c r="AS58" s="83"/>
      <c r="AT58" s="32"/>
      <c r="AU58" s="81"/>
      <c r="AV58" s="81"/>
      <c r="AW58" s="84" t="s">
        <v>21</v>
      </c>
      <c r="AX58" s="85"/>
      <c r="AY58" s="85"/>
      <c r="AZ58" s="85"/>
      <c r="BA58" s="86"/>
      <c r="BB58" s="82">
        <v>0.16</v>
      </c>
      <c r="BC58" s="83"/>
      <c r="BD58" s="32"/>
      <c r="BE58" s="81"/>
      <c r="BF58" s="81"/>
      <c r="BG58" s="84" t="s">
        <v>21</v>
      </c>
      <c r="BH58" s="85"/>
      <c r="BI58" s="85"/>
      <c r="BJ58" s="85"/>
      <c r="BK58" s="86"/>
      <c r="BL58" s="82">
        <v>0.2</v>
      </c>
      <c r="BM58" s="83"/>
      <c r="BN58" s="32"/>
      <c r="BO58" s="81"/>
      <c r="BP58" s="81"/>
      <c r="BQ58" s="84" t="s">
        <v>21</v>
      </c>
      <c r="BR58" s="85"/>
      <c r="BS58" s="85"/>
      <c r="BT58" s="85"/>
      <c r="BU58" s="86"/>
      <c r="BV58" s="82">
        <v>0.24</v>
      </c>
      <c r="BW58" s="83"/>
      <c r="BX58" s="32"/>
      <c r="BY58" s="81"/>
      <c r="BZ58" s="81"/>
    </row>
    <row r="59" spans="2:78" ht="20.100000000000001" customHeight="1">
      <c r="E59" s="22" t="s">
        <v>25</v>
      </c>
      <c r="F59" s="19" t="s">
        <v>27</v>
      </c>
      <c r="G59" s="39" t="s">
        <v>0</v>
      </c>
      <c r="H59" s="23" t="s">
        <v>28</v>
      </c>
      <c r="I59" s="22" t="s">
        <v>29</v>
      </c>
      <c r="J59" s="19" t="s">
        <v>23</v>
      </c>
      <c r="K59" s="19" t="s">
        <v>26</v>
      </c>
      <c r="L59" s="39" t="s">
        <v>18</v>
      </c>
      <c r="M59" s="19" t="s">
        <v>30</v>
      </c>
      <c r="N59" s="19" t="s">
        <v>31</v>
      </c>
      <c r="O59" s="19" t="s">
        <v>32</v>
      </c>
      <c r="P59" s="23" t="s">
        <v>20</v>
      </c>
      <c r="Q59" s="78" t="s">
        <v>67</v>
      </c>
      <c r="R59" s="78" t="s">
        <v>68</v>
      </c>
      <c r="S59" s="22" t="s">
        <v>9</v>
      </c>
      <c r="T59" s="19" t="s">
        <v>23</v>
      </c>
      <c r="U59" s="19" t="s">
        <v>26</v>
      </c>
      <c r="V59" s="39" t="s">
        <v>18</v>
      </c>
      <c r="W59" s="19" t="s">
        <v>30</v>
      </c>
      <c r="X59" s="19" t="s">
        <v>31</v>
      </c>
      <c r="Y59" s="19" t="s">
        <v>32</v>
      </c>
      <c r="Z59" s="23" t="s">
        <v>20</v>
      </c>
      <c r="AA59" s="78" t="s">
        <v>67</v>
      </c>
      <c r="AB59" s="78" t="s">
        <v>68</v>
      </c>
      <c r="AC59" s="22" t="s">
        <v>10</v>
      </c>
      <c r="AD59" s="19" t="s">
        <v>23</v>
      </c>
      <c r="AE59" s="19" t="s">
        <v>26</v>
      </c>
      <c r="AF59" s="39" t="s">
        <v>18</v>
      </c>
      <c r="AG59" s="19" t="s">
        <v>30</v>
      </c>
      <c r="AH59" s="19" t="s">
        <v>31</v>
      </c>
      <c r="AI59" s="19" t="s">
        <v>32</v>
      </c>
      <c r="AJ59" s="23" t="s">
        <v>20</v>
      </c>
      <c r="AK59" s="78" t="s">
        <v>67</v>
      </c>
      <c r="AL59" s="78" t="s">
        <v>68</v>
      </c>
      <c r="AM59" s="22" t="s">
        <v>11</v>
      </c>
      <c r="AN59" s="19" t="s">
        <v>23</v>
      </c>
      <c r="AO59" s="19" t="s">
        <v>26</v>
      </c>
      <c r="AP59" s="39" t="s">
        <v>18</v>
      </c>
      <c r="AQ59" s="19" t="s">
        <v>30</v>
      </c>
      <c r="AR59" s="19" t="s">
        <v>31</v>
      </c>
      <c r="AS59" s="19" t="s">
        <v>32</v>
      </c>
      <c r="AT59" s="23" t="s">
        <v>20</v>
      </c>
      <c r="AU59" s="78" t="s">
        <v>67</v>
      </c>
      <c r="AV59" s="78" t="s">
        <v>68</v>
      </c>
      <c r="AW59" s="22" t="s">
        <v>12</v>
      </c>
      <c r="AX59" s="19" t="s">
        <v>23</v>
      </c>
      <c r="AY59" s="19" t="s">
        <v>26</v>
      </c>
      <c r="AZ59" s="39" t="s">
        <v>18</v>
      </c>
      <c r="BA59" s="19" t="s">
        <v>30</v>
      </c>
      <c r="BB59" s="19" t="s">
        <v>31</v>
      </c>
      <c r="BC59" s="19" t="s">
        <v>32</v>
      </c>
      <c r="BD59" s="23" t="s">
        <v>20</v>
      </c>
      <c r="BE59" s="78" t="s">
        <v>67</v>
      </c>
      <c r="BF59" s="78" t="s">
        <v>68</v>
      </c>
      <c r="BG59" s="22" t="s">
        <v>13</v>
      </c>
      <c r="BH59" s="19" t="s">
        <v>23</v>
      </c>
      <c r="BI59" s="19" t="s">
        <v>26</v>
      </c>
      <c r="BJ59" s="39" t="s">
        <v>18</v>
      </c>
      <c r="BK59" s="19" t="s">
        <v>30</v>
      </c>
      <c r="BL59" s="19" t="s">
        <v>31</v>
      </c>
      <c r="BM59" s="19" t="s">
        <v>32</v>
      </c>
      <c r="BN59" s="23" t="s">
        <v>20</v>
      </c>
      <c r="BO59" s="78" t="s">
        <v>67</v>
      </c>
      <c r="BP59" s="78" t="s">
        <v>68</v>
      </c>
      <c r="BQ59" s="22" t="s">
        <v>14</v>
      </c>
      <c r="BR59" s="19" t="s">
        <v>23</v>
      </c>
      <c r="BS59" s="19" t="s">
        <v>26</v>
      </c>
      <c r="BT59" s="39" t="s">
        <v>18</v>
      </c>
      <c r="BU59" s="19" t="s">
        <v>30</v>
      </c>
      <c r="BV59" s="19" t="s">
        <v>37</v>
      </c>
      <c r="BW59" s="19" t="s">
        <v>32</v>
      </c>
      <c r="BX59" s="23" t="s">
        <v>20</v>
      </c>
      <c r="BY59" s="78" t="s">
        <v>67</v>
      </c>
      <c r="BZ59" s="78" t="s">
        <v>68</v>
      </c>
    </row>
    <row r="60" spans="2:78" ht="20.100000000000001" customHeight="1">
      <c r="B60" s="40" t="s">
        <v>35</v>
      </c>
      <c r="C60" s="40"/>
      <c r="D60" s="2"/>
      <c r="E60" s="38">
        <v>20</v>
      </c>
      <c r="F60" s="20">
        <f t="shared" ref="F60:F83" si="106">0.02*E60-0.0054</f>
        <v>0.39460000000000001</v>
      </c>
      <c r="G60" s="20">
        <f t="shared" ref="G60:G83" si="107">F60/$C$14/$C$7</f>
        <v>3.1442799318866128</v>
      </c>
      <c r="H60" s="29">
        <f t="shared" ref="H60:H83" si="108">F60*$C$7/$C$5</f>
        <v>35291.690140845072</v>
      </c>
      <c r="M60" s="43">
        <f t="shared" ref="M60:P75" si="109">M3+M32</f>
        <v>0</v>
      </c>
      <c r="N60" s="43">
        <f t="shared" si="109"/>
        <v>0</v>
      </c>
      <c r="O60" s="43">
        <f t="shared" si="109"/>
        <v>0</v>
      </c>
      <c r="P60" s="43">
        <f t="shared" si="109"/>
        <v>0</v>
      </c>
      <c r="Q60" s="17">
        <f>Q3</f>
        <v>1.4487053560282079</v>
      </c>
      <c r="R60" s="79">
        <f t="shared" ref="R60:R83" si="110">N60/Q60</f>
        <v>0</v>
      </c>
      <c r="W60" s="43">
        <f t="shared" ref="W60:Z75" si="111">W3+W32</f>
        <v>0</v>
      </c>
      <c r="X60" s="43">
        <f t="shared" si="111"/>
        <v>0</v>
      </c>
      <c r="Y60" s="43">
        <f t="shared" si="111"/>
        <v>0</v>
      </c>
      <c r="Z60" s="43">
        <f t="shared" si="111"/>
        <v>0</v>
      </c>
      <c r="AA60" s="17">
        <f>AA3</f>
        <v>1.4487053560282079</v>
      </c>
      <c r="AB60" s="79">
        <f t="shared" ref="AB60:AB83" si="112">X60/AA60</f>
        <v>0</v>
      </c>
      <c r="AG60" s="43">
        <f t="shared" ref="AG60:AJ75" si="113">AG3+AG32</f>
        <v>0</v>
      </c>
      <c r="AH60" s="43">
        <f t="shared" si="113"/>
        <v>0</v>
      </c>
      <c r="AI60" s="43">
        <f t="shared" si="113"/>
        <v>0</v>
      </c>
      <c r="AJ60" s="43">
        <f t="shared" si="113"/>
        <v>0</v>
      </c>
      <c r="AK60" s="17">
        <f>AK3</f>
        <v>1.4487053560282079</v>
      </c>
      <c r="AL60" s="79">
        <f t="shared" ref="AL60:AL83" si="114">AH60/AK60</f>
        <v>0</v>
      </c>
      <c r="AQ60" s="43">
        <f t="shared" ref="AQ60:AT75" si="115">AQ3+AQ32</f>
        <v>0</v>
      </c>
      <c r="AR60" s="43">
        <f t="shared" si="115"/>
        <v>0</v>
      </c>
      <c r="AS60" s="43">
        <f t="shared" si="115"/>
        <v>0</v>
      </c>
      <c r="AT60" s="43">
        <f t="shared" si="115"/>
        <v>0</v>
      </c>
      <c r="AU60" s="17">
        <f>AU3</f>
        <v>1.4487053560282079</v>
      </c>
      <c r="AV60" s="79">
        <f t="shared" ref="AV60:AV83" si="116">AR60/AU60</f>
        <v>0</v>
      </c>
      <c r="BA60" s="43">
        <f t="shared" ref="BA60:BD75" si="117">BA3+BA32</f>
        <v>0</v>
      </c>
      <c r="BB60" s="43">
        <f t="shared" si="117"/>
        <v>0</v>
      </c>
      <c r="BC60" s="43">
        <f t="shared" si="117"/>
        <v>0</v>
      </c>
      <c r="BD60" s="43">
        <f t="shared" si="117"/>
        <v>0</v>
      </c>
      <c r="BE60" s="17">
        <f>BE3</f>
        <v>1.4487053560282079</v>
      </c>
      <c r="BF60" s="79">
        <f t="shared" ref="BF60:BF83" si="118">BB60/BE60</f>
        <v>0</v>
      </c>
      <c r="BK60" s="43">
        <f t="shared" ref="BK60:BN75" si="119">BK3+BK32</f>
        <v>0</v>
      </c>
      <c r="BL60" s="43">
        <f t="shared" si="119"/>
        <v>0</v>
      </c>
      <c r="BM60" s="43">
        <f t="shared" si="119"/>
        <v>0</v>
      </c>
      <c r="BN60" s="43">
        <f t="shared" si="119"/>
        <v>0</v>
      </c>
      <c r="BO60" s="17">
        <f>BO3</f>
        <v>1.4487053560282079</v>
      </c>
      <c r="BP60" s="79">
        <f t="shared" ref="BP60:BP83" si="120">BL60/BO60</f>
        <v>0</v>
      </c>
      <c r="BU60" s="43">
        <f t="shared" ref="BU60:BX75" si="121">BU3+BU32</f>
        <v>0</v>
      </c>
      <c r="BV60" s="43">
        <f t="shared" si="121"/>
        <v>0</v>
      </c>
      <c r="BW60" s="43">
        <f t="shared" si="121"/>
        <v>0</v>
      </c>
      <c r="BX60" s="43">
        <f t="shared" si="121"/>
        <v>0</v>
      </c>
      <c r="BY60" s="17">
        <f>BY3</f>
        <v>1.4487053560282079</v>
      </c>
      <c r="BZ60" s="79">
        <f t="shared" ref="BZ60:BZ83" si="122">BV60/BY60</f>
        <v>0</v>
      </c>
    </row>
    <row r="61" spans="2:78" ht="20.100000000000001" customHeight="1">
      <c r="E61" s="38">
        <v>22</v>
      </c>
      <c r="F61" s="20">
        <f t="shared" si="106"/>
        <v>0.43459999999999999</v>
      </c>
      <c r="G61" s="20">
        <f t="shared" si="107"/>
        <v>3.4630107916825184</v>
      </c>
      <c r="H61" s="29">
        <f t="shared" si="108"/>
        <v>38869.15492957746</v>
      </c>
      <c r="M61" s="43">
        <f t="shared" si="109"/>
        <v>0</v>
      </c>
      <c r="N61" s="43">
        <f t="shared" si="109"/>
        <v>0</v>
      </c>
      <c r="O61" s="43">
        <f t="shared" si="109"/>
        <v>0</v>
      </c>
      <c r="P61" s="43">
        <f t="shared" si="109"/>
        <v>0</v>
      </c>
      <c r="Q61" s="17">
        <f t="shared" ref="Q61:Q83" si="123">Q4</f>
        <v>1.9354323193646394</v>
      </c>
      <c r="R61" s="79">
        <f t="shared" si="110"/>
        <v>0</v>
      </c>
      <c r="W61" s="43">
        <f t="shared" si="111"/>
        <v>0</v>
      </c>
      <c r="X61" s="43">
        <f t="shared" si="111"/>
        <v>0</v>
      </c>
      <c r="Y61" s="43">
        <f t="shared" si="111"/>
        <v>0</v>
      </c>
      <c r="Z61" s="43">
        <f t="shared" si="111"/>
        <v>0</v>
      </c>
      <c r="AA61" s="17">
        <f t="shared" ref="AA61:AA83" si="124">AA4</f>
        <v>1.9354323193646394</v>
      </c>
      <c r="AB61" s="79">
        <f t="shared" si="112"/>
        <v>0</v>
      </c>
      <c r="AG61" s="43">
        <f t="shared" si="113"/>
        <v>0</v>
      </c>
      <c r="AH61" s="43">
        <f t="shared" si="113"/>
        <v>0</v>
      </c>
      <c r="AI61" s="43">
        <f t="shared" si="113"/>
        <v>0</v>
      </c>
      <c r="AJ61" s="43">
        <f t="shared" si="113"/>
        <v>0</v>
      </c>
      <c r="AK61" s="17">
        <f t="shared" ref="AK61:AK83" si="125">AK4</f>
        <v>1.9354323193646394</v>
      </c>
      <c r="AL61" s="79">
        <f t="shared" si="114"/>
        <v>0</v>
      </c>
      <c r="AQ61" s="43">
        <f t="shared" si="115"/>
        <v>3.5400859299852504E-2</v>
      </c>
      <c r="AR61" s="43">
        <f t="shared" si="115"/>
        <v>0.21240515579911501</v>
      </c>
      <c r="AS61" s="43">
        <f t="shared" si="115"/>
        <v>0.24780601509896752</v>
      </c>
      <c r="AT61" s="43">
        <f t="shared" si="115"/>
        <v>4.408278257404144E-2</v>
      </c>
      <c r="AU61" s="17">
        <f t="shared" ref="AU61:AU83" si="126">AU4</f>
        <v>1.9354323193646394</v>
      </c>
      <c r="AV61" s="79">
        <f t="shared" si="116"/>
        <v>0.10974558690269419</v>
      </c>
      <c r="BA61" s="43">
        <f t="shared" si="117"/>
        <v>0</v>
      </c>
      <c r="BB61" s="43">
        <f t="shared" si="117"/>
        <v>0</v>
      </c>
      <c r="BC61" s="43">
        <f t="shared" si="117"/>
        <v>0</v>
      </c>
      <c r="BD61" s="43">
        <f t="shared" si="117"/>
        <v>0</v>
      </c>
      <c r="BE61" s="17">
        <f t="shared" ref="BE61:BE83" si="127">BE4</f>
        <v>1.9354323193646394</v>
      </c>
      <c r="BF61" s="79">
        <f t="shared" si="118"/>
        <v>0</v>
      </c>
      <c r="BK61" s="43">
        <f t="shared" si="119"/>
        <v>0</v>
      </c>
      <c r="BL61" s="43">
        <f t="shared" si="119"/>
        <v>0</v>
      </c>
      <c r="BM61" s="43">
        <f t="shared" si="119"/>
        <v>0</v>
      </c>
      <c r="BN61" s="43">
        <f t="shared" si="119"/>
        <v>0</v>
      </c>
      <c r="BO61" s="17">
        <f t="shared" ref="BO61:BO83" si="128">BO4</f>
        <v>1.9354323193646394</v>
      </c>
      <c r="BP61" s="79">
        <f t="shared" si="120"/>
        <v>0</v>
      </c>
      <c r="BU61" s="43">
        <f t="shared" si="121"/>
        <v>0</v>
      </c>
      <c r="BV61" s="43">
        <f t="shared" si="121"/>
        <v>0</v>
      </c>
      <c r="BW61" s="43">
        <f t="shared" si="121"/>
        <v>0</v>
      </c>
      <c r="BX61" s="43">
        <f t="shared" si="121"/>
        <v>0</v>
      </c>
      <c r="BY61" s="17">
        <f t="shared" ref="BY61:BY83" si="129">BY4</f>
        <v>1.9354323193646394</v>
      </c>
      <c r="BZ61" s="79">
        <f t="shared" si="122"/>
        <v>0</v>
      </c>
    </row>
    <row r="62" spans="2:78" ht="20.100000000000001" customHeight="1">
      <c r="E62" s="38">
        <v>24</v>
      </c>
      <c r="F62" s="20">
        <f t="shared" si="106"/>
        <v>0.47459999999999997</v>
      </c>
      <c r="G62" s="20">
        <f t="shared" si="107"/>
        <v>3.7817416514784248</v>
      </c>
      <c r="H62" s="29">
        <f t="shared" si="108"/>
        <v>42446.619718309856</v>
      </c>
      <c r="M62" s="43">
        <f t="shared" si="109"/>
        <v>0.4941433255831908</v>
      </c>
      <c r="N62" s="43">
        <f t="shared" si="109"/>
        <v>0</v>
      </c>
      <c r="O62" s="43">
        <f t="shared" si="109"/>
        <v>0.4941433255831908</v>
      </c>
      <c r="P62" s="43">
        <f t="shared" si="109"/>
        <v>0</v>
      </c>
      <c r="Q62" s="17">
        <f t="shared" si="123"/>
        <v>6.0175154525326748</v>
      </c>
      <c r="R62" s="79">
        <f t="shared" si="110"/>
        <v>0</v>
      </c>
      <c r="W62" s="43">
        <f t="shared" si="111"/>
        <v>0.25539948826132292</v>
      </c>
      <c r="X62" s="43">
        <f t="shared" si="111"/>
        <v>0.51079897652264583</v>
      </c>
      <c r="Y62" s="43">
        <f t="shared" si="111"/>
        <v>0.7661984647839688</v>
      </c>
      <c r="Z62" s="43">
        <f t="shared" si="111"/>
        <v>6.1181925409925036E-2</v>
      </c>
      <c r="AA62" s="17">
        <f t="shared" si="124"/>
        <v>4.5147749344795711</v>
      </c>
      <c r="AB62" s="79">
        <f t="shared" si="112"/>
        <v>0.1131394109198329</v>
      </c>
      <c r="AG62" s="43">
        <f t="shared" si="113"/>
        <v>0.1707137435724439</v>
      </c>
      <c r="AH62" s="43">
        <f t="shared" si="113"/>
        <v>0.6828549742897756</v>
      </c>
      <c r="AI62" s="43">
        <f t="shared" si="113"/>
        <v>0.85356871786221955</v>
      </c>
      <c r="AJ62" s="43">
        <f t="shared" si="113"/>
        <v>0.13406757216592763</v>
      </c>
      <c r="AK62" s="17">
        <f t="shared" si="125"/>
        <v>4.0449479761348908</v>
      </c>
      <c r="AL62" s="79">
        <f t="shared" si="114"/>
        <v>0.16881675075145733</v>
      </c>
      <c r="AQ62" s="43">
        <f t="shared" si="115"/>
        <v>5.3565712788333462E-2</v>
      </c>
      <c r="AR62" s="43">
        <f t="shared" si="115"/>
        <v>0.32139427673000076</v>
      </c>
      <c r="AS62" s="43">
        <f t="shared" si="115"/>
        <v>0.3749599895183342</v>
      </c>
      <c r="AT62" s="43">
        <f t="shared" si="115"/>
        <v>3.6390718353820808E-2</v>
      </c>
      <c r="AU62" s="17">
        <f t="shared" si="126"/>
        <v>2.5205308924070855</v>
      </c>
      <c r="AV62" s="79">
        <f t="shared" si="116"/>
        <v>0.12751054855077454</v>
      </c>
      <c r="BA62" s="43">
        <f t="shared" si="117"/>
        <v>0.11532785044117526</v>
      </c>
      <c r="BB62" s="43">
        <f t="shared" si="117"/>
        <v>0.92262280352940207</v>
      </c>
      <c r="BC62" s="43">
        <f t="shared" si="117"/>
        <v>1.0379506539705774</v>
      </c>
      <c r="BD62" s="43">
        <f t="shared" si="117"/>
        <v>7.3817458365921518E-2</v>
      </c>
      <c r="BE62" s="17">
        <f t="shared" si="127"/>
        <v>4.3559814882579246</v>
      </c>
      <c r="BF62" s="79">
        <f t="shared" si="118"/>
        <v>0.21180595142941802</v>
      </c>
      <c r="BK62" s="43">
        <f t="shared" si="119"/>
        <v>0</v>
      </c>
      <c r="BL62" s="43">
        <f t="shared" si="119"/>
        <v>0</v>
      </c>
      <c r="BM62" s="43">
        <f t="shared" si="119"/>
        <v>0</v>
      </c>
      <c r="BN62" s="43">
        <f t="shared" si="119"/>
        <v>0</v>
      </c>
      <c r="BO62" s="17">
        <f t="shared" si="128"/>
        <v>2.5205308924070855</v>
      </c>
      <c r="BP62" s="79">
        <f t="shared" si="120"/>
        <v>0</v>
      </c>
      <c r="BU62" s="43">
        <f t="shared" si="121"/>
        <v>0</v>
      </c>
      <c r="BV62" s="43">
        <f t="shared" si="121"/>
        <v>0</v>
      </c>
      <c r="BW62" s="43">
        <f t="shared" si="121"/>
        <v>0</v>
      </c>
      <c r="BX62" s="43">
        <f t="shared" si="121"/>
        <v>0</v>
      </c>
      <c r="BY62" s="17">
        <f t="shared" si="129"/>
        <v>2.5205308924070855</v>
      </c>
      <c r="BZ62" s="79">
        <f t="shared" si="122"/>
        <v>0</v>
      </c>
    </row>
    <row r="63" spans="2:78" ht="20.100000000000001" customHeight="1">
      <c r="E63" s="38">
        <v>26</v>
      </c>
      <c r="F63" s="20">
        <f t="shared" si="106"/>
        <v>0.51460000000000006</v>
      </c>
      <c r="G63" s="20">
        <f t="shared" si="107"/>
        <v>4.1004725112743312</v>
      </c>
      <c r="H63" s="29">
        <f t="shared" si="108"/>
        <v>46024.084507042258</v>
      </c>
      <c r="M63" s="43">
        <f t="shared" si="109"/>
        <v>1.0823053878176552</v>
      </c>
      <c r="N63" s="43">
        <f t="shared" si="109"/>
        <v>0</v>
      </c>
      <c r="O63" s="43">
        <f t="shared" si="109"/>
        <v>1.0823053878176552</v>
      </c>
      <c r="P63" s="43">
        <f t="shared" si="109"/>
        <v>0</v>
      </c>
      <c r="Q63" s="17">
        <f t="shared" si="123"/>
        <v>9.3988286788427118</v>
      </c>
      <c r="R63" s="79">
        <f t="shared" si="110"/>
        <v>0</v>
      </c>
      <c r="W63" s="43">
        <f t="shared" si="111"/>
        <v>0.83056973416843016</v>
      </c>
      <c r="X63" s="43">
        <f t="shared" si="111"/>
        <v>1.6611394683368603</v>
      </c>
      <c r="Y63" s="43">
        <f t="shared" si="111"/>
        <v>2.4917092025052909</v>
      </c>
      <c r="Z63" s="43">
        <f t="shared" si="111"/>
        <v>3.1084605881065111E-2</v>
      </c>
      <c r="AA63" s="17">
        <f t="shared" si="124"/>
        <v>8.7240871149985413</v>
      </c>
      <c r="AB63" s="79">
        <f t="shared" si="112"/>
        <v>0.19040839992083666</v>
      </c>
      <c r="AG63" s="43">
        <f t="shared" si="113"/>
        <v>0.58186387277575979</v>
      </c>
      <c r="AH63" s="43">
        <f t="shared" si="113"/>
        <v>2.3274554911030392</v>
      </c>
      <c r="AI63" s="43">
        <f t="shared" si="113"/>
        <v>2.9093193638787986</v>
      </c>
      <c r="AJ63" s="43">
        <f t="shared" si="113"/>
        <v>5.8597782112101898E-2</v>
      </c>
      <c r="AK63" s="17">
        <f t="shared" si="125"/>
        <v>7.8295725846451258</v>
      </c>
      <c r="AL63" s="79">
        <f t="shared" si="114"/>
        <v>0.29726469305201936</v>
      </c>
      <c r="AQ63" s="43">
        <f t="shared" si="115"/>
        <v>0.38437299476352094</v>
      </c>
      <c r="AR63" s="43">
        <f t="shared" si="115"/>
        <v>2.3062379685811254</v>
      </c>
      <c r="AS63" s="43">
        <f t="shared" si="115"/>
        <v>2.6906109633446467</v>
      </c>
      <c r="AT63" s="43">
        <f t="shared" si="115"/>
        <v>9.6831253805389789E-2</v>
      </c>
      <c r="AU63" s="17">
        <f t="shared" si="126"/>
        <v>7.0764324771923937</v>
      </c>
      <c r="AV63" s="79">
        <f t="shared" si="116"/>
        <v>0.3259040450133901</v>
      </c>
      <c r="BA63" s="43">
        <f t="shared" si="117"/>
        <v>0.26838717014900287</v>
      </c>
      <c r="BB63" s="43">
        <f t="shared" si="117"/>
        <v>2.147097361192023</v>
      </c>
      <c r="BC63" s="43">
        <f t="shared" si="117"/>
        <v>2.4154845313410256</v>
      </c>
      <c r="BD63" s="43">
        <f t="shared" si="117"/>
        <v>0.16201643822176609</v>
      </c>
      <c r="BE63" s="17">
        <f t="shared" si="127"/>
        <v>5.7982791719675779</v>
      </c>
      <c r="BF63" s="79">
        <f t="shared" si="118"/>
        <v>0.37029906589741363</v>
      </c>
      <c r="BK63" s="43">
        <f t="shared" si="119"/>
        <v>0.24618592311051654</v>
      </c>
      <c r="BL63" s="43">
        <f t="shared" si="119"/>
        <v>2.4618592311051657</v>
      </c>
      <c r="BM63" s="43">
        <f t="shared" si="119"/>
        <v>2.7080451542156823</v>
      </c>
      <c r="BN63" s="43">
        <f t="shared" si="119"/>
        <v>0.17305032725135505</v>
      </c>
      <c r="BO63" s="17">
        <f t="shared" si="128"/>
        <v>5.7070284080953186</v>
      </c>
      <c r="BP63" s="79">
        <f t="shared" si="120"/>
        <v>0.43137322176512422</v>
      </c>
      <c r="BU63" s="43">
        <f t="shared" si="121"/>
        <v>0.19415466159807221</v>
      </c>
      <c r="BV63" s="43">
        <f t="shared" si="121"/>
        <v>2.3298559391768663</v>
      </c>
      <c r="BW63" s="43">
        <f t="shared" si="121"/>
        <v>2.5240106007749388</v>
      </c>
      <c r="BX63" s="43">
        <f t="shared" si="121"/>
        <v>0.21731316960319991</v>
      </c>
      <c r="BY63" s="17">
        <f t="shared" si="129"/>
        <v>5.4017881768324791</v>
      </c>
      <c r="BZ63" s="79">
        <f t="shared" si="122"/>
        <v>0.43131197723918452</v>
      </c>
    </row>
    <row r="64" spans="2:78" ht="20.100000000000001" customHeight="1">
      <c r="E64" s="38">
        <v>28</v>
      </c>
      <c r="F64" s="20">
        <f t="shared" si="106"/>
        <v>0.55460000000000009</v>
      </c>
      <c r="G64" s="20">
        <f t="shared" si="107"/>
        <v>4.4192033710702372</v>
      </c>
      <c r="H64" s="29">
        <f t="shared" si="108"/>
        <v>49601.549295774654</v>
      </c>
      <c r="M64" s="43">
        <f t="shared" si="109"/>
        <v>1.5020183263529483</v>
      </c>
      <c r="N64" s="43">
        <f t="shared" si="109"/>
        <v>0</v>
      </c>
      <c r="O64" s="43">
        <f t="shared" si="109"/>
        <v>1.5020183263529483</v>
      </c>
      <c r="P64" s="43">
        <f t="shared" si="109"/>
        <v>0</v>
      </c>
      <c r="Q64" s="17">
        <f t="shared" si="123"/>
        <v>12.159488256930915</v>
      </c>
      <c r="R64" s="79">
        <f t="shared" si="110"/>
        <v>0</v>
      </c>
      <c r="W64" s="43">
        <f t="shared" si="111"/>
        <v>1.2279950944811882</v>
      </c>
      <c r="X64" s="43">
        <f t="shared" si="111"/>
        <v>2.4559901889623763</v>
      </c>
      <c r="Y64" s="43">
        <f t="shared" si="111"/>
        <v>3.6839852834435645</v>
      </c>
      <c r="Z64" s="43">
        <f t="shared" si="111"/>
        <v>3.9690028295723434E-2</v>
      </c>
      <c r="AA64" s="17">
        <f t="shared" si="124"/>
        <v>11.683276491377654</v>
      </c>
      <c r="AB64" s="79">
        <f t="shared" si="112"/>
        <v>0.21021416301967308</v>
      </c>
      <c r="AG64" s="43">
        <f t="shared" si="113"/>
        <v>0.98348979760561084</v>
      </c>
      <c r="AH64" s="43">
        <f t="shared" si="113"/>
        <v>3.9339591904224434</v>
      </c>
      <c r="AI64" s="43">
        <f t="shared" si="113"/>
        <v>4.9174489880280543</v>
      </c>
      <c r="AJ64" s="43">
        <f t="shared" si="113"/>
        <v>7.066456826868589E-2</v>
      </c>
      <c r="AK64" s="17">
        <f t="shared" si="125"/>
        <v>11.166844137517529</v>
      </c>
      <c r="AL64" s="79">
        <f t="shared" si="114"/>
        <v>0.35228925397153354</v>
      </c>
      <c r="AQ64" s="43">
        <f t="shared" si="115"/>
        <v>0.70972991145784792</v>
      </c>
      <c r="AR64" s="43">
        <f t="shared" si="115"/>
        <v>4.2583794687470871</v>
      </c>
      <c r="AS64" s="43">
        <f t="shared" si="115"/>
        <v>4.9681093802049352</v>
      </c>
      <c r="AT64" s="43">
        <f t="shared" si="115"/>
        <v>7.118951438218929E-2</v>
      </c>
      <c r="AU64" s="17">
        <f t="shared" si="126"/>
        <v>10.541011783462737</v>
      </c>
      <c r="AV64" s="79">
        <f t="shared" si="116"/>
        <v>0.40398204235269369</v>
      </c>
      <c r="BA64" s="43">
        <f t="shared" si="117"/>
        <v>0.511794180715337</v>
      </c>
      <c r="BB64" s="43">
        <f t="shared" si="117"/>
        <v>4.094353445722696</v>
      </c>
      <c r="BC64" s="43">
        <f t="shared" si="117"/>
        <v>4.606147626438033</v>
      </c>
      <c r="BD64" s="43">
        <f t="shared" si="117"/>
        <v>0.14778456882427843</v>
      </c>
      <c r="BE64" s="17">
        <f t="shared" si="127"/>
        <v>9.1099632515045403</v>
      </c>
      <c r="BF64" s="79">
        <f t="shared" si="118"/>
        <v>0.44943687835914159</v>
      </c>
      <c r="BK64" s="43">
        <f t="shared" si="119"/>
        <v>0.493601026573882</v>
      </c>
      <c r="BL64" s="43">
        <f t="shared" si="119"/>
        <v>4.9360102657388198</v>
      </c>
      <c r="BM64" s="43">
        <f t="shared" si="119"/>
        <v>5.4296112923127016</v>
      </c>
      <c r="BN64" s="43">
        <f t="shared" si="119"/>
        <v>0.16705696704183459</v>
      </c>
      <c r="BO64" s="17">
        <f t="shared" si="128"/>
        <v>9.1115720750368148</v>
      </c>
      <c r="BP64" s="79">
        <f t="shared" si="120"/>
        <v>0.54172981622590921</v>
      </c>
      <c r="BU64" s="43">
        <f t="shared" si="121"/>
        <v>0.38874071413875699</v>
      </c>
      <c r="BV64" s="43">
        <f t="shared" si="121"/>
        <v>4.6648885696650844</v>
      </c>
      <c r="BW64" s="43">
        <f t="shared" si="121"/>
        <v>5.0536292838038408</v>
      </c>
      <c r="BX64" s="43">
        <f t="shared" si="121"/>
        <v>0.18084845680454481</v>
      </c>
      <c r="BY64" s="17">
        <f t="shared" si="129"/>
        <v>8.4640206032963157</v>
      </c>
      <c r="BZ64" s="79">
        <f t="shared" si="122"/>
        <v>0.55114333817291772</v>
      </c>
    </row>
    <row r="65" spans="5:78" ht="20.100000000000001" customHeight="1">
      <c r="E65" s="38">
        <v>30</v>
      </c>
      <c r="F65" s="20">
        <f t="shared" si="106"/>
        <v>0.59460000000000002</v>
      </c>
      <c r="G65" s="20">
        <f t="shared" si="107"/>
        <v>4.7379342308661432</v>
      </c>
      <c r="H65" s="29">
        <f t="shared" si="108"/>
        <v>53179.014084507042</v>
      </c>
      <c r="M65" s="43">
        <f t="shared" si="109"/>
        <v>1.6101260136627409</v>
      </c>
      <c r="N65" s="43">
        <f t="shared" si="109"/>
        <v>0</v>
      </c>
      <c r="O65" s="43">
        <f t="shared" si="109"/>
        <v>1.6101260136627409</v>
      </c>
      <c r="P65" s="43">
        <f t="shared" si="109"/>
        <v>0</v>
      </c>
      <c r="Q65" s="17">
        <f t="shared" si="123"/>
        <v>15.241533245693436</v>
      </c>
      <c r="R65" s="79">
        <f t="shared" si="110"/>
        <v>0</v>
      </c>
      <c r="W65" s="43">
        <f t="shared" si="111"/>
        <v>1.3649349343587156</v>
      </c>
      <c r="X65" s="43">
        <f t="shared" si="111"/>
        <v>2.7298698687174312</v>
      </c>
      <c r="Y65" s="43">
        <f t="shared" si="111"/>
        <v>4.0948048030761468</v>
      </c>
      <c r="Z65" s="43">
        <f t="shared" si="111"/>
        <v>4.7690246024231983E-2</v>
      </c>
      <c r="AA65" s="17">
        <f t="shared" si="124"/>
        <v>14.527783396139009</v>
      </c>
      <c r="AB65" s="79">
        <f t="shared" si="112"/>
        <v>0.18790683989981141</v>
      </c>
      <c r="AG65" s="43">
        <f t="shared" si="113"/>
        <v>1.1592009838708235</v>
      </c>
      <c r="AH65" s="43">
        <f t="shared" si="113"/>
        <v>4.6368039354832939</v>
      </c>
      <c r="AI65" s="43">
        <f t="shared" si="113"/>
        <v>5.7960049193541181</v>
      </c>
      <c r="AJ65" s="43">
        <f t="shared" si="113"/>
        <v>8.7538704929168432E-2</v>
      </c>
      <c r="AK65" s="17">
        <f t="shared" si="125"/>
        <v>14.062854674693144</v>
      </c>
      <c r="AL65" s="79">
        <f t="shared" si="114"/>
        <v>0.32971996388666874</v>
      </c>
      <c r="AQ65" s="43">
        <f t="shared" si="115"/>
        <v>0.88455086250296833</v>
      </c>
      <c r="AR65" s="43">
        <f t="shared" si="115"/>
        <v>5.3073051750178095</v>
      </c>
      <c r="AS65" s="43">
        <f t="shared" si="115"/>
        <v>6.1918560375207781</v>
      </c>
      <c r="AT65" s="43">
        <f t="shared" si="115"/>
        <v>0.12190700035549831</v>
      </c>
      <c r="AU65" s="17">
        <f t="shared" si="126"/>
        <v>13.594951995540796</v>
      </c>
      <c r="AV65" s="79">
        <f t="shared" si="116"/>
        <v>0.3903879305170499</v>
      </c>
      <c r="BA65" s="43">
        <f t="shared" si="117"/>
        <v>0.7958749498230101</v>
      </c>
      <c r="BB65" s="43">
        <f t="shared" si="117"/>
        <v>6.3669995985840808</v>
      </c>
      <c r="BC65" s="43">
        <f t="shared" si="117"/>
        <v>7.1628745484070908</v>
      </c>
      <c r="BD65" s="43">
        <f t="shared" si="117"/>
        <v>0.12253374005247314</v>
      </c>
      <c r="BE65" s="17">
        <f t="shared" si="127"/>
        <v>12.645268167939214</v>
      </c>
      <c r="BF65" s="79">
        <f t="shared" si="118"/>
        <v>0.50350846767543911</v>
      </c>
      <c r="BK65" s="43">
        <f t="shared" si="119"/>
        <v>0.71903501430553574</v>
      </c>
      <c r="BL65" s="43">
        <f t="shared" si="119"/>
        <v>7.1903501430553574</v>
      </c>
      <c r="BM65" s="43">
        <f t="shared" si="119"/>
        <v>7.9093851573608926</v>
      </c>
      <c r="BN65" s="43">
        <f t="shared" si="119"/>
        <v>0.15679807927977735</v>
      </c>
      <c r="BO65" s="17">
        <f t="shared" si="128"/>
        <v>12.383559889769261</v>
      </c>
      <c r="BP65" s="79">
        <f t="shared" si="120"/>
        <v>0.58063676415016174</v>
      </c>
      <c r="BU65" s="43">
        <f t="shared" si="121"/>
        <v>0.59834942783313438</v>
      </c>
      <c r="BV65" s="43">
        <f t="shared" si="121"/>
        <v>7.1801931339976122</v>
      </c>
      <c r="BW65" s="43">
        <f t="shared" si="121"/>
        <v>7.7785425618307462</v>
      </c>
      <c r="BX65" s="43">
        <f t="shared" si="121"/>
        <v>0.16734849756159934</v>
      </c>
      <c r="BY65" s="17">
        <f t="shared" si="129"/>
        <v>11.693601701866651</v>
      </c>
      <c r="BZ65" s="79">
        <f t="shared" si="122"/>
        <v>0.61402750983483878</v>
      </c>
    </row>
    <row r="66" spans="5:78" ht="20.100000000000001" customHeight="1">
      <c r="E66" s="38">
        <v>32</v>
      </c>
      <c r="F66" s="20">
        <f t="shared" si="106"/>
        <v>0.63460000000000005</v>
      </c>
      <c r="G66" s="20">
        <f t="shared" si="107"/>
        <v>5.0566650906620492</v>
      </c>
      <c r="H66" s="29">
        <f t="shared" si="108"/>
        <v>56756.478873239437</v>
      </c>
      <c r="M66" s="43">
        <f t="shared" si="109"/>
        <v>1.6934268342105423</v>
      </c>
      <c r="N66" s="43">
        <f t="shared" si="109"/>
        <v>0</v>
      </c>
      <c r="O66" s="43">
        <f t="shared" si="109"/>
        <v>1.6934268342105423</v>
      </c>
      <c r="P66" s="43">
        <f t="shared" si="109"/>
        <v>0</v>
      </c>
      <c r="Q66" s="17">
        <f t="shared" si="123"/>
        <v>18.99307289780247</v>
      </c>
      <c r="R66" s="79">
        <f t="shared" si="110"/>
        <v>0</v>
      </c>
      <c r="W66" s="43">
        <f t="shared" si="111"/>
        <v>1.4320978465945979</v>
      </c>
      <c r="X66" s="43">
        <f t="shared" si="111"/>
        <v>2.8641956931891959</v>
      </c>
      <c r="Y66" s="43">
        <f t="shared" si="111"/>
        <v>4.296293539783794</v>
      </c>
      <c r="Z66" s="43">
        <f t="shared" si="111"/>
        <v>8.8974154373664571E-2</v>
      </c>
      <c r="AA66" s="17">
        <f t="shared" si="124"/>
        <v>18.156702809536295</v>
      </c>
      <c r="AB66" s="79">
        <f t="shared" si="112"/>
        <v>0.15774866853495328</v>
      </c>
      <c r="AG66" s="43">
        <f t="shared" si="113"/>
        <v>1.2833591413742709</v>
      </c>
      <c r="AH66" s="43">
        <f t="shared" si="113"/>
        <v>5.1334365654970835</v>
      </c>
      <c r="AI66" s="43">
        <f t="shared" si="113"/>
        <v>6.4167957068713548</v>
      </c>
      <c r="AJ66" s="43">
        <f t="shared" si="113"/>
        <v>0.12226368654234995</v>
      </c>
      <c r="AK66" s="17">
        <f t="shared" si="125"/>
        <v>17.376974499582097</v>
      </c>
      <c r="AL66" s="79">
        <f t="shared" si="114"/>
        <v>0.29541601534953849</v>
      </c>
      <c r="AQ66" s="43">
        <f t="shared" si="115"/>
        <v>0.99659056332019791</v>
      </c>
      <c r="AR66" s="43">
        <f t="shared" si="115"/>
        <v>5.9795433799211866</v>
      </c>
      <c r="AS66" s="43">
        <f t="shared" si="115"/>
        <v>6.9761339432413845</v>
      </c>
      <c r="AT66" s="43">
        <f t="shared" si="115"/>
        <v>0.14754488684294137</v>
      </c>
      <c r="AU66" s="17">
        <f t="shared" si="126"/>
        <v>16.745478928614549</v>
      </c>
      <c r="AV66" s="79">
        <f t="shared" si="116"/>
        <v>0.35708404670966964</v>
      </c>
      <c r="BA66" s="43">
        <f t="shared" si="117"/>
        <v>0.99287743375285409</v>
      </c>
      <c r="BB66" s="43">
        <f t="shared" si="117"/>
        <v>7.9430194700228327</v>
      </c>
      <c r="BC66" s="43">
        <f t="shared" si="117"/>
        <v>8.9358969037756868</v>
      </c>
      <c r="BD66" s="43">
        <f t="shared" si="117"/>
        <v>0.16185428800419138</v>
      </c>
      <c r="BE66" s="17">
        <f t="shared" si="127"/>
        <v>16.081444463723106</v>
      </c>
      <c r="BF66" s="79">
        <f t="shared" si="118"/>
        <v>0.49392450335794646</v>
      </c>
      <c r="BK66" s="43">
        <f t="shared" si="119"/>
        <v>0.89556028395566423</v>
      </c>
      <c r="BL66" s="43">
        <f t="shared" si="119"/>
        <v>8.9556028395566418</v>
      </c>
      <c r="BM66" s="43">
        <f t="shared" si="119"/>
        <v>9.8511631235123058</v>
      </c>
      <c r="BN66" s="43">
        <f t="shared" si="119"/>
        <v>0.1592070416785657</v>
      </c>
      <c r="BO66" s="17">
        <f t="shared" si="128"/>
        <v>15.580104468451164</v>
      </c>
      <c r="BP66" s="79">
        <f t="shared" si="120"/>
        <v>0.57481019191438887</v>
      </c>
      <c r="BU66" s="43">
        <f t="shared" si="121"/>
        <v>0.77129633816897769</v>
      </c>
      <c r="BV66" s="43">
        <f t="shared" si="121"/>
        <v>9.2555560580277305</v>
      </c>
      <c r="BW66" s="43">
        <f t="shared" si="121"/>
        <v>10.026852396196709</v>
      </c>
      <c r="BX66" s="43">
        <f t="shared" si="121"/>
        <v>0.18694504857492894</v>
      </c>
      <c r="BY66" s="17">
        <f t="shared" si="129"/>
        <v>14.948608897483618</v>
      </c>
      <c r="BZ66" s="79">
        <f t="shared" si="122"/>
        <v>0.61915835255986729</v>
      </c>
    </row>
    <row r="67" spans="5:78" ht="20.100000000000001" customHeight="1">
      <c r="E67" s="38">
        <v>34</v>
      </c>
      <c r="F67" s="20">
        <f t="shared" si="106"/>
        <v>0.67460000000000009</v>
      </c>
      <c r="G67" s="20">
        <f t="shared" si="107"/>
        <v>5.3753959504579552</v>
      </c>
      <c r="H67" s="29">
        <f t="shared" si="108"/>
        <v>60333.94366197184</v>
      </c>
      <c r="M67" s="43">
        <f t="shared" si="109"/>
        <v>1.9168762067577467</v>
      </c>
      <c r="N67" s="43">
        <f t="shared" si="109"/>
        <v>0</v>
      </c>
      <c r="O67" s="43">
        <f t="shared" si="109"/>
        <v>1.9168762067577467</v>
      </c>
      <c r="P67" s="43">
        <f t="shared" si="109"/>
        <v>0</v>
      </c>
      <c r="Q67" s="17">
        <f t="shared" si="123"/>
        <v>23.16460795392312</v>
      </c>
      <c r="R67" s="79">
        <f t="shared" si="110"/>
        <v>0</v>
      </c>
      <c r="W67" s="43">
        <f t="shared" si="111"/>
        <v>1.5380179484076382</v>
      </c>
      <c r="X67" s="43">
        <f t="shared" si="111"/>
        <v>3.0760358968152763</v>
      </c>
      <c r="Y67" s="43">
        <f t="shared" si="111"/>
        <v>4.614053845222915</v>
      </c>
      <c r="Z67" s="43">
        <f t="shared" si="111"/>
        <v>0.12136092975902672</v>
      </c>
      <c r="AA67" s="17">
        <f t="shared" si="124"/>
        <v>22.04698547155148</v>
      </c>
      <c r="AB67" s="79">
        <f t="shared" si="112"/>
        <v>0.13952183625214731</v>
      </c>
      <c r="AG67" s="43">
        <f t="shared" si="113"/>
        <v>1.3807579077376513</v>
      </c>
      <c r="AH67" s="43">
        <f t="shared" si="113"/>
        <v>5.5230316309506051</v>
      </c>
      <c r="AI67" s="43">
        <f t="shared" si="113"/>
        <v>6.9037895386882564</v>
      </c>
      <c r="AJ67" s="43">
        <f t="shared" si="113"/>
        <v>0.17810673785001796</v>
      </c>
      <c r="AK67" s="17">
        <f t="shared" si="125"/>
        <v>21.208768609772747</v>
      </c>
      <c r="AL67" s="79">
        <f t="shared" si="114"/>
        <v>0.26041264971911937</v>
      </c>
      <c r="AQ67" s="43">
        <f t="shared" si="115"/>
        <v>1.1314962141780431</v>
      </c>
      <c r="AR67" s="43">
        <f t="shared" si="115"/>
        <v>6.7889772850682579</v>
      </c>
      <c r="AS67" s="43">
        <f t="shared" si="115"/>
        <v>7.9204734992463015</v>
      </c>
      <c r="AT67" s="43">
        <f t="shared" si="115"/>
        <v>0.15859433826798472</v>
      </c>
      <c r="AU67" s="17">
        <f t="shared" si="126"/>
        <v>20.337254705125432</v>
      </c>
      <c r="AV67" s="79">
        <f t="shared" si="116"/>
        <v>0.33381975018276622</v>
      </c>
      <c r="BA67" s="43">
        <f t="shared" si="117"/>
        <v>1.0820747257705889</v>
      </c>
      <c r="BB67" s="43">
        <f t="shared" si="117"/>
        <v>8.6565978061647115</v>
      </c>
      <c r="BC67" s="43">
        <f t="shared" si="117"/>
        <v>9.7386725319353005</v>
      </c>
      <c r="BD67" s="43">
        <f t="shared" si="117"/>
        <v>0.18910152654934326</v>
      </c>
      <c r="BE67" s="17">
        <f t="shared" si="127"/>
        <v>19.704610890622313</v>
      </c>
      <c r="BF67" s="79">
        <f t="shared" si="118"/>
        <v>0.4393183836116501</v>
      </c>
      <c r="BK67" s="43">
        <f t="shared" si="119"/>
        <v>1.0006269451828582</v>
      </c>
      <c r="BL67" s="43">
        <f t="shared" si="119"/>
        <v>10.006269451828583</v>
      </c>
      <c r="BM67" s="43">
        <f t="shared" si="119"/>
        <v>11.00689639701144</v>
      </c>
      <c r="BN67" s="43">
        <f t="shared" si="119"/>
        <v>0.2186976842162231</v>
      </c>
      <c r="BO67" s="17">
        <f t="shared" si="128"/>
        <v>18.985105225157668</v>
      </c>
      <c r="BP67" s="79">
        <f t="shared" si="120"/>
        <v>0.52705894084637517</v>
      </c>
      <c r="BU67" s="43">
        <f t="shared" si="121"/>
        <v>0.89976287882142403</v>
      </c>
      <c r="BV67" s="43">
        <f t="shared" si="121"/>
        <v>10.797154545857088</v>
      </c>
      <c r="BW67" s="43">
        <f t="shared" si="121"/>
        <v>11.696917424678512</v>
      </c>
      <c r="BX67" s="43">
        <f t="shared" si="121"/>
        <v>0.25591223706772642</v>
      </c>
      <c r="BY67" s="17">
        <f t="shared" si="129"/>
        <v>18.434980169067998</v>
      </c>
      <c r="BZ67" s="79">
        <f t="shared" si="122"/>
        <v>0.5856884274805787</v>
      </c>
    </row>
    <row r="68" spans="5:78" ht="20.100000000000001" customHeight="1">
      <c r="E68" s="38">
        <v>36</v>
      </c>
      <c r="F68" s="20">
        <f t="shared" si="106"/>
        <v>0.71460000000000001</v>
      </c>
      <c r="G68" s="20">
        <f t="shared" si="107"/>
        <v>5.6941268102538602</v>
      </c>
      <c r="H68" s="29">
        <f t="shared" si="108"/>
        <v>63911.408450704221</v>
      </c>
      <c r="M68" s="43">
        <f t="shared" si="109"/>
        <v>2.1151736677101241</v>
      </c>
      <c r="N68" s="43">
        <f t="shared" si="109"/>
        <v>0</v>
      </c>
      <c r="O68" s="43">
        <f t="shared" si="109"/>
        <v>2.1151736677101241</v>
      </c>
      <c r="P68" s="43">
        <f t="shared" si="109"/>
        <v>0</v>
      </c>
      <c r="Q68" s="17">
        <f t="shared" si="123"/>
        <v>27.713321718149025</v>
      </c>
      <c r="R68" s="79">
        <f t="shared" si="110"/>
        <v>0</v>
      </c>
      <c r="W68" s="43">
        <f t="shared" si="111"/>
        <v>1.7084599156210207</v>
      </c>
      <c r="X68" s="43">
        <f t="shared" si="111"/>
        <v>3.4169198312420415</v>
      </c>
      <c r="Y68" s="43">
        <f t="shared" si="111"/>
        <v>5.1253797468630626</v>
      </c>
      <c r="Z68" s="43">
        <f t="shared" si="111"/>
        <v>0.13829767229431084</v>
      </c>
      <c r="AA68" s="17">
        <f t="shared" si="124"/>
        <v>26.364222418116192</v>
      </c>
      <c r="AB68" s="79">
        <f t="shared" si="112"/>
        <v>0.12960442288235677</v>
      </c>
      <c r="AG68" s="43">
        <f t="shared" si="113"/>
        <v>1.4665755318511546</v>
      </c>
      <c r="AH68" s="43">
        <f t="shared" si="113"/>
        <v>5.8663021274046185</v>
      </c>
      <c r="AI68" s="43">
        <f t="shared" si="113"/>
        <v>7.3328776592557734</v>
      </c>
      <c r="AJ68" s="43">
        <f t="shared" si="113"/>
        <v>0.20779600398809489</v>
      </c>
      <c r="AK68" s="17">
        <f t="shared" si="125"/>
        <v>25.264637656992488</v>
      </c>
      <c r="AL68" s="79">
        <f t="shared" si="114"/>
        <v>0.23219419201846353</v>
      </c>
      <c r="AQ68" s="43">
        <f t="shared" si="115"/>
        <v>1.2604145053774858</v>
      </c>
      <c r="AR68" s="43">
        <f t="shared" si="115"/>
        <v>7.5624870322649143</v>
      </c>
      <c r="AS68" s="43">
        <f t="shared" si="115"/>
        <v>8.8229015376423998</v>
      </c>
      <c r="AT68" s="43">
        <f t="shared" si="115"/>
        <v>0.19718162772596115</v>
      </c>
      <c r="AU68" s="17">
        <f t="shared" si="126"/>
        <v>24.313040829290756</v>
      </c>
      <c r="AV68" s="79">
        <f t="shared" si="116"/>
        <v>0.31104653199751658</v>
      </c>
      <c r="BA68" s="43">
        <f t="shared" si="117"/>
        <v>1.1908101165517575</v>
      </c>
      <c r="BB68" s="43">
        <f t="shared" si="117"/>
        <v>9.52648093241406</v>
      </c>
      <c r="BC68" s="43">
        <f t="shared" si="117"/>
        <v>10.717291048965819</v>
      </c>
      <c r="BD68" s="43">
        <f t="shared" si="117"/>
        <v>0.33393268113866348</v>
      </c>
      <c r="BE68" s="17">
        <f t="shared" si="127"/>
        <v>23.786479112696309</v>
      </c>
      <c r="BF68" s="79">
        <f t="shared" si="118"/>
        <v>0.40049983384590915</v>
      </c>
      <c r="BK68" s="43">
        <f t="shared" si="119"/>
        <v>1.0856669832580401</v>
      </c>
      <c r="BL68" s="43">
        <f t="shared" si="119"/>
        <v>10.856669832580401</v>
      </c>
      <c r="BM68" s="43">
        <f t="shared" si="119"/>
        <v>11.942336815838441</v>
      </c>
      <c r="BN68" s="43">
        <f t="shared" si="119"/>
        <v>0.27961089993565191</v>
      </c>
      <c r="BO68" s="17">
        <f t="shared" si="128"/>
        <v>22.807349646218391</v>
      </c>
      <c r="BP68" s="79">
        <f t="shared" si="120"/>
        <v>0.47601628426740539</v>
      </c>
      <c r="BU68" s="43">
        <f t="shared" si="121"/>
        <v>1.0029574402104973</v>
      </c>
      <c r="BV68" s="43">
        <f t="shared" si="121"/>
        <v>12.035489282525965</v>
      </c>
      <c r="BW68" s="43">
        <f t="shared" si="121"/>
        <v>13.038446722736463</v>
      </c>
      <c r="BX68" s="43">
        <f t="shared" si="121"/>
        <v>0.26744466811363277</v>
      </c>
      <c r="BY68" s="17">
        <f t="shared" si="129"/>
        <v>22.206793962912958</v>
      </c>
      <c r="BZ68" s="79">
        <f t="shared" si="122"/>
        <v>0.54197329441729192</v>
      </c>
    </row>
    <row r="69" spans="5:78" ht="20.100000000000001" customHeight="1">
      <c r="E69" s="38">
        <v>38</v>
      </c>
      <c r="F69" s="20">
        <f t="shared" si="106"/>
        <v>0.75460000000000005</v>
      </c>
      <c r="G69" s="20">
        <f t="shared" si="107"/>
        <v>6.0128576700497671</v>
      </c>
      <c r="H69" s="29">
        <f t="shared" si="108"/>
        <v>67488.873239436623</v>
      </c>
      <c r="M69" s="43">
        <f t="shared" si="109"/>
        <v>2.3596655622352967</v>
      </c>
      <c r="N69" s="43">
        <f t="shared" si="109"/>
        <v>0</v>
      </c>
      <c r="O69" s="43">
        <f t="shared" si="109"/>
        <v>2.3596655622352967</v>
      </c>
      <c r="P69" s="43">
        <f t="shared" si="109"/>
        <v>0</v>
      </c>
      <c r="Q69" s="17">
        <f t="shared" si="123"/>
        <v>32.991113331924389</v>
      </c>
      <c r="R69" s="79">
        <f t="shared" si="110"/>
        <v>0</v>
      </c>
      <c r="W69" s="43">
        <f t="shared" si="111"/>
        <v>1.9398317890874366</v>
      </c>
      <c r="X69" s="43">
        <f t="shared" si="111"/>
        <v>3.8796635781748732</v>
      </c>
      <c r="Y69" s="43">
        <f t="shared" si="111"/>
        <v>5.8194953672623102</v>
      </c>
      <c r="Z69" s="43">
        <f t="shared" si="111"/>
        <v>0.1895478170319973</v>
      </c>
      <c r="AA69" s="17">
        <f t="shared" si="124"/>
        <v>31.696350930554797</v>
      </c>
      <c r="AB69" s="79">
        <f t="shared" si="112"/>
        <v>0.12240095355692623</v>
      </c>
      <c r="AG69" s="43">
        <f t="shared" si="113"/>
        <v>1.6378242784499162</v>
      </c>
      <c r="AH69" s="43">
        <f t="shared" si="113"/>
        <v>6.5512971137996647</v>
      </c>
      <c r="AI69" s="43">
        <f t="shared" si="113"/>
        <v>8.1891213922495805</v>
      </c>
      <c r="AJ69" s="43">
        <f t="shared" si="113"/>
        <v>0.32273033558100878</v>
      </c>
      <c r="AK69" s="17">
        <f t="shared" si="125"/>
        <v>30.324591704064634</v>
      </c>
      <c r="AL69" s="79">
        <f t="shared" si="114"/>
        <v>0.21603908727719309</v>
      </c>
      <c r="AQ69" s="43">
        <f t="shared" si="115"/>
        <v>1.4147276212090452</v>
      </c>
      <c r="AR69" s="43">
        <f t="shared" si="115"/>
        <v>8.488365727254271</v>
      </c>
      <c r="AS69" s="43">
        <f t="shared" si="115"/>
        <v>9.9030933484633152</v>
      </c>
      <c r="AT69" s="43">
        <f t="shared" si="115"/>
        <v>0.28266622752275905</v>
      </c>
      <c r="AU69" s="17">
        <f t="shared" si="126"/>
        <v>29.096694966615541</v>
      </c>
      <c r="AV69" s="79">
        <f t="shared" si="116"/>
        <v>0.29172954993663386</v>
      </c>
      <c r="BA69" s="43">
        <f t="shared" si="117"/>
        <v>1.3160298769916126</v>
      </c>
      <c r="BB69" s="43">
        <f t="shared" si="117"/>
        <v>10.5282390159329</v>
      </c>
      <c r="BC69" s="43">
        <f t="shared" si="117"/>
        <v>11.844268892924513</v>
      </c>
      <c r="BD69" s="43">
        <f t="shared" si="117"/>
        <v>0.39726332366335282</v>
      </c>
      <c r="BE69" s="17">
        <f t="shared" si="127"/>
        <v>28.423985862930557</v>
      </c>
      <c r="BF69" s="79">
        <f t="shared" si="118"/>
        <v>0.37039981185972287</v>
      </c>
      <c r="BK69" s="43">
        <f t="shared" si="119"/>
        <v>1.1701360388402258</v>
      </c>
      <c r="BL69" s="43">
        <f t="shared" si="119"/>
        <v>11.701360388402257</v>
      </c>
      <c r="BM69" s="43">
        <f t="shared" si="119"/>
        <v>12.871496427242484</v>
      </c>
      <c r="BN69" s="43">
        <f t="shared" si="119"/>
        <v>0.32732601792191229</v>
      </c>
      <c r="BO69" s="17">
        <f t="shared" si="128"/>
        <v>27.076541423320577</v>
      </c>
      <c r="BP69" s="79">
        <f t="shared" si="120"/>
        <v>0.43215860568972331</v>
      </c>
      <c r="BU69" s="43">
        <f t="shared" si="121"/>
        <v>1.0945844331944916</v>
      </c>
      <c r="BV69" s="43">
        <f t="shared" si="121"/>
        <v>13.135013198333899</v>
      </c>
      <c r="BW69" s="43">
        <f t="shared" si="121"/>
        <v>14.229597631528392</v>
      </c>
      <c r="BX69" s="43">
        <f t="shared" si="121"/>
        <v>0.39231467775700785</v>
      </c>
      <c r="BY69" s="17">
        <f t="shared" si="129"/>
        <v>26.460566822356011</v>
      </c>
      <c r="BZ69" s="79">
        <f t="shared" si="122"/>
        <v>0.49639953998401826</v>
      </c>
    </row>
    <row r="70" spans="5:78" ht="20.100000000000001" customHeight="1">
      <c r="E70" s="38">
        <v>40</v>
      </c>
      <c r="F70" s="20">
        <f t="shared" si="106"/>
        <v>0.79460000000000008</v>
      </c>
      <c r="G70" s="20">
        <f t="shared" si="107"/>
        <v>6.3315885298456731</v>
      </c>
      <c r="H70" s="29">
        <f t="shared" si="108"/>
        <v>71066.338028169019</v>
      </c>
      <c r="M70" s="43">
        <f t="shared" si="109"/>
        <v>2.7762613338974376</v>
      </c>
      <c r="N70" s="43">
        <f t="shared" si="109"/>
        <v>0</v>
      </c>
      <c r="O70" s="43">
        <f t="shared" si="109"/>
        <v>2.7762613338974376</v>
      </c>
      <c r="P70" s="43">
        <f t="shared" si="109"/>
        <v>0</v>
      </c>
      <c r="Q70" s="17">
        <f t="shared" si="123"/>
        <v>39.62300899628805</v>
      </c>
      <c r="R70" s="79">
        <f t="shared" si="110"/>
        <v>0</v>
      </c>
      <c r="W70" s="43">
        <f t="shared" si="111"/>
        <v>2.1732485495211598</v>
      </c>
      <c r="X70" s="43">
        <f t="shared" si="111"/>
        <v>4.3464970990423195</v>
      </c>
      <c r="Y70" s="43">
        <f t="shared" si="111"/>
        <v>6.5197456485634788</v>
      </c>
      <c r="Z70" s="43">
        <f t="shared" si="111"/>
        <v>0.22699345563749371</v>
      </c>
      <c r="AA70" s="17">
        <f t="shared" si="124"/>
        <v>37.872290901157093</v>
      </c>
      <c r="AB70" s="79">
        <f t="shared" si="112"/>
        <v>0.11476720831032493</v>
      </c>
      <c r="AG70" s="43">
        <f t="shared" si="113"/>
        <v>1.8037983989697655</v>
      </c>
      <c r="AH70" s="43">
        <f t="shared" si="113"/>
        <v>7.2151935958790618</v>
      </c>
      <c r="AI70" s="43">
        <f t="shared" si="113"/>
        <v>9.0189919948488271</v>
      </c>
      <c r="AJ70" s="43">
        <f t="shared" si="113"/>
        <v>0.31193476814136334</v>
      </c>
      <c r="AK70" s="17">
        <f t="shared" si="125"/>
        <v>35.989086031259482</v>
      </c>
      <c r="AL70" s="79">
        <f t="shared" si="114"/>
        <v>0.20048282386532607</v>
      </c>
      <c r="AQ70" s="43">
        <f t="shared" si="115"/>
        <v>1.5456439410599507</v>
      </c>
      <c r="AR70" s="43">
        <f t="shared" si="115"/>
        <v>9.2738636463597039</v>
      </c>
      <c r="AS70" s="43">
        <f t="shared" si="115"/>
        <v>10.819507587419654</v>
      </c>
      <c r="AT70" s="43">
        <f t="shared" si="115"/>
        <v>0.29855774127683782</v>
      </c>
      <c r="AU70" s="17">
        <f t="shared" si="126"/>
        <v>34.671315789383883</v>
      </c>
      <c r="AV70" s="79">
        <f t="shared" si="116"/>
        <v>0.26747942601011115</v>
      </c>
      <c r="BA70" s="43">
        <f t="shared" si="117"/>
        <v>1.4294498449018753</v>
      </c>
      <c r="BB70" s="43">
        <f t="shared" si="117"/>
        <v>11.435598759215003</v>
      </c>
      <c r="BC70" s="43">
        <f t="shared" si="117"/>
        <v>12.865048604116879</v>
      </c>
      <c r="BD70" s="43">
        <f t="shared" si="117"/>
        <v>0.51886581177966418</v>
      </c>
      <c r="BE70" s="17">
        <f t="shared" si="127"/>
        <v>34.008881915550546</v>
      </c>
      <c r="BF70" s="79">
        <f t="shared" si="118"/>
        <v>0.33625329958248584</v>
      </c>
      <c r="BK70" s="43">
        <f t="shared" si="119"/>
        <v>1.261616212023976</v>
      </c>
      <c r="BL70" s="43">
        <f t="shared" si="119"/>
        <v>12.61616212023976</v>
      </c>
      <c r="BM70" s="43">
        <f t="shared" si="119"/>
        <v>13.877778332263736</v>
      </c>
      <c r="BN70" s="43">
        <f t="shared" si="119"/>
        <v>0.46768031727018033</v>
      </c>
      <c r="BO70" s="17">
        <f t="shared" si="128"/>
        <v>32.031043635105313</v>
      </c>
      <c r="BP70" s="79">
        <f t="shared" si="120"/>
        <v>0.39387296473889244</v>
      </c>
      <c r="BU70" s="43">
        <f t="shared" si="121"/>
        <v>1.1572835958810099</v>
      </c>
      <c r="BV70" s="43">
        <f t="shared" si="121"/>
        <v>13.887403150572119</v>
      </c>
      <c r="BW70" s="43">
        <f t="shared" si="121"/>
        <v>15.044686746453131</v>
      </c>
      <c r="BX70" s="43">
        <f t="shared" si="121"/>
        <v>0.46667799203969595</v>
      </c>
      <c r="BY70" s="17">
        <f t="shared" si="129"/>
        <v>31.098904541211269</v>
      </c>
      <c r="BZ70" s="79">
        <f t="shared" si="122"/>
        <v>0.4465560236107024</v>
      </c>
    </row>
    <row r="71" spans="5:78" ht="20.100000000000001" customHeight="1">
      <c r="E71" s="38">
        <v>42</v>
      </c>
      <c r="F71" s="20">
        <f t="shared" si="106"/>
        <v>0.83460000000000001</v>
      </c>
      <c r="G71" s="20">
        <f t="shared" si="107"/>
        <v>6.6503193896415782</v>
      </c>
      <c r="H71" s="29">
        <f t="shared" si="108"/>
        <v>74643.8028169014</v>
      </c>
      <c r="M71" s="43">
        <f t="shared" si="109"/>
        <v>2.9979895323422054</v>
      </c>
      <c r="N71" s="43">
        <f t="shared" si="109"/>
        <v>0</v>
      </c>
      <c r="O71" s="43">
        <f t="shared" si="109"/>
        <v>2.9979895323422054</v>
      </c>
      <c r="P71" s="43">
        <f t="shared" si="109"/>
        <v>0</v>
      </c>
      <c r="Q71" s="17">
        <f t="shared" si="123"/>
        <v>47.163214073464161</v>
      </c>
      <c r="R71" s="79">
        <f t="shared" si="110"/>
        <v>0</v>
      </c>
      <c r="W71" s="43">
        <f t="shared" si="111"/>
        <v>2.2999759617804356</v>
      </c>
      <c r="X71" s="43">
        <f t="shared" si="111"/>
        <v>4.5999519235608712</v>
      </c>
      <c r="Y71" s="43">
        <f t="shared" si="111"/>
        <v>6.899927885341306</v>
      </c>
      <c r="Z71" s="43">
        <f t="shared" si="111"/>
        <v>0.22415360922624639</v>
      </c>
      <c r="AA71" s="17">
        <f t="shared" si="124"/>
        <v>44.542426311651113</v>
      </c>
      <c r="AB71" s="79">
        <f t="shared" si="112"/>
        <v>0.10327124731320814</v>
      </c>
      <c r="AG71" s="43">
        <f t="shared" si="113"/>
        <v>1.9686043855430282</v>
      </c>
      <c r="AH71" s="43">
        <f t="shared" si="113"/>
        <v>7.8744175421721128</v>
      </c>
      <c r="AI71" s="43">
        <f t="shared" si="113"/>
        <v>9.8430219277151423</v>
      </c>
      <c r="AJ71" s="43">
        <f t="shared" si="113"/>
        <v>0.28076775086450517</v>
      </c>
      <c r="AK71" s="17">
        <f t="shared" si="125"/>
        <v>42.716647389718588</v>
      </c>
      <c r="AL71" s="79">
        <f t="shared" si="114"/>
        <v>0.1843407201490114</v>
      </c>
      <c r="AQ71" s="43">
        <f t="shared" si="115"/>
        <v>1.7988768075046697</v>
      </c>
      <c r="AR71" s="43">
        <f t="shared" si="115"/>
        <v>10.793260845028019</v>
      </c>
      <c r="AS71" s="43">
        <f t="shared" si="115"/>
        <v>12.592137652532688</v>
      </c>
      <c r="AT71" s="43">
        <f t="shared" si="115"/>
        <v>0.30708322826830037</v>
      </c>
      <c r="AU71" s="17">
        <f t="shared" si="126"/>
        <v>40.657848635407291</v>
      </c>
      <c r="AV71" s="79">
        <f t="shared" si="116"/>
        <v>0.26546561629010051</v>
      </c>
      <c r="BA71" s="43">
        <f t="shared" si="117"/>
        <v>1.6233878509756767</v>
      </c>
      <c r="BB71" s="43">
        <f t="shared" si="117"/>
        <v>12.987102807805414</v>
      </c>
      <c r="BC71" s="43">
        <f t="shared" si="117"/>
        <v>14.610490658781091</v>
      </c>
      <c r="BD71" s="43">
        <f t="shared" si="117"/>
        <v>0.48364244030911419</v>
      </c>
      <c r="BE71" s="17">
        <f t="shared" si="127"/>
        <v>40.907316926542215</v>
      </c>
      <c r="BF71" s="79">
        <f t="shared" si="118"/>
        <v>0.31747628012676848</v>
      </c>
      <c r="BK71" s="43">
        <f t="shared" si="119"/>
        <v>1.3304569686958332</v>
      </c>
      <c r="BL71" s="43">
        <f t="shared" si="119"/>
        <v>13.304569686958331</v>
      </c>
      <c r="BM71" s="43">
        <f t="shared" si="119"/>
        <v>14.635026655654164</v>
      </c>
      <c r="BN71" s="43">
        <f t="shared" si="119"/>
        <v>0.45162903963293127</v>
      </c>
      <c r="BO71" s="17">
        <f t="shared" si="128"/>
        <v>37.628590814483211</v>
      </c>
      <c r="BP71" s="79">
        <f t="shared" si="120"/>
        <v>0.35357608135134877</v>
      </c>
      <c r="BU71" s="43">
        <f t="shared" si="121"/>
        <v>1.1995497544638769</v>
      </c>
      <c r="BV71" s="43">
        <f t="shared" si="121"/>
        <v>14.394597053566523</v>
      </c>
      <c r="BW71" s="43">
        <f t="shared" si="121"/>
        <v>15.5941468080304</v>
      </c>
      <c r="BX71" s="43">
        <f t="shared" si="121"/>
        <v>0.67625771169513138</v>
      </c>
      <c r="BY71" s="17">
        <f t="shared" si="129"/>
        <v>36.383990768601279</v>
      </c>
      <c r="BZ71" s="79">
        <f t="shared" si="122"/>
        <v>0.39562996662776195</v>
      </c>
    </row>
    <row r="72" spans="5:78" ht="20.100000000000001" customHeight="1">
      <c r="E72" s="38">
        <v>44</v>
      </c>
      <c r="F72" s="20">
        <f t="shared" si="106"/>
        <v>0.87460000000000004</v>
      </c>
      <c r="G72" s="20">
        <f t="shared" si="107"/>
        <v>6.9690502494374851</v>
      </c>
      <c r="H72" s="29">
        <f t="shared" si="108"/>
        <v>78221.267605633795</v>
      </c>
      <c r="M72" s="43">
        <f t="shared" si="109"/>
        <v>4.1110733162036137</v>
      </c>
      <c r="N72" s="43">
        <f t="shared" si="109"/>
        <v>0</v>
      </c>
      <c r="O72" s="43">
        <f t="shared" si="109"/>
        <v>4.1110733162036137</v>
      </c>
      <c r="P72" s="43">
        <f t="shared" si="109"/>
        <v>0</v>
      </c>
      <c r="Q72" s="17">
        <f t="shared" si="123"/>
        <v>72.319870115439173</v>
      </c>
      <c r="R72" s="79">
        <f t="shared" si="110"/>
        <v>0</v>
      </c>
      <c r="W72" s="43">
        <f t="shared" si="111"/>
        <v>3.1231855172636505</v>
      </c>
      <c r="X72" s="43">
        <f t="shared" si="111"/>
        <v>6.2463710345273009</v>
      </c>
      <c r="Y72" s="43">
        <f t="shared" si="111"/>
        <v>9.3695565517909518</v>
      </c>
      <c r="Z72" s="43">
        <f t="shared" si="111"/>
        <v>0.16887071225695754</v>
      </c>
      <c r="AA72" s="17">
        <f t="shared" si="124"/>
        <v>68.04516133833134</v>
      </c>
      <c r="AB72" s="79">
        <f t="shared" si="112"/>
        <v>9.1797431465690166E-2</v>
      </c>
      <c r="AG72" s="43">
        <f t="shared" si="113"/>
        <v>2.1524796859986113</v>
      </c>
      <c r="AH72" s="43">
        <f t="shared" si="113"/>
        <v>8.6099187439944451</v>
      </c>
      <c r="AI72" s="43">
        <f t="shared" si="113"/>
        <v>10.762398429993056</v>
      </c>
      <c r="AJ72" s="43">
        <f t="shared" si="113"/>
        <v>0.25556996078528149</v>
      </c>
      <c r="AK72" s="17">
        <f t="shared" si="125"/>
        <v>52.277637745722494</v>
      </c>
      <c r="AL72" s="79">
        <f t="shared" si="114"/>
        <v>0.16469601755674076</v>
      </c>
      <c r="AQ72" s="43">
        <f t="shared" si="115"/>
        <v>1.8022388088794199</v>
      </c>
      <c r="AR72" s="43">
        <f t="shared" si="115"/>
        <v>10.813432853276518</v>
      </c>
      <c r="AS72" s="43">
        <f t="shared" si="115"/>
        <v>12.615671662155938</v>
      </c>
      <c r="AT72" s="43">
        <f t="shared" si="115"/>
        <v>0.31867892203357928</v>
      </c>
      <c r="AU72" s="17">
        <f t="shared" si="126"/>
        <v>47.772631004977114</v>
      </c>
      <c r="AV72" s="79">
        <f t="shared" si="116"/>
        <v>0.2263520477268656</v>
      </c>
      <c r="BA72" s="43">
        <f t="shared" si="117"/>
        <v>1.7137864424362375</v>
      </c>
      <c r="BB72" s="43">
        <f t="shared" si="117"/>
        <v>13.7102915394899</v>
      </c>
      <c r="BC72" s="43">
        <f t="shared" si="117"/>
        <v>15.424077981926137</v>
      </c>
      <c r="BD72" s="43">
        <f t="shared" si="117"/>
        <v>0.46243869307427077</v>
      </c>
      <c r="BE72" s="17">
        <f t="shared" si="127"/>
        <v>46.677926986042493</v>
      </c>
      <c r="BF72" s="79">
        <f t="shared" si="118"/>
        <v>0.29372108884761555</v>
      </c>
      <c r="BK72" s="43">
        <f t="shared" si="119"/>
        <v>1.3119310903201202</v>
      </c>
      <c r="BL72" s="43">
        <f t="shared" si="119"/>
        <v>13.119310903201201</v>
      </c>
      <c r="BM72" s="43">
        <f t="shared" si="119"/>
        <v>14.431241993521322</v>
      </c>
      <c r="BN72" s="43">
        <f t="shared" si="119"/>
        <v>0.5311132362193618</v>
      </c>
      <c r="BO72" s="17">
        <f t="shared" si="128"/>
        <v>42.535718407191865</v>
      </c>
      <c r="BP72" s="79">
        <f t="shared" si="120"/>
        <v>0.3084304531455383</v>
      </c>
      <c r="BU72" s="43">
        <f t="shared" si="121"/>
        <v>1.0750073733255581</v>
      </c>
      <c r="BV72" s="43">
        <f t="shared" si="121"/>
        <v>12.900088479906694</v>
      </c>
      <c r="BW72" s="43">
        <f t="shared" si="121"/>
        <v>13.975095853232252</v>
      </c>
      <c r="BX72" s="43">
        <f t="shared" si="121"/>
        <v>0.68718328163148024</v>
      </c>
      <c r="BY72" s="17">
        <f t="shared" si="129"/>
        <v>40.191726804689189</v>
      </c>
      <c r="BZ72" s="79">
        <f t="shared" si="122"/>
        <v>0.32096377800820525</v>
      </c>
    </row>
    <row r="73" spans="5:78" ht="20.100000000000001" customHeight="1">
      <c r="E73" s="38">
        <v>46</v>
      </c>
      <c r="F73" s="20">
        <f t="shared" si="106"/>
        <v>0.91460000000000008</v>
      </c>
      <c r="G73" s="20">
        <f t="shared" si="107"/>
        <v>7.2877811092333911</v>
      </c>
      <c r="H73" s="29">
        <f t="shared" si="108"/>
        <v>81798.732394366205</v>
      </c>
      <c r="M73" s="43">
        <f t="shared" si="109"/>
        <v>4.5316718372871723</v>
      </c>
      <c r="N73" s="43">
        <f t="shared" si="109"/>
        <v>0</v>
      </c>
      <c r="O73" s="43">
        <f t="shared" si="109"/>
        <v>4.5316718372871723</v>
      </c>
      <c r="P73" s="43">
        <f t="shared" si="109"/>
        <v>0</v>
      </c>
      <c r="Q73" s="17">
        <f t="shared" si="123"/>
        <v>84.377274888566149</v>
      </c>
      <c r="R73" s="79">
        <f t="shared" si="110"/>
        <v>0</v>
      </c>
      <c r="W73" s="43">
        <f t="shared" si="111"/>
        <v>3.6806258179019595</v>
      </c>
      <c r="X73" s="43">
        <f t="shared" si="111"/>
        <v>7.3612516358039191</v>
      </c>
      <c r="Y73" s="43">
        <f t="shared" si="111"/>
        <v>11.041877453705878</v>
      </c>
      <c r="Z73" s="43">
        <f t="shared" si="111"/>
        <v>0.1053911573432372</v>
      </c>
      <c r="AA73" s="17">
        <f t="shared" si="124"/>
        <v>79.690851078054479</v>
      </c>
      <c r="AB73" s="79">
        <f t="shared" si="112"/>
        <v>9.2372606594373338E-2</v>
      </c>
      <c r="AG73" s="43">
        <f t="shared" si="113"/>
        <v>2.5530643339242203</v>
      </c>
      <c r="AH73" s="43">
        <f t="shared" si="113"/>
        <v>10.212257335696881</v>
      </c>
      <c r="AI73" s="43">
        <f t="shared" si="113"/>
        <v>12.765321669621102</v>
      </c>
      <c r="AJ73" s="43">
        <f t="shared" si="113"/>
        <v>0.15718079669906429</v>
      </c>
      <c r="AK73" s="17">
        <f t="shared" si="125"/>
        <v>68.398698247491282</v>
      </c>
      <c r="AL73" s="79">
        <f t="shared" si="114"/>
        <v>0.14930484932250074</v>
      </c>
      <c r="AQ73" s="43">
        <f t="shared" si="115"/>
        <v>1.7542035944194672</v>
      </c>
      <c r="AR73" s="43">
        <f t="shared" si="115"/>
        <v>10.525221566516802</v>
      </c>
      <c r="AS73" s="43">
        <f t="shared" si="115"/>
        <v>12.27942516093627</v>
      </c>
      <c r="AT73" s="43">
        <f t="shared" si="115"/>
        <v>0.37609829033530418</v>
      </c>
      <c r="AU73" s="17">
        <f t="shared" si="126"/>
        <v>59.653593307783538</v>
      </c>
      <c r="AV73" s="79">
        <f t="shared" si="116"/>
        <v>0.1764390203991866</v>
      </c>
      <c r="BA73" s="43">
        <f t="shared" si="117"/>
        <v>1.3275719308763168</v>
      </c>
      <c r="BB73" s="43">
        <f t="shared" si="117"/>
        <v>10.620575447010534</v>
      </c>
      <c r="BC73" s="43">
        <f t="shared" si="117"/>
        <v>11.948147377886851</v>
      </c>
      <c r="BD73" s="43">
        <f t="shared" si="117"/>
        <v>0.51519606635738491</v>
      </c>
      <c r="BE73" s="17">
        <f t="shared" si="127"/>
        <v>55.612950761383935</v>
      </c>
      <c r="BF73" s="79">
        <f t="shared" si="118"/>
        <v>0.19097306115943702</v>
      </c>
      <c r="BK73" s="43">
        <f t="shared" si="119"/>
        <v>0.81459395576384641</v>
      </c>
      <c r="BL73" s="43">
        <f t="shared" si="119"/>
        <v>8.1459395576384637</v>
      </c>
      <c r="BM73" s="43">
        <f t="shared" si="119"/>
        <v>8.9605335134023107</v>
      </c>
      <c r="BN73" s="43">
        <f t="shared" si="119"/>
        <v>0.5569899745932827</v>
      </c>
      <c r="BO73" s="17">
        <f t="shared" si="128"/>
        <v>40.832136017991786</v>
      </c>
      <c r="BP73" s="79">
        <f t="shared" si="120"/>
        <v>0.19949824701918933</v>
      </c>
      <c r="BU73" s="43">
        <f t="shared" si="121"/>
        <v>0.6926926297320638</v>
      </c>
      <c r="BV73" s="43">
        <f t="shared" si="121"/>
        <v>8.3123115567847652</v>
      </c>
      <c r="BW73" s="43">
        <f t="shared" si="121"/>
        <v>9.0050041865168282</v>
      </c>
      <c r="BX73" s="43">
        <f t="shared" si="121"/>
        <v>0.76321747743510548</v>
      </c>
      <c r="BY73" s="17">
        <f t="shared" si="129"/>
        <v>37.805261824751362</v>
      </c>
      <c r="BZ73" s="79">
        <f t="shared" si="122"/>
        <v>0.21987181560379085</v>
      </c>
    </row>
    <row r="74" spans="5:78" ht="20.100000000000001" customHeight="1">
      <c r="E74" s="38">
        <v>48</v>
      </c>
      <c r="F74" s="20">
        <f t="shared" si="106"/>
        <v>0.9546</v>
      </c>
      <c r="G74" s="20">
        <f t="shared" si="107"/>
        <v>7.606511969029297</v>
      </c>
      <c r="H74" s="29">
        <f t="shared" si="108"/>
        <v>85376.1971830986</v>
      </c>
      <c r="M74" s="43">
        <f t="shared" si="109"/>
        <v>5.0225798557115331</v>
      </c>
      <c r="N74" s="43">
        <f t="shared" si="109"/>
        <v>0</v>
      </c>
      <c r="O74" s="43">
        <f t="shared" si="109"/>
        <v>5.0225798557115331</v>
      </c>
      <c r="P74" s="43">
        <f t="shared" si="109"/>
        <v>0</v>
      </c>
      <c r="Q74" s="17">
        <f t="shared" si="123"/>
        <v>97.473396682882949</v>
      </c>
      <c r="R74" s="79">
        <f t="shared" si="110"/>
        <v>0</v>
      </c>
      <c r="W74" s="43">
        <f t="shared" si="111"/>
        <v>4.1056864792381598</v>
      </c>
      <c r="X74" s="43">
        <f t="shared" si="111"/>
        <v>8.2113729584763195</v>
      </c>
      <c r="Y74" s="43">
        <f t="shared" si="111"/>
        <v>12.317059437714478</v>
      </c>
      <c r="Z74" s="43">
        <f t="shared" si="111"/>
        <v>9.4624233449068521E-2</v>
      </c>
      <c r="AA74" s="17">
        <f t="shared" si="124"/>
        <v>90.795226082776324</v>
      </c>
      <c r="AB74" s="79">
        <f t="shared" si="112"/>
        <v>9.0438377795217587E-2</v>
      </c>
      <c r="AG74" s="43">
        <f t="shared" si="113"/>
        <v>3.126690718427561</v>
      </c>
      <c r="AH74" s="43">
        <f t="shared" si="113"/>
        <v>12.506762873710244</v>
      </c>
      <c r="AI74" s="43">
        <f t="shared" si="113"/>
        <v>15.633453592137805</v>
      </c>
      <c r="AJ74" s="43">
        <f t="shared" si="113"/>
        <v>0.11968464960845641</v>
      </c>
      <c r="AK74" s="17">
        <f t="shared" si="125"/>
        <v>80.392375565656934</v>
      </c>
      <c r="AL74" s="79">
        <f t="shared" si="114"/>
        <v>0.15557150520444438</v>
      </c>
      <c r="AQ74" s="43">
        <f t="shared" si="115"/>
        <v>2.2572127220503084</v>
      </c>
      <c r="AR74" s="43">
        <f t="shared" si="115"/>
        <v>13.543276332301852</v>
      </c>
      <c r="AS74" s="43">
        <f t="shared" si="115"/>
        <v>15.800489054352161</v>
      </c>
      <c r="AT74" s="43">
        <f t="shared" si="115"/>
        <v>0.16909465934581416</v>
      </c>
      <c r="AU74" s="17">
        <f t="shared" si="126"/>
        <v>73.262977222299867</v>
      </c>
      <c r="AV74" s="79">
        <f t="shared" si="116"/>
        <v>0.1848583943184271</v>
      </c>
      <c r="BA74" s="43">
        <f t="shared" si="117"/>
        <v>2.2976133457067704</v>
      </c>
      <c r="BB74" s="43">
        <f t="shared" si="117"/>
        <v>18.380906765654164</v>
      </c>
      <c r="BC74" s="43">
        <f t="shared" si="117"/>
        <v>20.678520111360935</v>
      </c>
      <c r="BD74" s="43">
        <f t="shared" si="117"/>
        <v>0.25577805999233916</v>
      </c>
      <c r="BE74" s="17">
        <f t="shared" si="127"/>
        <v>70.165914075444519</v>
      </c>
      <c r="BF74" s="79">
        <f t="shared" si="118"/>
        <v>0.26196347625273514</v>
      </c>
      <c r="BK74" s="43">
        <f t="shared" si="119"/>
        <v>1.6530924566646616</v>
      </c>
      <c r="BL74" s="43">
        <f t="shared" si="119"/>
        <v>16.530924566646618</v>
      </c>
      <c r="BM74" s="43">
        <f t="shared" si="119"/>
        <v>18.184017023311277</v>
      </c>
      <c r="BN74" s="43">
        <f t="shared" si="119"/>
        <v>0.29993925263377796</v>
      </c>
      <c r="BO74" s="17">
        <f t="shared" si="128"/>
        <v>62.794493578889501</v>
      </c>
      <c r="BP74" s="79">
        <f t="shared" si="120"/>
        <v>0.26325436554207754</v>
      </c>
      <c r="BU74" s="43">
        <f t="shared" si="121"/>
        <v>0.54157616118896035</v>
      </c>
      <c r="BV74" s="43">
        <f t="shared" si="121"/>
        <v>6.4989139342675237</v>
      </c>
      <c r="BW74" s="43">
        <f t="shared" si="121"/>
        <v>7.0404900954564837</v>
      </c>
      <c r="BX74" s="43">
        <f t="shared" si="121"/>
        <v>0.84729352075171094</v>
      </c>
      <c r="BY74" s="17">
        <f t="shared" si="129"/>
        <v>45.877555277390911</v>
      </c>
      <c r="BZ74" s="79">
        <f t="shared" si="122"/>
        <v>0.14165780837651298</v>
      </c>
    </row>
    <row r="75" spans="5:78" ht="20.100000000000001" customHeight="1">
      <c r="E75" s="38">
        <v>50</v>
      </c>
      <c r="F75" s="20">
        <f t="shared" si="106"/>
        <v>0.99460000000000004</v>
      </c>
      <c r="G75" s="20">
        <f t="shared" si="107"/>
        <v>7.9252428288252039</v>
      </c>
      <c r="H75" s="29">
        <f t="shared" si="108"/>
        <v>88953.661971830996</v>
      </c>
      <c r="M75" s="43">
        <f t="shared" si="109"/>
        <v>5.4599049695339499</v>
      </c>
      <c r="N75" s="43">
        <f t="shared" si="109"/>
        <v>0</v>
      </c>
      <c r="O75" s="43">
        <f t="shared" si="109"/>
        <v>5.4599049695339499</v>
      </c>
      <c r="P75" s="43">
        <f t="shared" si="109"/>
        <v>0</v>
      </c>
      <c r="Q75" s="17">
        <f t="shared" si="123"/>
        <v>110.07079385734532</v>
      </c>
      <c r="R75" s="79">
        <f t="shared" si="110"/>
        <v>0</v>
      </c>
      <c r="W75" s="43">
        <f t="shared" si="111"/>
        <v>4.1743987281405701</v>
      </c>
      <c r="X75" s="43">
        <f t="shared" si="111"/>
        <v>8.3487974562811402</v>
      </c>
      <c r="Y75" s="43">
        <f t="shared" si="111"/>
        <v>12.523196184421709</v>
      </c>
      <c r="Z75" s="43">
        <f t="shared" si="111"/>
        <v>8.1789095822971669E-2</v>
      </c>
      <c r="AA75" s="17">
        <f t="shared" si="124"/>
        <v>99.074849605030849</v>
      </c>
      <c r="AB75" s="79">
        <f t="shared" si="112"/>
        <v>8.4267576378508097E-2</v>
      </c>
      <c r="AG75" s="43">
        <f t="shared" si="113"/>
        <v>3.3832762193646957</v>
      </c>
      <c r="AH75" s="43">
        <f t="shared" si="113"/>
        <v>13.533104877458783</v>
      </c>
      <c r="AI75" s="43">
        <f t="shared" si="113"/>
        <v>16.916381096823478</v>
      </c>
      <c r="AJ75" s="43">
        <f t="shared" si="113"/>
        <v>0.12045342742433066</v>
      </c>
      <c r="AK75" s="17">
        <f t="shared" si="125"/>
        <v>90.63998603933139</v>
      </c>
      <c r="AL75" s="79">
        <f t="shared" si="114"/>
        <v>0.14930612270379615</v>
      </c>
      <c r="AQ75" s="43">
        <f t="shared" si="115"/>
        <v>2.0932426415638874</v>
      </c>
      <c r="AR75" s="43">
        <f t="shared" si="115"/>
        <v>12.559455849383324</v>
      </c>
      <c r="AS75" s="43">
        <f t="shared" si="115"/>
        <v>14.652698490947211</v>
      </c>
      <c r="AT75" s="43">
        <f t="shared" si="115"/>
        <v>0.32293988933722528</v>
      </c>
      <c r="AU75" s="17">
        <f t="shared" si="126"/>
        <v>83.870752847716716</v>
      </c>
      <c r="AV75" s="79">
        <f t="shared" si="116"/>
        <v>0.14974774188789508</v>
      </c>
      <c r="BA75" s="43">
        <f t="shared" si="117"/>
        <v>2.5242636510374608</v>
      </c>
      <c r="BB75" s="43">
        <f t="shared" si="117"/>
        <v>20.194109208299686</v>
      </c>
      <c r="BC75" s="43">
        <f t="shared" si="117"/>
        <v>22.718372859337144</v>
      </c>
      <c r="BD75" s="43">
        <f t="shared" si="117"/>
        <v>0.19146938192757307</v>
      </c>
      <c r="BE75" s="17">
        <f t="shared" si="127"/>
        <v>82.372149474932939</v>
      </c>
      <c r="BF75" s="79">
        <f t="shared" si="118"/>
        <v>0.245157001936013</v>
      </c>
      <c r="BK75" s="43">
        <f t="shared" si="119"/>
        <v>1.8935886812653049</v>
      </c>
      <c r="BL75" s="43">
        <f t="shared" si="119"/>
        <v>18.935886812653049</v>
      </c>
      <c r="BM75" s="43">
        <f t="shared" si="119"/>
        <v>20.829475493918352</v>
      </c>
      <c r="BN75" s="43">
        <f t="shared" si="119"/>
        <v>0.23381357978109174</v>
      </c>
      <c r="BO75" s="17">
        <f t="shared" si="128"/>
        <v>72.893367151102353</v>
      </c>
      <c r="BP75" s="79">
        <f t="shared" si="120"/>
        <v>0.25977516957613456</v>
      </c>
      <c r="BU75" s="43">
        <f t="shared" si="121"/>
        <v>1.5339040966149886</v>
      </c>
      <c r="BV75" s="43">
        <f t="shared" si="121"/>
        <v>18.40684915937986</v>
      </c>
      <c r="BW75" s="43">
        <f t="shared" si="121"/>
        <v>19.940753255994849</v>
      </c>
      <c r="BX75" s="43">
        <f t="shared" si="121"/>
        <v>0.29300948214907963</v>
      </c>
      <c r="BY75" s="17">
        <f t="shared" si="129"/>
        <v>67.910394945623153</v>
      </c>
      <c r="BZ75" s="79">
        <f t="shared" si="122"/>
        <v>0.27104612149757767</v>
      </c>
    </row>
    <row r="76" spans="5:78" ht="20.100000000000001" customHeight="1">
      <c r="E76" s="38">
        <v>52</v>
      </c>
      <c r="F76" s="20">
        <f t="shared" si="106"/>
        <v>1.0346</v>
      </c>
      <c r="G76" s="20">
        <f t="shared" si="107"/>
        <v>8.2439736886211072</v>
      </c>
      <c r="H76" s="29">
        <f t="shared" si="108"/>
        <v>92531.126760563377</v>
      </c>
      <c r="M76" s="43">
        <f t="shared" ref="M76:P83" si="130">M19+M48</f>
        <v>4.7942476711295319</v>
      </c>
      <c r="N76" s="43">
        <f t="shared" si="130"/>
        <v>0</v>
      </c>
      <c r="O76" s="43">
        <f t="shared" si="130"/>
        <v>4.7942476711295319</v>
      </c>
      <c r="P76" s="43">
        <f t="shared" si="130"/>
        <v>0</v>
      </c>
      <c r="Q76" s="17">
        <f t="shared" si="123"/>
        <v>123.65203186026112</v>
      </c>
      <c r="R76" s="79">
        <f t="shared" si="110"/>
        <v>0</v>
      </c>
      <c r="W76" s="43">
        <f t="shared" ref="W76:Z83" si="131">W19+W48</f>
        <v>3.6370279221139539</v>
      </c>
      <c r="X76" s="43">
        <f t="shared" si="131"/>
        <v>7.2740558442279077</v>
      </c>
      <c r="Y76" s="43">
        <f t="shared" si="131"/>
        <v>10.911083766341862</v>
      </c>
      <c r="Z76" s="43">
        <f t="shared" si="131"/>
        <v>0.10388451257595463</v>
      </c>
      <c r="AA76" s="17">
        <f t="shared" si="124"/>
        <v>112.58089799997926</v>
      </c>
      <c r="AB76" s="79">
        <f t="shared" si="112"/>
        <v>6.4611812247484898E-2</v>
      </c>
      <c r="AG76" s="43">
        <f t="shared" ref="AG76:AJ83" si="132">AG19+AG48</f>
        <v>2.8664220191998577</v>
      </c>
      <c r="AH76" s="43">
        <f t="shared" si="132"/>
        <v>11.465688076799431</v>
      </c>
      <c r="AI76" s="43">
        <f t="shared" si="132"/>
        <v>14.33211009599929</v>
      </c>
      <c r="AJ76" s="43">
        <f t="shared" si="132"/>
        <v>0.18743950791054148</v>
      </c>
      <c r="AK76" s="17">
        <f t="shared" si="125"/>
        <v>103.94332469577823</v>
      </c>
      <c r="AL76" s="79">
        <f t="shared" si="114"/>
        <v>0.11030711313455921</v>
      </c>
      <c r="AQ76" s="43">
        <f t="shared" ref="AQ76:AT83" si="133">AQ19+AQ48</f>
        <v>2.1560774854442339</v>
      </c>
      <c r="AR76" s="43">
        <f t="shared" si="133"/>
        <v>12.936464912665404</v>
      </c>
      <c r="AS76" s="43">
        <f t="shared" si="133"/>
        <v>15.092542398109639</v>
      </c>
      <c r="AT76" s="43">
        <f t="shared" si="133"/>
        <v>0.24850380767370073</v>
      </c>
      <c r="AU76" s="17">
        <f t="shared" si="126"/>
        <v>95.185640033659084</v>
      </c>
      <c r="AV76" s="79">
        <f t="shared" si="116"/>
        <v>0.1359077367982279</v>
      </c>
      <c r="BA76" s="43">
        <f t="shared" ref="BA76:BD83" si="134">BA19+BA48</f>
        <v>2.1397936880527739</v>
      </c>
      <c r="BB76" s="43">
        <f t="shared" si="134"/>
        <v>17.118349504422191</v>
      </c>
      <c r="BC76" s="43">
        <f t="shared" si="134"/>
        <v>19.258143192474968</v>
      </c>
      <c r="BD76" s="43">
        <f t="shared" si="134"/>
        <v>0.22455914144870476</v>
      </c>
      <c r="BE76" s="17">
        <f t="shared" si="127"/>
        <v>97.143977391020243</v>
      </c>
      <c r="BF76" s="79">
        <f t="shared" si="118"/>
        <v>0.17621627160187256</v>
      </c>
      <c r="BK76" s="43">
        <f t="shared" ref="BK76:BN83" si="135">BK19+BK48</f>
        <v>1.3697762486742078</v>
      </c>
      <c r="BL76" s="43">
        <f t="shared" si="135"/>
        <v>13.697762486742077</v>
      </c>
      <c r="BM76" s="43">
        <f t="shared" si="135"/>
        <v>15.067538735416285</v>
      </c>
      <c r="BN76" s="43">
        <f t="shared" si="135"/>
        <v>0.27905664966579014</v>
      </c>
      <c r="BO76" s="17">
        <f t="shared" si="128"/>
        <v>81.962946196756391</v>
      </c>
      <c r="BP76" s="79">
        <f t="shared" si="120"/>
        <v>0.16712140207673687</v>
      </c>
      <c r="BU76" s="43">
        <f t="shared" ref="BU76:BX83" si="136">BU19+BU48</f>
        <v>1.0912780691483677</v>
      </c>
      <c r="BV76" s="43">
        <f t="shared" si="136"/>
        <v>13.095336829780411</v>
      </c>
      <c r="BW76" s="43">
        <f t="shared" si="136"/>
        <v>14.186614898928779</v>
      </c>
      <c r="BX76" s="43">
        <f t="shared" si="136"/>
        <v>0.31300300983367835</v>
      </c>
      <c r="BY76" s="17">
        <f t="shared" si="129"/>
        <v>76.845157902852549</v>
      </c>
      <c r="BZ76" s="79">
        <f t="shared" si="122"/>
        <v>0.17041199715322991</v>
      </c>
    </row>
    <row r="77" spans="5:78" ht="20.100000000000001" customHeight="1">
      <c r="E77" s="38">
        <v>54</v>
      </c>
      <c r="F77" s="20">
        <f t="shared" si="106"/>
        <v>1.0746</v>
      </c>
      <c r="G77" s="20">
        <f t="shared" si="107"/>
        <v>8.562704548417015</v>
      </c>
      <c r="H77" s="29">
        <f t="shared" si="108"/>
        <v>96108.591549295772</v>
      </c>
      <c r="M77" s="43">
        <f t="shared" si="130"/>
        <v>5.2517657042944563</v>
      </c>
      <c r="N77" s="43">
        <f t="shared" si="130"/>
        <v>0</v>
      </c>
      <c r="O77" s="43">
        <f t="shared" si="130"/>
        <v>5.2517657042944563</v>
      </c>
      <c r="P77" s="43">
        <f t="shared" si="130"/>
        <v>0</v>
      </c>
      <c r="Q77" s="17">
        <f t="shared" si="123"/>
        <v>141.54588296254295</v>
      </c>
      <c r="R77" s="79">
        <f t="shared" si="110"/>
        <v>0</v>
      </c>
      <c r="W77" s="43">
        <f t="shared" si="131"/>
        <v>4.2481926176324913</v>
      </c>
      <c r="X77" s="43">
        <f t="shared" si="131"/>
        <v>8.4963852352649827</v>
      </c>
      <c r="Y77" s="43">
        <f t="shared" si="131"/>
        <v>12.744577852897475</v>
      </c>
      <c r="Z77" s="43">
        <f t="shared" si="131"/>
        <v>0.10973930569843698</v>
      </c>
      <c r="AA77" s="17">
        <f t="shared" si="124"/>
        <v>133.07852620340452</v>
      </c>
      <c r="AB77" s="79">
        <f t="shared" si="112"/>
        <v>6.3844900283000133E-2</v>
      </c>
      <c r="AG77" s="43">
        <f t="shared" si="132"/>
        <v>3.3061795178927209</v>
      </c>
      <c r="AH77" s="43">
        <f t="shared" si="132"/>
        <v>13.224718071570884</v>
      </c>
      <c r="AI77" s="43">
        <f t="shared" si="132"/>
        <v>16.530897589463606</v>
      </c>
      <c r="AJ77" s="43">
        <f t="shared" si="132"/>
        <v>0.18987019137589914</v>
      </c>
      <c r="AK77" s="17">
        <f t="shared" si="125"/>
        <v>123.44668845251174</v>
      </c>
      <c r="AL77" s="79">
        <f t="shared" si="114"/>
        <v>0.10712898205169961</v>
      </c>
      <c r="AQ77" s="43">
        <f t="shared" si="133"/>
        <v>2.5436330685383952</v>
      </c>
      <c r="AR77" s="43">
        <f t="shared" si="133"/>
        <v>15.261798411230371</v>
      </c>
      <c r="AS77" s="43">
        <f t="shared" si="133"/>
        <v>17.805431479768767</v>
      </c>
      <c r="AT77" s="43">
        <f t="shared" si="133"/>
        <v>0.25567216640313406</v>
      </c>
      <c r="AU77" s="17">
        <f t="shared" si="126"/>
        <v>113.1711677413527</v>
      </c>
      <c r="AV77" s="79">
        <f t="shared" si="116"/>
        <v>0.13485588879060154</v>
      </c>
      <c r="BA77" s="43">
        <f t="shared" si="134"/>
        <v>2.5295101442415051</v>
      </c>
      <c r="BB77" s="43">
        <f t="shared" si="134"/>
        <v>20.236081153932041</v>
      </c>
      <c r="BC77" s="43">
        <f t="shared" si="134"/>
        <v>22.765591298173547</v>
      </c>
      <c r="BD77" s="43">
        <f t="shared" si="134"/>
        <v>0.25127599909413822</v>
      </c>
      <c r="BE77" s="17">
        <f t="shared" si="127"/>
        <v>115.09051329560108</v>
      </c>
      <c r="BF77" s="79">
        <f t="shared" si="118"/>
        <v>0.17582753412487814</v>
      </c>
      <c r="BK77" s="43">
        <f t="shared" si="135"/>
        <v>1.6390922412466429</v>
      </c>
      <c r="BL77" s="43">
        <f t="shared" si="135"/>
        <v>16.390922412466431</v>
      </c>
      <c r="BM77" s="43">
        <f t="shared" si="135"/>
        <v>18.030014653713074</v>
      </c>
      <c r="BN77" s="43">
        <f t="shared" si="135"/>
        <v>0.2178608664925944</v>
      </c>
      <c r="BO77" s="17">
        <f t="shared" si="128"/>
        <v>96.716290611637945</v>
      </c>
      <c r="BP77" s="79">
        <f t="shared" si="120"/>
        <v>0.16947426652541717</v>
      </c>
      <c r="BU77" s="43">
        <f t="shared" si="136"/>
        <v>1.298791581071745</v>
      </c>
      <c r="BV77" s="43">
        <f t="shared" si="136"/>
        <v>15.585498972860938</v>
      </c>
      <c r="BW77" s="43">
        <f t="shared" si="136"/>
        <v>16.884290553932683</v>
      </c>
      <c r="BX77" s="43">
        <f t="shared" si="136"/>
        <v>0.29214895550013975</v>
      </c>
      <c r="BY77" s="17">
        <f t="shared" si="129"/>
        <v>89.793772957138444</v>
      </c>
      <c r="BZ77" s="79">
        <f t="shared" si="122"/>
        <v>0.17356993096058471</v>
      </c>
    </row>
    <row r="78" spans="5:78" ht="20.100000000000001" customHeight="1">
      <c r="E78" s="38">
        <v>56</v>
      </c>
      <c r="F78" s="20">
        <f t="shared" si="106"/>
        <v>1.1146</v>
      </c>
      <c r="G78" s="21">
        <f t="shared" si="107"/>
        <v>8.881435408212921</v>
      </c>
      <c r="H78" s="30">
        <f t="shared" si="108"/>
        <v>99686.056338028182</v>
      </c>
      <c r="M78" s="43">
        <f t="shared" si="130"/>
        <v>5.7087448746458973</v>
      </c>
      <c r="N78" s="43">
        <f t="shared" si="130"/>
        <v>0</v>
      </c>
      <c r="O78" s="43">
        <f t="shared" si="130"/>
        <v>5.7087448746458973</v>
      </c>
      <c r="P78" s="43">
        <f t="shared" si="130"/>
        <v>0</v>
      </c>
      <c r="Q78" s="17">
        <f t="shared" si="123"/>
        <v>162.08775314127001</v>
      </c>
      <c r="R78" s="79">
        <f t="shared" si="110"/>
        <v>0</v>
      </c>
      <c r="W78" s="43">
        <f t="shared" si="131"/>
        <v>4.5347002266075664</v>
      </c>
      <c r="X78" s="43">
        <f t="shared" si="131"/>
        <v>9.0694004532151329</v>
      </c>
      <c r="Y78" s="43">
        <f t="shared" si="131"/>
        <v>13.6041006798227</v>
      </c>
      <c r="Z78" s="43">
        <f t="shared" si="131"/>
        <v>9.5640753150992436E-2</v>
      </c>
      <c r="AA78" s="17">
        <f t="shared" si="124"/>
        <v>151.02637241286044</v>
      </c>
      <c r="AB78" s="79">
        <f t="shared" si="112"/>
        <v>6.0051766511494659E-2</v>
      </c>
      <c r="AG78" s="43">
        <f t="shared" si="132"/>
        <v>3.6564442770131773</v>
      </c>
      <c r="AH78" s="43">
        <f t="shared" si="132"/>
        <v>14.625777108052709</v>
      </c>
      <c r="AI78" s="43">
        <f t="shared" si="132"/>
        <v>18.282221385065888</v>
      </c>
      <c r="AJ78" s="43">
        <f t="shared" si="132"/>
        <v>0.18419847710580783</v>
      </c>
      <c r="AK78" s="17">
        <f t="shared" si="125"/>
        <v>141.6823134858509</v>
      </c>
      <c r="AL78" s="79">
        <f t="shared" si="114"/>
        <v>0.10322937809392357</v>
      </c>
      <c r="AQ78" s="43">
        <f t="shared" si="133"/>
        <v>2.8226871401367819</v>
      </c>
      <c r="AR78" s="43">
        <f t="shared" si="133"/>
        <v>16.936122840820691</v>
      </c>
      <c r="AS78" s="43">
        <f t="shared" si="133"/>
        <v>19.758809980957473</v>
      </c>
      <c r="AT78" s="43">
        <f t="shared" si="133"/>
        <v>0.2343640735327476</v>
      </c>
      <c r="AU78" s="17">
        <f t="shared" si="126"/>
        <v>132.44926015056686</v>
      </c>
      <c r="AV78" s="79">
        <f t="shared" si="116"/>
        <v>0.12786876137751085</v>
      </c>
      <c r="BA78" s="43">
        <f t="shared" si="134"/>
        <v>2.7479710676759415</v>
      </c>
      <c r="BB78" s="43">
        <f t="shared" si="134"/>
        <v>21.983768541407532</v>
      </c>
      <c r="BC78" s="43">
        <f t="shared" si="134"/>
        <v>24.731739609083473</v>
      </c>
      <c r="BD78" s="43">
        <f t="shared" si="134"/>
        <v>0.25200847720832092</v>
      </c>
      <c r="BE78" s="17">
        <f t="shared" si="127"/>
        <v>129.719828542258</v>
      </c>
      <c r="BF78" s="79">
        <f t="shared" si="118"/>
        <v>0.1694711501584048</v>
      </c>
      <c r="BK78" s="43">
        <f t="shared" si="135"/>
        <v>1.9087853316621488</v>
      </c>
      <c r="BL78" s="43">
        <f t="shared" si="135"/>
        <v>19.087853316621487</v>
      </c>
      <c r="BM78" s="43">
        <f t="shared" si="135"/>
        <v>20.996638648283636</v>
      </c>
      <c r="BN78" s="43">
        <f t="shared" si="135"/>
        <v>0.35736749737635654</v>
      </c>
      <c r="BO78" s="17">
        <f t="shared" si="128"/>
        <v>113.97662373930906</v>
      </c>
      <c r="BP78" s="79">
        <f t="shared" si="120"/>
        <v>0.16747165068058015</v>
      </c>
      <c r="BU78" s="43">
        <f t="shared" si="136"/>
        <v>1.5376944041074885</v>
      </c>
      <c r="BV78" s="43">
        <f t="shared" si="136"/>
        <v>18.45233284928986</v>
      </c>
      <c r="BW78" s="43">
        <f t="shared" si="136"/>
        <v>19.990027253397351</v>
      </c>
      <c r="BX78" s="43">
        <f t="shared" si="136"/>
        <v>0.31765726583724097</v>
      </c>
      <c r="BY78" s="17">
        <f t="shared" si="129"/>
        <v>106.29764868818172</v>
      </c>
      <c r="BZ78" s="79">
        <f t="shared" si="122"/>
        <v>0.17359116666276184</v>
      </c>
    </row>
    <row r="79" spans="5:78" ht="20.100000000000001" customHeight="1">
      <c r="E79" s="38">
        <v>58</v>
      </c>
      <c r="F79" s="20">
        <f t="shared" si="106"/>
        <v>1.1545999999999998</v>
      </c>
      <c r="G79" s="21">
        <f t="shared" si="107"/>
        <v>9.2001662680088252</v>
      </c>
      <c r="H79" s="30">
        <f t="shared" si="108"/>
        <v>103263.52112676055</v>
      </c>
      <c r="M79" s="43">
        <f t="shared" si="130"/>
        <v>5.5078612381925165</v>
      </c>
      <c r="N79" s="43">
        <f t="shared" si="130"/>
        <v>0</v>
      </c>
      <c r="O79" s="43">
        <f t="shared" si="130"/>
        <v>5.5078612381925165</v>
      </c>
      <c r="P79" s="43">
        <f t="shared" si="130"/>
        <v>0</v>
      </c>
      <c r="Q79" s="17">
        <f t="shared" si="123"/>
        <v>177.65356325060438</v>
      </c>
      <c r="R79" s="79">
        <f t="shared" si="110"/>
        <v>0</v>
      </c>
      <c r="W79" s="43">
        <f t="shared" si="131"/>
        <v>4.3871695202887233</v>
      </c>
      <c r="X79" s="43">
        <f t="shared" si="131"/>
        <v>8.7743390405774466</v>
      </c>
      <c r="Y79" s="43">
        <f t="shared" si="131"/>
        <v>13.161508560866169</v>
      </c>
      <c r="Z79" s="43">
        <f t="shared" si="131"/>
        <v>0.10210274032489056</v>
      </c>
      <c r="AA79" s="17">
        <f t="shared" si="124"/>
        <v>165.87338131091934</v>
      </c>
      <c r="AB79" s="79">
        <f t="shared" si="112"/>
        <v>5.2897812604003613E-2</v>
      </c>
      <c r="AG79" s="43">
        <f t="shared" si="132"/>
        <v>3.7341072481215494</v>
      </c>
      <c r="AH79" s="43">
        <f t="shared" si="132"/>
        <v>14.936428992486197</v>
      </c>
      <c r="AI79" s="43">
        <f t="shared" si="132"/>
        <v>18.670536240607746</v>
      </c>
      <c r="AJ79" s="43">
        <f t="shared" si="132"/>
        <v>0.13244126417783747</v>
      </c>
      <c r="AK79" s="17">
        <f t="shared" si="125"/>
        <v>158.33203255224234</v>
      </c>
      <c r="AL79" s="79">
        <f t="shared" si="114"/>
        <v>9.4336116019718613E-2</v>
      </c>
      <c r="AQ79" s="43">
        <f t="shared" si="133"/>
        <v>2.8923221753620285</v>
      </c>
      <c r="AR79" s="43">
        <f t="shared" si="133"/>
        <v>17.35393305217217</v>
      </c>
      <c r="AS79" s="43">
        <f t="shared" si="133"/>
        <v>20.246255227534199</v>
      </c>
      <c r="AT79" s="43">
        <f t="shared" si="133"/>
        <v>0.18465997067788376</v>
      </c>
      <c r="AU79" s="17">
        <f t="shared" si="126"/>
        <v>148.79465789497425</v>
      </c>
      <c r="AV79" s="79">
        <f t="shared" si="116"/>
        <v>0.11663008133276755</v>
      </c>
      <c r="BA79" s="43">
        <f t="shared" si="134"/>
        <v>2.6198828795977036</v>
      </c>
      <c r="BB79" s="43">
        <f t="shared" si="134"/>
        <v>20.959063036781629</v>
      </c>
      <c r="BC79" s="43">
        <f t="shared" si="134"/>
        <v>23.578945916379332</v>
      </c>
      <c r="BD79" s="43">
        <f t="shared" si="134"/>
        <v>0.25264749959746802</v>
      </c>
      <c r="BE79" s="17">
        <f t="shared" si="127"/>
        <v>139.72181290137829</v>
      </c>
      <c r="BF79" s="79">
        <f t="shared" si="118"/>
        <v>0.15000566197616863</v>
      </c>
      <c r="BK79" s="43">
        <f t="shared" si="135"/>
        <v>2.0378401187434805</v>
      </c>
      <c r="BL79" s="43">
        <f t="shared" si="135"/>
        <v>20.3784011874348</v>
      </c>
      <c r="BM79" s="43">
        <f t="shared" si="135"/>
        <v>22.416241306178279</v>
      </c>
      <c r="BN79" s="43">
        <f t="shared" si="135"/>
        <v>0.32394662416417574</v>
      </c>
      <c r="BO79" s="17">
        <f t="shared" si="128"/>
        <v>130.02475617222288</v>
      </c>
      <c r="BP79" s="79">
        <f t="shared" si="120"/>
        <v>0.15672708634379448</v>
      </c>
      <c r="BU79" s="43">
        <f t="shared" si="136"/>
        <v>1.6573348065106372</v>
      </c>
      <c r="BV79" s="43">
        <f t="shared" si="136"/>
        <v>19.888017678127646</v>
      </c>
      <c r="BW79" s="43">
        <f t="shared" si="136"/>
        <v>21.545352484638283</v>
      </c>
      <c r="BX79" s="43">
        <f t="shared" si="136"/>
        <v>0.35627701486660746</v>
      </c>
      <c r="BY79" s="17">
        <f t="shared" si="129"/>
        <v>121.08981842252953</v>
      </c>
      <c r="BZ79" s="79">
        <f t="shared" si="122"/>
        <v>0.16424186556074111</v>
      </c>
    </row>
    <row r="80" spans="5:78" ht="20.100000000000001" customHeight="1">
      <c r="E80" s="38">
        <v>60</v>
      </c>
      <c r="F80" s="20">
        <f t="shared" si="106"/>
        <v>1.1945999999999999</v>
      </c>
      <c r="G80" s="21">
        <f t="shared" si="107"/>
        <v>9.5188971278047312</v>
      </c>
      <c r="H80" s="30">
        <f t="shared" si="108"/>
        <v>106840.98591549294</v>
      </c>
      <c r="M80" s="43">
        <f t="shared" ref="M80" si="137">M23+M52</f>
        <v>5.4425446044893668</v>
      </c>
      <c r="N80" s="43">
        <f t="shared" si="130"/>
        <v>0</v>
      </c>
      <c r="O80" s="43">
        <f t="shared" si="130"/>
        <v>5.4425446044893668</v>
      </c>
      <c r="P80" s="43">
        <f t="shared" si="130"/>
        <v>0</v>
      </c>
      <c r="Q80" s="17">
        <f t="shared" si="123"/>
        <v>195.97669196524404</v>
      </c>
      <c r="R80" s="79">
        <f t="shared" si="110"/>
        <v>0</v>
      </c>
      <c r="W80" s="43">
        <f t="shared" si="131"/>
        <v>4.4366978231818353</v>
      </c>
      <c r="X80" s="43">
        <f t="shared" si="131"/>
        <v>8.8733956463636705</v>
      </c>
      <c r="Y80" s="43">
        <f t="shared" si="131"/>
        <v>13.310093469545507</v>
      </c>
      <c r="Z80" s="43">
        <f t="shared" si="131"/>
        <v>0.10415907059357141</v>
      </c>
      <c r="AA80" s="17">
        <f t="shared" si="124"/>
        <v>184.61747194116947</v>
      </c>
      <c r="AB80" s="79">
        <f t="shared" si="112"/>
        <v>4.8063682993077068E-2</v>
      </c>
      <c r="AG80" s="43">
        <f t="shared" si="132"/>
        <v>3.7247995193195846</v>
      </c>
      <c r="AH80" s="43">
        <f t="shared" si="132"/>
        <v>14.899198077278339</v>
      </c>
      <c r="AI80" s="43">
        <f t="shared" si="132"/>
        <v>18.623997596597924</v>
      </c>
      <c r="AJ80" s="43">
        <f t="shared" si="132"/>
        <v>0.1639418003117023</v>
      </c>
      <c r="AK80" s="17">
        <f t="shared" si="125"/>
        <v>175.02684951461538</v>
      </c>
      <c r="AL80" s="79">
        <f t="shared" si="114"/>
        <v>8.5125214323384144E-2</v>
      </c>
      <c r="AQ80" s="43">
        <f t="shared" si="133"/>
        <v>3.01213546051516</v>
      </c>
      <c r="AR80" s="43">
        <f t="shared" si="133"/>
        <v>18.072812763090962</v>
      </c>
      <c r="AS80" s="43">
        <f t="shared" si="133"/>
        <v>21.084948223606123</v>
      </c>
      <c r="AT80" s="43">
        <f t="shared" si="133"/>
        <v>0.17925243070704816</v>
      </c>
      <c r="AU80" s="17">
        <f t="shared" si="126"/>
        <v>166.19993968699052</v>
      </c>
      <c r="AV80" s="79">
        <f t="shared" si="116"/>
        <v>0.10874139182678434</v>
      </c>
      <c r="BA80" s="43">
        <f t="shared" si="134"/>
        <v>2.5983527867773577</v>
      </c>
      <c r="BB80" s="43">
        <f t="shared" si="134"/>
        <v>20.786822294218862</v>
      </c>
      <c r="BC80" s="43">
        <f t="shared" si="134"/>
        <v>23.38517508099622</v>
      </c>
      <c r="BD80" s="43">
        <f t="shared" si="134"/>
        <v>0.30892790995880154</v>
      </c>
      <c r="BE80" s="17">
        <f t="shared" si="127"/>
        <v>153.71524846449387</v>
      </c>
      <c r="BF80" s="79">
        <f t="shared" si="118"/>
        <v>0.13522940958600041</v>
      </c>
      <c r="BK80" s="43">
        <f t="shared" si="135"/>
        <v>2.1469814717571492</v>
      </c>
      <c r="BL80" s="43">
        <f t="shared" si="135"/>
        <v>21.469814717571488</v>
      </c>
      <c r="BM80" s="43">
        <f t="shared" si="135"/>
        <v>23.616796189328639</v>
      </c>
      <c r="BN80" s="43">
        <f t="shared" si="135"/>
        <v>0.31513550996820378</v>
      </c>
      <c r="BO80" s="17">
        <f t="shared" si="128"/>
        <v>145.70028571573073</v>
      </c>
      <c r="BP80" s="79">
        <f t="shared" si="120"/>
        <v>0.14735602344294835</v>
      </c>
      <c r="BU80" s="43">
        <f t="shared" si="136"/>
        <v>1.7305987320428526</v>
      </c>
      <c r="BV80" s="43">
        <f t="shared" si="136"/>
        <v>20.767184784514232</v>
      </c>
      <c r="BW80" s="43">
        <f t="shared" si="136"/>
        <v>22.497783516557085</v>
      </c>
      <c r="BX80" s="43">
        <f t="shared" si="136"/>
        <v>0.35340166721151867</v>
      </c>
      <c r="BY80" s="17">
        <f t="shared" si="129"/>
        <v>135.54692768996554</v>
      </c>
      <c r="BZ80" s="79">
        <f t="shared" si="122"/>
        <v>0.15321029505010031</v>
      </c>
    </row>
    <row r="81" spans="5:78" ht="20.100000000000001" customHeight="1">
      <c r="E81" s="38">
        <v>62</v>
      </c>
      <c r="F81" s="20">
        <f t="shared" si="106"/>
        <v>1.2345999999999999</v>
      </c>
      <c r="G81" s="21">
        <f t="shared" si="107"/>
        <v>9.8376279876006389</v>
      </c>
      <c r="H81" s="30">
        <f t="shared" si="108"/>
        <v>110418.45070422534</v>
      </c>
      <c r="M81" s="43">
        <f t="shared" ref="M81" si="138">M24+M53</f>
        <v>5.797741350511135</v>
      </c>
      <c r="N81" s="43">
        <f t="shared" si="130"/>
        <v>0</v>
      </c>
      <c r="O81" s="43">
        <f t="shared" si="130"/>
        <v>5.797741350511135</v>
      </c>
      <c r="P81" s="43">
        <f t="shared" si="130"/>
        <v>0</v>
      </c>
      <c r="Q81" s="17">
        <f t="shared" si="123"/>
        <v>221.10367380470655</v>
      </c>
      <c r="R81" s="79">
        <f t="shared" si="110"/>
        <v>0</v>
      </c>
      <c r="W81" s="43">
        <f t="shared" si="131"/>
        <v>5.1736066396673319</v>
      </c>
      <c r="X81" s="43">
        <f t="shared" si="131"/>
        <v>10.347213279334664</v>
      </c>
      <c r="Y81" s="43">
        <f t="shared" si="131"/>
        <v>15.520819919001998</v>
      </c>
      <c r="Z81" s="43">
        <f t="shared" si="131"/>
        <v>0.11570606822240595</v>
      </c>
      <c r="AA81" s="17">
        <f t="shared" si="124"/>
        <v>211.35118795178579</v>
      </c>
      <c r="AB81" s="79">
        <f t="shared" si="112"/>
        <v>4.8957440833950309E-2</v>
      </c>
      <c r="AG81" s="43">
        <f t="shared" si="132"/>
        <v>4.0923982335903268</v>
      </c>
      <c r="AH81" s="43">
        <f t="shared" si="132"/>
        <v>16.369592934361307</v>
      </c>
      <c r="AI81" s="43">
        <f t="shared" si="132"/>
        <v>20.461991167951631</v>
      </c>
      <c r="AJ81" s="43">
        <f t="shared" si="132"/>
        <v>0.16912824805712623</v>
      </c>
      <c r="AK81" s="17">
        <f t="shared" si="125"/>
        <v>198.59930244619247</v>
      </c>
      <c r="AL81" s="79">
        <f t="shared" si="114"/>
        <v>8.2425228753239987E-2</v>
      </c>
      <c r="AQ81" s="43">
        <f t="shared" si="133"/>
        <v>3.2513152951446926</v>
      </c>
      <c r="AR81" s="43">
        <f t="shared" si="133"/>
        <v>19.507891770868156</v>
      </c>
      <c r="AS81" s="43">
        <f t="shared" si="133"/>
        <v>22.759207066012848</v>
      </c>
      <c r="AT81" s="43">
        <f t="shared" si="133"/>
        <v>0.2377737725322035</v>
      </c>
      <c r="AU81" s="17">
        <f t="shared" si="126"/>
        <v>187.67545341530493</v>
      </c>
      <c r="AV81" s="79">
        <f t="shared" si="116"/>
        <v>0.10394482291564981</v>
      </c>
      <c r="BA81" s="43">
        <f t="shared" si="134"/>
        <v>2.8393818766599641</v>
      </c>
      <c r="BB81" s="43">
        <f t="shared" si="134"/>
        <v>22.715055013279713</v>
      </c>
      <c r="BC81" s="43">
        <f t="shared" si="134"/>
        <v>25.554436889939677</v>
      </c>
      <c r="BD81" s="43">
        <f t="shared" si="134"/>
        <v>0.3222203952022511</v>
      </c>
      <c r="BE81" s="17">
        <f t="shared" si="127"/>
        <v>173.7522047317448</v>
      </c>
      <c r="BF81" s="79">
        <f t="shared" si="118"/>
        <v>0.13073247069497265</v>
      </c>
      <c r="BK81" s="43">
        <f t="shared" si="135"/>
        <v>2.3562179889199015</v>
      </c>
      <c r="BL81" s="43">
        <f t="shared" si="135"/>
        <v>23.562179889199015</v>
      </c>
      <c r="BM81" s="43">
        <f t="shared" si="135"/>
        <v>25.918397878118917</v>
      </c>
      <c r="BN81" s="43">
        <f t="shared" si="135"/>
        <v>0.28094745434932455</v>
      </c>
      <c r="BO81" s="17">
        <f t="shared" si="128"/>
        <v>165.52604059556876</v>
      </c>
      <c r="BP81" s="79">
        <f t="shared" si="120"/>
        <v>0.14234726937478495</v>
      </c>
      <c r="BU81" s="43">
        <f t="shared" si="136"/>
        <v>1.9577969601026624</v>
      </c>
      <c r="BV81" s="43">
        <f t="shared" si="136"/>
        <v>23.493563521231945</v>
      </c>
      <c r="BW81" s="43">
        <f t="shared" si="136"/>
        <v>25.451360481334607</v>
      </c>
      <c r="BX81" s="43">
        <f t="shared" si="136"/>
        <v>0.42035584252726149</v>
      </c>
      <c r="BY81" s="17">
        <f t="shared" si="129"/>
        <v>154.85953650529515</v>
      </c>
      <c r="BZ81" s="79">
        <f t="shared" si="122"/>
        <v>0.15170885856570171</v>
      </c>
    </row>
    <row r="82" spans="5:78" ht="20.100000000000001" customHeight="1" thickBot="1">
      <c r="E82" s="38">
        <v>64</v>
      </c>
      <c r="F82" s="24">
        <f t="shared" si="106"/>
        <v>1.2746</v>
      </c>
      <c r="G82" s="25">
        <f t="shared" si="107"/>
        <v>10.156358847396545</v>
      </c>
      <c r="H82" s="31">
        <f t="shared" si="108"/>
        <v>113995.91549295773</v>
      </c>
      <c r="M82" s="43">
        <f t="shared" ref="M82" si="139">M25+M54</f>
        <v>6.4993201001372771</v>
      </c>
      <c r="N82" s="43">
        <f t="shared" si="130"/>
        <v>0</v>
      </c>
      <c r="O82" s="43">
        <f t="shared" si="130"/>
        <v>6.4993201001372771</v>
      </c>
      <c r="P82" s="43">
        <f t="shared" si="130"/>
        <v>0</v>
      </c>
      <c r="Q82" s="17">
        <f t="shared" si="123"/>
        <v>250.7779816738763</v>
      </c>
      <c r="R82" s="79">
        <f t="shared" si="110"/>
        <v>0</v>
      </c>
      <c r="W82" s="43">
        <f t="shared" si="131"/>
        <v>6.1710388521600343</v>
      </c>
      <c r="X82" s="43">
        <f t="shared" si="131"/>
        <v>12.342077704320069</v>
      </c>
      <c r="Y82" s="43">
        <f t="shared" si="131"/>
        <v>18.513116556480107</v>
      </c>
      <c r="Z82" s="43">
        <f t="shared" si="131"/>
        <v>0.74487194264858447</v>
      </c>
      <c r="AA82" s="17">
        <f t="shared" si="124"/>
        <v>239.55829859065523</v>
      </c>
      <c r="AB82" s="79">
        <f t="shared" si="112"/>
        <v>5.1520142599649904E-2</v>
      </c>
      <c r="AG82" s="43">
        <f t="shared" si="132"/>
        <v>4.6435145190669394</v>
      </c>
      <c r="AH82" s="43">
        <f t="shared" si="132"/>
        <v>18.574058076267757</v>
      </c>
      <c r="AI82" s="43">
        <f t="shared" si="132"/>
        <v>23.217572595334694</v>
      </c>
      <c r="AJ82" s="43">
        <f t="shared" si="132"/>
        <v>0.19767797624297723</v>
      </c>
      <c r="AK82" s="17">
        <f t="shared" si="125"/>
        <v>226.15131436675395</v>
      </c>
      <c r="AL82" s="79">
        <f t="shared" si="114"/>
        <v>8.2131108228475067E-2</v>
      </c>
      <c r="AQ82" s="43">
        <f t="shared" si="133"/>
        <v>3.6853610670892119</v>
      </c>
      <c r="AR82" s="43">
        <f t="shared" si="133"/>
        <v>22.112166402535269</v>
      </c>
      <c r="AS82" s="43">
        <f t="shared" si="133"/>
        <v>25.79752746962448</v>
      </c>
      <c r="AT82" s="43">
        <f t="shared" si="133"/>
        <v>0.28372741190224676</v>
      </c>
      <c r="AU82" s="17">
        <f t="shared" si="126"/>
        <v>214.01374598342599</v>
      </c>
      <c r="AV82" s="79">
        <f t="shared" si="116"/>
        <v>0.10332124369360703</v>
      </c>
      <c r="BA82" s="43">
        <f t="shared" si="134"/>
        <v>3.3869989061624888</v>
      </c>
      <c r="BB82" s="43">
        <f t="shared" si="134"/>
        <v>27.09599124929991</v>
      </c>
      <c r="BC82" s="43">
        <f t="shared" si="134"/>
        <v>30.482990155462399</v>
      </c>
      <c r="BD82" s="43">
        <f t="shared" si="134"/>
        <v>0.4104794010101272</v>
      </c>
      <c r="BE82" s="17">
        <f t="shared" si="127"/>
        <v>203.08700501726031</v>
      </c>
      <c r="BF82" s="79">
        <f t="shared" si="118"/>
        <v>0.13342060584820298</v>
      </c>
      <c r="BK82" s="43">
        <f t="shared" si="135"/>
        <v>2.6050339075904989</v>
      </c>
      <c r="BL82" s="43">
        <f t="shared" si="135"/>
        <v>26.050339075904986</v>
      </c>
      <c r="BM82" s="43">
        <f t="shared" si="135"/>
        <v>28.655372983495482</v>
      </c>
      <c r="BN82" s="43">
        <f t="shared" si="135"/>
        <v>0.34299869095106406</v>
      </c>
      <c r="BO82" s="17">
        <f t="shared" si="128"/>
        <v>186.63342277598309</v>
      </c>
      <c r="BP82" s="79">
        <f t="shared" si="120"/>
        <v>0.13958024606971561</v>
      </c>
      <c r="BU82" s="43">
        <f t="shared" si="136"/>
        <v>2.1271754516493293</v>
      </c>
      <c r="BV82" s="43">
        <f t="shared" si="136"/>
        <v>25.52610541979195</v>
      </c>
      <c r="BW82" s="43">
        <f t="shared" si="136"/>
        <v>27.653280871441275</v>
      </c>
      <c r="BX82" s="43">
        <f t="shared" si="136"/>
        <v>0.35231262644547223</v>
      </c>
      <c r="BY82" s="17">
        <f t="shared" si="129"/>
        <v>173.85138173513332</v>
      </c>
      <c r="BZ82" s="79">
        <f t="shared" si="122"/>
        <v>0.14682716447247784</v>
      </c>
    </row>
    <row r="83" spans="5:78" ht="20.100000000000001" customHeight="1">
      <c r="E83" s="38">
        <v>66</v>
      </c>
      <c r="F83" s="20">
        <f t="shared" si="106"/>
        <v>1.3146</v>
      </c>
      <c r="G83" s="21">
        <f t="shared" si="107"/>
        <v>10.475089707192451</v>
      </c>
      <c r="H83" s="30">
        <f t="shared" si="108"/>
        <v>117573.38028169014</v>
      </c>
      <c r="M83" s="43">
        <f t="shared" ref="M83" si="140">M26+M55</f>
        <v>7.0479734183920701</v>
      </c>
      <c r="N83" s="43">
        <f t="shared" si="130"/>
        <v>0</v>
      </c>
      <c r="O83" s="43">
        <f t="shared" si="130"/>
        <v>7.0479734183920701</v>
      </c>
      <c r="P83" s="43">
        <f t="shared" si="130"/>
        <v>0</v>
      </c>
      <c r="Q83" s="17">
        <f t="shared" si="123"/>
        <v>281.23253041930064</v>
      </c>
      <c r="R83" s="79">
        <f t="shared" si="110"/>
        <v>0</v>
      </c>
      <c r="W83" s="43">
        <f t="shared" si="131"/>
        <v>6.02481850479999</v>
      </c>
      <c r="X83" s="43">
        <f t="shared" si="131"/>
        <v>12.04963700959998</v>
      </c>
      <c r="Y83" s="43">
        <f t="shared" si="131"/>
        <v>18.074455514399972</v>
      </c>
      <c r="Z83" s="43">
        <f t="shared" si="131"/>
        <v>0.12637084600642978</v>
      </c>
      <c r="AA83" s="17">
        <f t="shared" si="124"/>
        <v>266.6197091366094</v>
      </c>
      <c r="AB83" s="79">
        <f t="shared" si="112"/>
        <v>4.5194097047889438E-2</v>
      </c>
      <c r="AG83" s="43">
        <f t="shared" si="132"/>
        <v>5.1224119144415763</v>
      </c>
      <c r="AH83" s="43">
        <f t="shared" si="132"/>
        <v>20.489647657766305</v>
      </c>
      <c r="AI83" s="43">
        <f t="shared" si="132"/>
        <v>25.612059572207883</v>
      </c>
      <c r="AJ83" s="43">
        <f t="shared" si="132"/>
        <v>0.20627653568643595</v>
      </c>
      <c r="AK83" s="17">
        <f t="shared" si="125"/>
        <v>254.46021342117359</v>
      </c>
      <c r="AL83" s="79">
        <f t="shared" si="114"/>
        <v>8.0522009245714815E-2</v>
      </c>
      <c r="AQ83" s="43">
        <f t="shared" si="133"/>
        <v>4.0678066334790515</v>
      </c>
      <c r="AR83" s="43">
        <f t="shared" si="133"/>
        <v>24.406839800874302</v>
      </c>
      <c r="AS83" s="43">
        <f t="shared" si="133"/>
        <v>28.474646434353353</v>
      </c>
      <c r="AT83" s="43">
        <f t="shared" si="133"/>
        <v>0.26312604688037955</v>
      </c>
      <c r="AU83" s="17">
        <f t="shared" si="126"/>
        <v>238.76535771798984</v>
      </c>
      <c r="AV83" s="79">
        <f t="shared" si="116"/>
        <v>0.10222102583952597</v>
      </c>
      <c r="BA83" s="43">
        <f t="shared" si="134"/>
        <v>3.7501349330709592</v>
      </c>
      <c r="BB83" s="43">
        <f t="shared" si="134"/>
        <v>30.001079464567674</v>
      </c>
      <c r="BC83" s="43">
        <f t="shared" si="134"/>
        <v>33.751214397638634</v>
      </c>
      <c r="BD83" s="43">
        <f t="shared" si="134"/>
        <v>0.33752352988621426</v>
      </c>
      <c r="BE83" s="17">
        <f t="shared" si="127"/>
        <v>230.10908235404966</v>
      </c>
      <c r="BF83" s="79">
        <f t="shared" si="118"/>
        <v>0.13037764158481807</v>
      </c>
      <c r="BK83" s="43">
        <f t="shared" si="135"/>
        <v>2.803419387379964</v>
      </c>
      <c r="BL83" s="43">
        <f t="shared" si="135"/>
        <v>28.034193873799637</v>
      </c>
      <c r="BM83" s="43">
        <f t="shared" si="135"/>
        <v>30.837613261179605</v>
      </c>
      <c r="BN83" s="43">
        <f t="shared" si="135"/>
        <v>0.44102194138942691</v>
      </c>
      <c r="BO83" s="17">
        <f t="shared" si="128"/>
        <v>209.33616412300989</v>
      </c>
      <c r="BP83" s="79">
        <f t="shared" si="120"/>
        <v>0.13391949733695424</v>
      </c>
      <c r="BU83" s="43">
        <f t="shared" si="136"/>
        <v>2.262592156650479</v>
      </c>
      <c r="BV83" s="43">
        <f t="shared" si="136"/>
        <v>27.151105879805744</v>
      </c>
      <c r="BW83" s="43">
        <f t="shared" si="136"/>
        <v>29.413698036456221</v>
      </c>
      <c r="BX83" s="43">
        <f t="shared" si="136"/>
        <v>0.45955987740036913</v>
      </c>
      <c r="BY83" s="17">
        <f t="shared" si="129"/>
        <v>194.55193144697341</v>
      </c>
      <c r="BZ83" s="79">
        <f t="shared" si="122"/>
        <v>0.13955711299224999</v>
      </c>
    </row>
    <row r="84" spans="5:78" ht="20.100000000000001" customHeight="1">
      <c r="BL84" s="43"/>
    </row>
    <row r="85" spans="5:78" ht="20.100000000000001" customHeight="1">
      <c r="BL85" s="43"/>
    </row>
    <row r="86" spans="5:78" ht="20.100000000000001" customHeight="1">
      <c r="BL86" s="43"/>
    </row>
    <row r="87" spans="5:78" ht="20.100000000000001" customHeight="1">
      <c r="BL87" s="43"/>
    </row>
    <row r="88" spans="5:78" ht="20.100000000000001" customHeight="1">
      <c r="BL88" s="43"/>
    </row>
    <row r="89" spans="5:78" ht="20.100000000000001" customHeight="1">
      <c r="BL89" s="43"/>
    </row>
    <row r="90" spans="5:78" ht="20.100000000000001" customHeight="1">
      <c r="BL90" s="43"/>
    </row>
    <row r="91" spans="5:78" ht="20.100000000000001" customHeight="1">
      <c r="BL91" s="43"/>
    </row>
    <row r="92" spans="5:78" ht="20.100000000000001" customHeight="1">
      <c r="BL92" s="43"/>
    </row>
    <row r="93" spans="5:78" ht="20.100000000000001" customHeight="1">
      <c r="BL93" s="43"/>
    </row>
    <row r="94" spans="5:78" ht="20.100000000000001" customHeight="1">
      <c r="BL94" s="43"/>
    </row>
    <row r="95" spans="5:78" ht="20.100000000000001" customHeight="1">
      <c r="BL95" s="43"/>
    </row>
    <row r="96" spans="5:78" ht="20.100000000000001" customHeight="1">
      <c r="BL96" s="43"/>
    </row>
    <row r="97" spans="64:64" ht="20.100000000000001" customHeight="1">
      <c r="BL97" s="43"/>
    </row>
    <row r="98" spans="64:64" ht="20.100000000000001" customHeight="1">
      <c r="BL98" s="43"/>
    </row>
    <row r="99" spans="64:64" ht="20.100000000000001" customHeight="1">
      <c r="BL99" s="43"/>
    </row>
    <row r="100" spans="64:64" ht="20.100000000000001" customHeight="1">
      <c r="BL100" s="43"/>
    </row>
    <row r="101" spans="64:64" ht="20.100000000000001" customHeight="1">
      <c r="BL101" s="43"/>
    </row>
    <row r="102" spans="64:64" ht="20.100000000000001" customHeight="1">
      <c r="BL102" s="43"/>
    </row>
    <row r="103" spans="64:64" ht="20.100000000000001" customHeight="1">
      <c r="BL103" s="43"/>
    </row>
    <row r="104" spans="64:64" ht="20.100000000000001" customHeight="1">
      <c r="BL104" s="43"/>
    </row>
    <row r="105" spans="64:64" ht="20.100000000000001" customHeight="1">
      <c r="BL105" s="43"/>
    </row>
    <row r="106" spans="64:64" ht="20.100000000000001" customHeight="1"/>
    <row r="107" spans="64:64" ht="20.100000000000001" customHeight="1"/>
    <row r="108" spans="64:64" ht="20.100000000000001" customHeight="1"/>
  </sheetData>
  <mergeCells count="45">
    <mergeCell ref="BV58:BW58"/>
    <mergeCell ref="AR58:AS58"/>
    <mergeCell ref="AW58:BA58"/>
    <mergeCell ref="BB58:BC58"/>
    <mergeCell ref="BG58:BK58"/>
    <mergeCell ref="BL58:BM58"/>
    <mergeCell ref="BQ58:BU58"/>
    <mergeCell ref="BQ30:BU30"/>
    <mergeCell ref="BV30:BW30"/>
    <mergeCell ref="E58:H58"/>
    <mergeCell ref="I58:M58"/>
    <mergeCell ref="N58:O58"/>
    <mergeCell ref="S58:W58"/>
    <mergeCell ref="X58:Y58"/>
    <mergeCell ref="AC58:AG58"/>
    <mergeCell ref="AH58:AI58"/>
    <mergeCell ref="AM58:AQ58"/>
    <mergeCell ref="AM30:AQ30"/>
    <mergeCell ref="AR30:AS30"/>
    <mergeCell ref="AW30:BA30"/>
    <mergeCell ref="BB30:BC30"/>
    <mergeCell ref="BG30:BK30"/>
    <mergeCell ref="BL30:BM30"/>
    <mergeCell ref="BL1:BM1"/>
    <mergeCell ref="BQ1:BU1"/>
    <mergeCell ref="BV1:BW1"/>
    <mergeCell ref="E30:H30"/>
    <mergeCell ref="I30:M30"/>
    <mergeCell ref="N30:O30"/>
    <mergeCell ref="S30:W30"/>
    <mergeCell ref="X30:Y30"/>
    <mergeCell ref="AC30:AG30"/>
    <mergeCell ref="AH30:AI30"/>
    <mergeCell ref="AH1:AI1"/>
    <mergeCell ref="AM1:AQ1"/>
    <mergeCell ref="AR1:AS1"/>
    <mergeCell ref="AW1:BA1"/>
    <mergeCell ref="BB1:BC1"/>
    <mergeCell ref="BG1:BK1"/>
    <mergeCell ref="AC1:AG1"/>
    <mergeCell ref="E1:H1"/>
    <mergeCell ref="I1:M1"/>
    <mergeCell ref="N1:O1"/>
    <mergeCell ref="S1:W1"/>
    <mergeCell ref="X1:Y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108"/>
  <sheetViews>
    <sheetView topLeftCell="AK1" zoomScale="55" zoomScaleNormal="55" workbookViewId="0">
      <selection activeCell="AU2" sqref="AU2:AV25"/>
    </sheetView>
  </sheetViews>
  <sheetFormatPr defaultColWidth="8.85546875" defaultRowHeight="15.75"/>
  <cols>
    <col min="1" max="1" width="6.28515625" style="1" customWidth="1"/>
    <col min="2" max="2" width="21.85546875" style="1" customWidth="1"/>
    <col min="3" max="3" width="12.85546875" style="1" customWidth="1"/>
    <col min="4" max="4" width="8.85546875" style="1"/>
    <col min="5" max="5" width="18.85546875" style="1" customWidth="1"/>
    <col min="6" max="7" width="11.140625" style="1" customWidth="1"/>
    <col min="8" max="8" width="11.7109375" style="1" customWidth="1"/>
    <col min="9" max="16" width="11.140625" style="1" customWidth="1"/>
    <col min="17" max="17" width="16.140625" style="1" customWidth="1"/>
    <col min="18" max="26" width="11.140625" style="1" customWidth="1"/>
    <col min="27" max="27" width="16.140625" style="1" customWidth="1"/>
    <col min="28" max="36" width="11.140625" style="1" customWidth="1"/>
    <col min="37" max="37" width="15.5703125" style="1" customWidth="1"/>
    <col min="38" max="46" width="11.140625" style="1" customWidth="1"/>
    <col min="47" max="47" width="16.140625" style="1" customWidth="1"/>
    <col min="48" max="56" width="11.140625" style="1" customWidth="1"/>
    <col min="57" max="57" width="14.5703125" style="1" customWidth="1"/>
    <col min="58" max="66" width="11.140625" style="1" customWidth="1"/>
    <col min="67" max="67" width="17.140625" style="1" customWidth="1"/>
    <col min="68" max="76" width="11.140625" style="1" customWidth="1"/>
    <col min="77" max="77" width="17.42578125" style="1" customWidth="1"/>
    <col min="78" max="16384" width="8.85546875" style="1"/>
  </cols>
  <sheetData>
    <row r="1" spans="2:78" ht="20.100000000000001" customHeight="1" thickBot="1">
      <c r="B1" s="40" t="s">
        <v>33</v>
      </c>
      <c r="C1" s="40"/>
      <c r="D1" s="2"/>
      <c r="E1" s="87" t="s">
        <v>19</v>
      </c>
      <c r="F1" s="88"/>
      <c r="G1" s="88"/>
      <c r="H1" s="89"/>
      <c r="I1" s="84" t="s">
        <v>21</v>
      </c>
      <c r="J1" s="85"/>
      <c r="K1" s="85"/>
      <c r="L1" s="85"/>
      <c r="M1" s="86"/>
      <c r="N1" s="82">
        <v>0</v>
      </c>
      <c r="O1" s="83"/>
      <c r="P1" s="32"/>
      <c r="Q1" s="81"/>
      <c r="R1" s="81"/>
      <c r="S1" s="84" t="s">
        <v>21</v>
      </c>
      <c r="T1" s="85"/>
      <c r="U1" s="85"/>
      <c r="V1" s="85"/>
      <c r="W1" s="86"/>
      <c r="X1" s="82">
        <v>0.04</v>
      </c>
      <c r="Y1" s="83"/>
      <c r="Z1" s="32"/>
      <c r="AA1" s="81"/>
      <c r="AB1" s="81"/>
      <c r="AC1" s="84" t="s">
        <v>21</v>
      </c>
      <c r="AD1" s="85"/>
      <c r="AE1" s="85"/>
      <c r="AF1" s="85"/>
      <c r="AG1" s="86"/>
      <c r="AH1" s="82">
        <v>0.08</v>
      </c>
      <c r="AI1" s="83"/>
      <c r="AJ1" s="32"/>
      <c r="AK1" s="81"/>
      <c r="AL1" s="81"/>
      <c r="AM1" s="84" t="s">
        <v>21</v>
      </c>
      <c r="AN1" s="85"/>
      <c r="AO1" s="85"/>
      <c r="AP1" s="85"/>
      <c r="AQ1" s="86"/>
      <c r="AR1" s="82">
        <v>0.12</v>
      </c>
      <c r="AS1" s="83"/>
      <c r="AT1" s="32"/>
      <c r="AU1" s="81"/>
      <c r="AV1" s="81"/>
      <c r="AW1" s="84" t="s">
        <v>21</v>
      </c>
      <c r="AX1" s="85"/>
      <c r="AY1" s="85"/>
      <c r="AZ1" s="85"/>
      <c r="BA1" s="86"/>
      <c r="BB1" s="82">
        <v>0.16</v>
      </c>
      <c r="BC1" s="83"/>
      <c r="BD1" s="32"/>
      <c r="BE1" s="80"/>
      <c r="BF1" s="80"/>
      <c r="BG1" s="84" t="s">
        <v>21</v>
      </c>
      <c r="BH1" s="85"/>
      <c r="BI1" s="85"/>
      <c r="BJ1" s="85"/>
      <c r="BK1" s="86"/>
      <c r="BL1" s="82">
        <v>0.2</v>
      </c>
      <c r="BM1" s="83"/>
      <c r="BN1" s="32"/>
      <c r="BO1" s="80"/>
      <c r="BP1" s="80"/>
      <c r="BQ1" s="84" t="s">
        <v>21</v>
      </c>
      <c r="BR1" s="85"/>
      <c r="BS1" s="85"/>
      <c r="BT1" s="85"/>
      <c r="BU1" s="86"/>
      <c r="BV1" s="82">
        <v>0.24</v>
      </c>
      <c r="BW1" s="83"/>
      <c r="BX1" s="32"/>
    </row>
    <row r="2" spans="2:78" ht="20.100000000000001" customHeight="1">
      <c r="B2" s="4" t="s">
        <v>1</v>
      </c>
      <c r="C2" s="5">
        <v>1200</v>
      </c>
      <c r="D2" s="2"/>
      <c r="E2" s="22" t="s">
        <v>25</v>
      </c>
      <c r="F2" s="19" t="s">
        <v>27</v>
      </c>
      <c r="G2" s="39" t="s">
        <v>0</v>
      </c>
      <c r="H2" s="23" t="s">
        <v>28</v>
      </c>
      <c r="I2" s="22" t="s">
        <v>29</v>
      </c>
      <c r="J2" s="19" t="s">
        <v>23</v>
      </c>
      <c r="K2" s="19" t="s">
        <v>26</v>
      </c>
      <c r="L2" s="39" t="s">
        <v>18</v>
      </c>
      <c r="M2" s="19" t="s">
        <v>30</v>
      </c>
      <c r="N2" s="19" t="s">
        <v>31</v>
      </c>
      <c r="O2" s="19" t="s">
        <v>32</v>
      </c>
      <c r="P2" s="23" t="s">
        <v>20</v>
      </c>
      <c r="Q2" s="78" t="s">
        <v>67</v>
      </c>
      <c r="R2" s="78" t="s">
        <v>68</v>
      </c>
      <c r="S2" s="22" t="s">
        <v>9</v>
      </c>
      <c r="T2" s="19" t="s">
        <v>23</v>
      </c>
      <c r="U2" s="19" t="s">
        <v>26</v>
      </c>
      <c r="V2" s="39" t="s">
        <v>18</v>
      </c>
      <c r="W2" s="19" t="s">
        <v>30</v>
      </c>
      <c r="X2" s="19" t="s">
        <v>31</v>
      </c>
      <c r="Y2" s="19" t="s">
        <v>32</v>
      </c>
      <c r="Z2" s="23" t="s">
        <v>20</v>
      </c>
      <c r="AA2" s="78" t="s">
        <v>67</v>
      </c>
      <c r="AB2" s="78" t="s">
        <v>68</v>
      </c>
      <c r="AC2" s="22" t="s">
        <v>10</v>
      </c>
      <c r="AD2" s="19" t="s">
        <v>23</v>
      </c>
      <c r="AE2" s="19" t="s">
        <v>26</v>
      </c>
      <c r="AF2" s="39" t="s">
        <v>18</v>
      </c>
      <c r="AG2" s="19" t="s">
        <v>30</v>
      </c>
      <c r="AH2" s="19" t="s">
        <v>31</v>
      </c>
      <c r="AI2" s="19" t="s">
        <v>32</v>
      </c>
      <c r="AJ2" s="23" t="s">
        <v>20</v>
      </c>
      <c r="AK2" s="78" t="s">
        <v>67</v>
      </c>
      <c r="AL2" s="78" t="s">
        <v>68</v>
      </c>
      <c r="AM2" s="22" t="s">
        <v>11</v>
      </c>
      <c r="AN2" s="19" t="s">
        <v>23</v>
      </c>
      <c r="AO2" s="19" t="s">
        <v>26</v>
      </c>
      <c r="AP2" s="39" t="s">
        <v>18</v>
      </c>
      <c r="AQ2" s="19" t="s">
        <v>30</v>
      </c>
      <c r="AR2" s="19" t="s">
        <v>31</v>
      </c>
      <c r="AS2" s="19" t="s">
        <v>32</v>
      </c>
      <c r="AT2" s="23" t="s">
        <v>20</v>
      </c>
      <c r="AU2" s="78" t="s">
        <v>67</v>
      </c>
      <c r="AV2" s="78" t="s">
        <v>68</v>
      </c>
      <c r="AW2" s="22" t="s">
        <v>12</v>
      </c>
      <c r="AX2" s="19" t="s">
        <v>23</v>
      </c>
      <c r="AY2" s="19" t="s">
        <v>26</v>
      </c>
      <c r="AZ2" s="39" t="s">
        <v>18</v>
      </c>
      <c r="BA2" s="19" t="s">
        <v>30</v>
      </c>
      <c r="BB2" s="19" t="s">
        <v>31</v>
      </c>
      <c r="BC2" s="19" t="s">
        <v>32</v>
      </c>
      <c r="BD2" s="23" t="s">
        <v>20</v>
      </c>
      <c r="BE2" s="78" t="s">
        <v>67</v>
      </c>
      <c r="BF2" s="78" t="s">
        <v>68</v>
      </c>
      <c r="BG2" s="22" t="s">
        <v>13</v>
      </c>
      <c r="BH2" s="19" t="s">
        <v>23</v>
      </c>
      <c r="BI2" s="19" t="s">
        <v>26</v>
      </c>
      <c r="BJ2" s="39" t="s">
        <v>18</v>
      </c>
      <c r="BK2" s="19" t="s">
        <v>30</v>
      </c>
      <c r="BL2" s="19" t="s">
        <v>31</v>
      </c>
      <c r="BM2" s="19" t="s">
        <v>32</v>
      </c>
      <c r="BN2" s="23" t="s">
        <v>20</v>
      </c>
      <c r="BO2" s="78" t="s">
        <v>67</v>
      </c>
      <c r="BP2" s="78" t="s">
        <v>68</v>
      </c>
      <c r="BQ2" s="22" t="s">
        <v>14</v>
      </c>
      <c r="BR2" s="19" t="s">
        <v>23</v>
      </c>
      <c r="BS2" s="19" t="s">
        <v>26</v>
      </c>
      <c r="BT2" s="39" t="s">
        <v>18</v>
      </c>
      <c r="BU2" s="19" t="s">
        <v>30</v>
      </c>
      <c r="BV2" s="19" t="s">
        <v>31</v>
      </c>
      <c r="BW2" s="19" t="s">
        <v>32</v>
      </c>
      <c r="BX2" s="23" t="s">
        <v>20</v>
      </c>
      <c r="BY2" s="78" t="s">
        <v>67</v>
      </c>
      <c r="BZ2" s="78" t="s">
        <v>68</v>
      </c>
    </row>
    <row r="3" spans="2:78" ht="20.100000000000001" customHeight="1">
      <c r="B3" s="6" t="s">
        <v>24</v>
      </c>
      <c r="C3" s="7">
        <v>20.5</v>
      </c>
      <c r="D3" s="2"/>
      <c r="E3" s="38">
        <v>22</v>
      </c>
      <c r="F3" s="20">
        <f t="shared" ref="F3:F24" si="0">0.02*E3-0.0054</f>
        <v>0.43459999999999999</v>
      </c>
      <c r="G3" s="20">
        <f t="shared" ref="G3:G25" si="1">F3/$C$14/$C$7</f>
        <v>3.1612818791472326</v>
      </c>
      <c r="H3" s="29">
        <f t="shared" ref="H3:H25" si="2">F3*$C$7/$C$5</f>
        <v>38869.15492957746</v>
      </c>
      <c r="I3" s="19">
        <v>0</v>
      </c>
      <c r="J3" s="19">
        <v>0</v>
      </c>
      <c r="K3" s="19">
        <v>0</v>
      </c>
      <c r="L3" s="19">
        <f t="shared" ref="L3:L25" si="3">K3/$C$14</f>
        <v>0</v>
      </c>
      <c r="M3" s="19">
        <f t="shared" ref="M3:M24" si="4">4*PI()^2*$C$13*SQRT($C$11*$C$2)*($C$7*I3*K3)^2</f>
        <v>0</v>
      </c>
      <c r="N3" s="19">
        <f t="shared" ref="N3:N24" si="5">4*PI()^2*N$1*SQRT($C$11*$C$2)*($C$7*I3*K3)^2</f>
        <v>0</v>
      </c>
      <c r="O3" s="19">
        <f t="shared" ref="O3:O24" si="6">M3+N3</f>
        <v>0</v>
      </c>
      <c r="P3" s="36">
        <f t="shared" ref="P3:P24" si="7">2*PI()^2*N$1*2*SQRT($C$2*$C$11)*J3*$C$7^2*K3^2/SQRT(2)</f>
        <v>0</v>
      </c>
      <c r="Q3" s="17">
        <f t="shared" ref="Q3:Q25" si="8">0.5926*0.5*$C$6*$F3^3*($C$7*I3*2+$C$7)*$C$8</f>
        <v>1.9354323193646394</v>
      </c>
      <c r="R3" s="79">
        <f t="shared" ref="R3:R25" si="9">N3/Q3</f>
        <v>0</v>
      </c>
      <c r="S3" s="26">
        <v>0</v>
      </c>
      <c r="T3" s="20">
        <v>0</v>
      </c>
      <c r="U3" s="20">
        <v>0</v>
      </c>
      <c r="V3" s="19">
        <f t="shared" ref="V3:V25" si="10">U3/$C$14</f>
        <v>0</v>
      </c>
      <c r="W3" s="19">
        <f t="shared" ref="W3:W24" si="11">4*PI()^2*$C$13*SQRT($C$11*$C$2)*($C$7*S3*U3)^2</f>
        <v>0</v>
      </c>
      <c r="X3" s="19">
        <f t="shared" ref="X3:X24" si="12">4*PI()^2*X$1*SQRT($C$11*$C$2)*($C$7*S3*U3)^2</f>
        <v>0</v>
      </c>
      <c r="Y3" s="19">
        <f t="shared" ref="Y3:Y24" si="13">W3+X3</f>
        <v>0</v>
      </c>
      <c r="Z3" s="36">
        <f t="shared" ref="Z3:Z24" si="14">2*PI()^2*X$1*2*SQRT($C$2*$C$11)*T3*$C$7^2*U3^2/SQRT(2)</f>
        <v>0</v>
      </c>
      <c r="AA3" s="17">
        <f t="shared" ref="AA3:AA25" si="15">0.5926*0.5*$C$6*$F3^3*($C$7*S3*2+$C$7)*$C$8</f>
        <v>1.9354323193646394</v>
      </c>
      <c r="AB3" s="79">
        <f t="shared" ref="AB3:AB25" si="16">X3/AA3</f>
        <v>0</v>
      </c>
      <c r="AC3" s="26">
        <v>0</v>
      </c>
      <c r="AD3" s="20">
        <v>0</v>
      </c>
      <c r="AE3" s="20">
        <v>0</v>
      </c>
      <c r="AF3" s="19">
        <f t="shared" ref="AF3:AF25" si="17">AE3/$C$14</f>
        <v>0</v>
      </c>
      <c r="AG3" s="19">
        <f t="shared" ref="AG3:AG24" si="18">4*PI()^2*$C$13*SQRT($C$11*$C$2)*($C$7*AC3*AE3)^2</f>
        <v>0</v>
      </c>
      <c r="AH3" s="19">
        <f t="shared" ref="AH3:AH24" si="19">4*PI()^2*AH$1*SQRT($C$11*$C$2)*($C$7*AC3*AE3)^2</f>
        <v>0</v>
      </c>
      <c r="AI3" s="19">
        <f t="shared" ref="AI3:AI24" si="20">AG3+AH3</f>
        <v>0</v>
      </c>
      <c r="AJ3" s="36">
        <f t="shared" ref="AJ3:AJ24" si="21">2*PI()^2*AH$1*2*SQRT($C$2*$C$11)*AD3*$C$7^2*AE3^2/SQRT(2)</f>
        <v>0</v>
      </c>
      <c r="AK3" s="17">
        <f t="shared" ref="AK3:AK25" si="22">0.5926*0.5*$C$6*$F3^3*($C$7*AC3*2+$C$7)*$C$8</f>
        <v>1.9354323193646394</v>
      </c>
      <c r="AL3" s="79">
        <f t="shared" ref="AL3:AL25" si="23">AH3/AK3</f>
        <v>0</v>
      </c>
      <c r="AM3" s="26">
        <v>0</v>
      </c>
      <c r="AN3" s="20">
        <v>0</v>
      </c>
      <c r="AO3" s="20">
        <v>0</v>
      </c>
      <c r="AP3" s="19">
        <f t="shared" ref="AP3:AP25" si="24">AO3/$C$14</f>
        <v>0</v>
      </c>
      <c r="AQ3" s="19">
        <f t="shared" ref="AQ3:AQ24" si="25">4*PI()^2*$C$13*SQRT($C$11*$C$2)*($C$7*AM3*AO3)^2</f>
        <v>0</v>
      </c>
      <c r="AR3" s="19">
        <f t="shared" ref="AR3:AR24" si="26">4*PI()^2*AR$1*SQRT($C$11*$C$2)*($C$7*AM3*AO3)^2</f>
        <v>0</v>
      </c>
      <c r="AS3" s="19">
        <f t="shared" ref="AS3:AS24" si="27">AQ3+AR3</f>
        <v>0</v>
      </c>
      <c r="AT3" s="36">
        <f t="shared" ref="AT3:AT24" si="28">2*PI()^2*AR$1*2*SQRT($C$2*$C$11)*AN3*$C$7^2*AO3^2/SQRT(2)</f>
        <v>0</v>
      </c>
      <c r="AU3" s="17">
        <f t="shared" ref="AU3:AU25" si="29">0.5926*0.5*$C$6*$F3^3*($C$7*AM3*2+$C$7)*$C$8</f>
        <v>1.9354323193646394</v>
      </c>
      <c r="AV3" s="79">
        <f t="shared" ref="AV3:AV25" si="30">AR3/AU3</f>
        <v>0</v>
      </c>
      <c r="AW3" s="26">
        <v>0</v>
      </c>
      <c r="AX3" s="20">
        <v>0</v>
      </c>
      <c r="AY3" s="20">
        <v>0</v>
      </c>
      <c r="AZ3" s="19">
        <f t="shared" ref="AZ3:AZ25" si="31">AY3/$C$14</f>
        <v>0</v>
      </c>
      <c r="BA3" s="19">
        <f t="shared" ref="BA3:BA24" si="32">4*PI()^2*$C$13*SQRT($C$11*$C$2)*($C$7*AW3*AY3)^2</f>
        <v>0</v>
      </c>
      <c r="BB3" s="19">
        <f t="shared" ref="BB3:BB24" si="33">4*PI()^2*BB$1*SQRT($C$11*$C$2)*($C$7*AW3*AY3)^2</f>
        <v>0</v>
      </c>
      <c r="BC3" s="19">
        <f t="shared" ref="BC3:BC24" si="34">BA3+BB3</f>
        <v>0</v>
      </c>
      <c r="BD3" s="36">
        <f t="shared" ref="BD3:BD24" si="35">2*PI()^2*BB$1*2*SQRT($C$2*$C$11)*AX3*$C$7^2*AY3^2/SQRT(2)</f>
        <v>0</v>
      </c>
      <c r="BE3" s="17">
        <f t="shared" ref="BE3:BE25" si="36">0.5926*0.5*$C$6*$F3^3*($C$7*AW3*2+$C$7)*$C$8</f>
        <v>1.9354323193646394</v>
      </c>
      <c r="BF3" s="79">
        <f t="shared" ref="BF3:BF25" si="37">BB3/BE3</f>
        <v>0</v>
      </c>
      <c r="BG3" s="26">
        <v>0</v>
      </c>
      <c r="BH3" s="20">
        <v>0</v>
      </c>
      <c r="BI3" s="20">
        <v>0</v>
      </c>
      <c r="BJ3" s="19">
        <f t="shared" ref="BJ3:BJ25" si="38">BI3/$C$14</f>
        <v>0</v>
      </c>
      <c r="BK3" s="19">
        <f t="shared" ref="BK3:BK24" si="39">4*PI()^2*$C$13*SQRT($C$11*$C$2)*($C$7*BG3*BI3)^2</f>
        <v>0</v>
      </c>
      <c r="BL3" s="19">
        <f t="shared" ref="BL3:BL24" si="40">4*PI()^2*BL$1*SQRT($C$11*$C$2)*($C$7*BG3*BI3)^2</f>
        <v>0</v>
      </c>
      <c r="BM3" s="19">
        <f t="shared" ref="BM3:BM24" si="41">BK3+BL3</f>
        <v>0</v>
      </c>
      <c r="BN3" s="36">
        <f t="shared" ref="BN3:BN24" si="42">2*PI()^2*BL$1*2*SQRT($C$2*$C$11)*BH3*$C$7^2*BI3^2/SQRT(2)</f>
        <v>0</v>
      </c>
      <c r="BO3" s="17">
        <f t="shared" ref="BO3:BO25" si="43">0.5926*0.5*$C$6*$F3^3*($C$7*BG3*2+$C$7)*$C$8</f>
        <v>1.9354323193646394</v>
      </c>
      <c r="BP3" s="79">
        <f t="shared" ref="BP3:BP25" si="44">BL3/BO3</f>
        <v>0</v>
      </c>
      <c r="BQ3" s="26">
        <v>0</v>
      </c>
      <c r="BR3" s="20">
        <v>0</v>
      </c>
      <c r="BS3" s="20">
        <v>0</v>
      </c>
      <c r="BT3" s="19">
        <f t="shared" ref="BT3:BT25" si="45">BS3/$C$14</f>
        <v>0</v>
      </c>
      <c r="BU3" s="19">
        <f t="shared" ref="BU3:BU24" si="46">4*PI()^2*$C$13*SQRT($C$11*$C$2)*($C$7*BQ3*BS3)^2</f>
        <v>0</v>
      </c>
      <c r="BV3" s="19">
        <f t="shared" ref="BV3:BV24" si="47">4*PI()^2*BV$1*SQRT($C$11*$C$2)*($C$7*BQ3*BS3)^2</f>
        <v>0</v>
      </c>
      <c r="BW3" s="19">
        <f t="shared" ref="BW3:BW24" si="48">BU3+BV3</f>
        <v>0</v>
      </c>
      <c r="BX3" s="36">
        <f t="shared" ref="BX3:BX24" si="49">2*PI()^2*BV$1*2*SQRT($C$2*$C$11)*BR3*$C$7^2*BS3^2/SQRT(2)</f>
        <v>0</v>
      </c>
      <c r="BY3" s="17">
        <f t="shared" ref="BY3:BY25" si="50">0.5926*0.5*$C$6*$F3^3*($C$7*BQ3*2+$C$7)*$C$8</f>
        <v>1.9354323193646394</v>
      </c>
      <c r="BZ3" s="79">
        <f t="shared" ref="BZ3:BZ25" si="51">BV3/BY3</f>
        <v>0</v>
      </c>
    </row>
    <row r="4" spans="2:78" ht="20.100000000000001" customHeight="1">
      <c r="B4" s="9" t="s">
        <v>2</v>
      </c>
      <c r="C4" s="10">
        <f>1.003887*10^-3</f>
        <v>1.003887E-3</v>
      </c>
      <c r="D4" s="2"/>
      <c r="E4" s="38">
        <v>24</v>
      </c>
      <c r="F4" s="20">
        <f t="shared" si="0"/>
        <v>0.47459999999999997</v>
      </c>
      <c r="G4" s="20">
        <f t="shared" si="1"/>
        <v>3.4522420152859556</v>
      </c>
      <c r="H4" s="29">
        <f t="shared" si="2"/>
        <v>42446.619718309856</v>
      </c>
      <c r="I4" s="19">
        <v>0</v>
      </c>
      <c r="J4" s="19">
        <v>0</v>
      </c>
      <c r="K4" s="19">
        <v>0</v>
      </c>
      <c r="L4" s="19">
        <f t="shared" si="3"/>
        <v>0</v>
      </c>
      <c r="M4" s="19">
        <f t="shared" si="4"/>
        <v>0</v>
      </c>
      <c r="N4" s="19">
        <f t="shared" si="5"/>
        <v>0</v>
      </c>
      <c r="O4" s="19">
        <f t="shared" si="6"/>
        <v>0</v>
      </c>
      <c r="P4" s="36">
        <f t="shared" si="7"/>
        <v>0</v>
      </c>
      <c r="Q4" s="17">
        <f t="shared" si="8"/>
        <v>2.5205308924070855</v>
      </c>
      <c r="R4" s="79">
        <f t="shared" si="9"/>
        <v>0</v>
      </c>
      <c r="S4" s="26">
        <v>0</v>
      </c>
      <c r="T4" s="20">
        <v>0</v>
      </c>
      <c r="U4" s="20">
        <v>0</v>
      </c>
      <c r="V4" s="19">
        <f t="shared" si="10"/>
        <v>0</v>
      </c>
      <c r="W4" s="19">
        <f t="shared" si="11"/>
        <v>0</v>
      </c>
      <c r="X4" s="19">
        <f t="shared" si="12"/>
        <v>0</v>
      </c>
      <c r="Y4" s="19">
        <f t="shared" si="13"/>
        <v>0</v>
      </c>
      <c r="Z4" s="36">
        <f t="shared" si="14"/>
        <v>0</v>
      </c>
      <c r="AA4" s="17">
        <f t="shared" si="15"/>
        <v>2.5205308924070855</v>
      </c>
      <c r="AB4" s="79">
        <f t="shared" si="16"/>
        <v>0</v>
      </c>
      <c r="AC4" s="26">
        <v>0</v>
      </c>
      <c r="AD4" s="20">
        <v>0</v>
      </c>
      <c r="AE4" s="20">
        <v>0</v>
      </c>
      <c r="AF4" s="19">
        <f t="shared" si="17"/>
        <v>0</v>
      </c>
      <c r="AG4" s="19">
        <f t="shared" si="18"/>
        <v>0</v>
      </c>
      <c r="AH4" s="19">
        <f t="shared" si="19"/>
        <v>0</v>
      </c>
      <c r="AI4" s="19">
        <f t="shared" si="20"/>
        <v>0</v>
      </c>
      <c r="AJ4" s="36">
        <f t="shared" si="21"/>
        <v>0</v>
      </c>
      <c r="AK4" s="17">
        <f t="shared" si="22"/>
        <v>2.5205308924070855</v>
      </c>
      <c r="AL4" s="79">
        <f t="shared" si="23"/>
        <v>0</v>
      </c>
      <c r="AM4" s="26">
        <v>0</v>
      </c>
      <c r="AN4" s="20">
        <v>0</v>
      </c>
      <c r="AO4" s="20">
        <v>0</v>
      </c>
      <c r="AP4" s="19">
        <f t="shared" si="24"/>
        <v>0</v>
      </c>
      <c r="AQ4" s="19">
        <f t="shared" si="25"/>
        <v>0</v>
      </c>
      <c r="AR4" s="19">
        <f t="shared" si="26"/>
        <v>0</v>
      </c>
      <c r="AS4" s="19">
        <f t="shared" si="27"/>
        <v>0</v>
      </c>
      <c r="AT4" s="36">
        <f t="shared" si="28"/>
        <v>0</v>
      </c>
      <c r="AU4" s="17">
        <f t="shared" si="29"/>
        <v>2.5205308924070855</v>
      </c>
      <c r="AV4" s="79">
        <f t="shared" si="30"/>
        <v>0</v>
      </c>
      <c r="AW4" s="26">
        <v>0</v>
      </c>
      <c r="AX4" s="20">
        <v>0</v>
      </c>
      <c r="AY4" s="20">
        <v>0</v>
      </c>
      <c r="AZ4" s="19">
        <f t="shared" si="31"/>
        <v>0</v>
      </c>
      <c r="BA4" s="19">
        <f t="shared" si="32"/>
        <v>0</v>
      </c>
      <c r="BB4" s="19">
        <f t="shared" si="33"/>
        <v>0</v>
      </c>
      <c r="BC4" s="19">
        <f t="shared" si="34"/>
        <v>0</v>
      </c>
      <c r="BD4" s="36">
        <f t="shared" si="35"/>
        <v>0</v>
      </c>
      <c r="BE4" s="17">
        <f t="shared" si="36"/>
        <v>2.5205308924070855</v>
      </c>
      <c r="BF4" s="79">
        <f t="shared" si="37"/>
        <v>0</v>
      </c>
      <c r="BG4" s="26">
        <v>0</v>
      </c>
      <c r="BH4" s="20">
        <v>0</v>
      </c>
      <c r="BI4" s="20">
        <v>0</v>
      </c>
      <c r="BJ4" s="19">
        <f t="shared" si="38"/>
        <v>0</v>
      </c>
      <c r="BK4" s="19">
        <f t="shared" si="39"/>
        <v>0</v>
      </c>
      <c r="BL4" s="19">
        <f t="shared" si="40"/>
        <v>0</v>
      </c>
      <c r="BM4" s="19">
        <f t="shared" si="41"/>
        <v>0</v>
      </c>
      <c r="BN4" s="36">
        <f t="shared" si="42"/>
        <v>0</v>
      </c>
      <c r="BO4" s="17">
        <f t="shared" si="43"/>
        <v>2.5205308924070855</v>
      </c>
      <c r="BP4" s="79">
        <f t="shared" si="44"/>
        <v>0</v>
      </c>
      <c r="BQ4" s="26">
        <v>0</v>
      </c>
      <c r="BR4" s="20">
        <v>0</v>
      </c>
      <c r="BS4" s="20">
        <v>0</v>
      </c>
      <c r="BT4" s="19">
        <f t="shared" si="45"/>
        <v>0</v>
      </c>
      <c r="BU4" s="19">
        <f t="shared" si="46"/>
        <v>0</v>
      </c>
      <c r="BV4" s="19">
        <f t="shared" si="47"/>
        <v>0</v>
      </c>
      <c r="BW4" s="19">
        <f t="shared" si="48"/>
        <v>0</v>
      </c>
      <c r="BX4" s="36">
        <f t="shared" si="49"/>
        <v>0</v>
      </c>
      <c r="BY4" s="17">
        <f t="shared" si="50"/>
        <v>2.5205308924070855</v>
      </c>
      <c r="BZ4" s="79">
        <f t="shared" si="51"/>
        <v>0</v>
      </c>
    </row>
    <row r="5" spans="2:78" ht="20.100000000000001" customHeight="1">
      <c r="B5" s="6" t="s">
        <v>3</v>
      </c>
      <c r="C5" s="11">
        <f>9.94*10^-7</f>
        <v>9.9399999999999993E-7</v>
      </c>
      <c r="D5" s="2"/>
      <c r="E5" s="38">
        <v>26</v>
      </c>
      <c r="F5" s="20">
        <f t="shared" si="0"/>
        <v>0.51460000000000006</v>
      </c>
      <c r="G5" s="20">
        <f t="shared" si="1"/>
        <v>3.7432021514246805</v>
      </c>
      <c r="H5" s="29">
        <f t="shared" si="2"/>
        <v>46024.084507042258</v>
      </c>
      <c r="I5" s="19">
        <v>0.46250000000000002</v>
      </c>
      <c r="J5" s="19">
        <v>1.7000000000000001E-2</v>
      </c>
      <c r="K5" s="19">
        <v>1.4179999999999999</v>
      </c>
      <c r="L5" s="19">
        <f t="shared" si="3"/>
        <v>0.91696232384186815</v>
      </c>
      <c r="M5" s="19">
        <f t="shared" si="4"/>
        <v>0.25095606199120113</v>
      </c>
      <c r="N5" s="19">
        <f t="shared" si="5"/>
        <v>0</v>
      </c>
      <c r="O5" s="19">
        <f t="shared" si="6"/>
        <v>0.25095606199120113</v>
      </c>
      <c r="P5" s="36">
        <f t="shared" si="7"/>
        <v>0</v>
      </c>
      <c r="Q5" s="17">
        <f t="shared" si="8"/>
        <v>6.1851310019049031</v>
      </c>
      <c r="R5" s="79">
        <f t="shared" si="9"/>
        <v>0</v>
      </c>
      <c r="S5" s="26">
        <v>0.21460000000000001</v>
      </c>
      <c r="T5" s="20">
        <v>2.7E-2</v>
      </c>
      <c r="U5" s="20">
        <v>1.4319999999999999</v>
      </c>
      <c r="V5" s="19">
        <f t="shared" si="10"/>
        <v>0.92601554847782452</v>
      </c>
      <c r="W5" s="19">
        <f t="shared" si="11"/>
        <v>5.5101982708170461E-2</v>
      </c>
      <c r="X5" s="19">
        <f t="shared" si="12"/>
        <v>0.11020396541634092</v>
      </c>
      <c r="Y5" s="19">
        <f t="shared" si="13"/>
        <v>0.16530594812451138</v>
      </c>
      <c r="Z5" s="36">
        <f t="shared" si="14"/>
        <v>4.5686359502966699E-2</v>
      </c>
      <c r="AA5" s="17">
        <f t="shared" si="15"/>
        <v>4.5920983002194733</v>
      </c>
      <c r="AB5" s="79">
        <f t="shared" si="16"/>
        <v>2.3998607654168436E-2</v>
      </c>
      <c r="AC5" s="26">
        <v>0.1598</v>
      </c>
      <c r="AD5" s="20">
        <v>1.4999999999999999E-2</v>
      </c>
      <c r="AE5" s="20">
        <v>1.38</v>
      </c>
      <c r="AF5" s="19">
        <f t="shared" si="17"/>
        <v>0.89238928554427221</v>
      </c>
      <c r="AG5" s="19">
        <f t="shared" si="18"/>
        <v>2.8374843684164919E-2</v>
      </c>
      <c r="AH5" s="19">
        <f t="shared" si="19"/>
        <v>0.11349937473665968</v>
      </c>
      <c r="AI5" s="19">
        <f t="shared" si="20"/>
        <v>0.14187421842082459</v>
      </c>
      <c r="AJ5" s="36">
        <f t="shared" si="21"/>
        <v>4.7142887583622117E-2</v>
      </c>
      <c r="AK5" s="17">
        <f t="shared" si="22"/>
        <v>4.2399474649941347</v>
      </c>
      <c r="AL5" s="79">
        <f t="shared" si="23"/>
        <v>2.676905213419117E-2</v>
      </c>
      <c r="AM5" s="26">
        <v>0</v>
      </c>
      <c r="AN5" s="20">
        <v>0</v>
      </c>
      <c r="AO5" s="20">
        <v>0</v>
      </c>
      <c r="AP5" s="19">
        <f t="shared" si="24"/>
        <v>0</v>
      </c>
      <c r="AQ5" s="19">
        <f t="shared" si="25"/>
        <v>0</v>
      </c>
      <c r="AR5" s="19">
        <f t="shared" si="26"/>
        <v>0</v>
      </c>
      <c r="AS5" s="19">
        <f t="shared" si="27"/>
        <v>0</v>
      </c>
      <c r="AT5" s="36">
        <f t="shared" si="28"/>
        <v>0</v>
      </c>
      <c r="AU5" s="17">
        <f t="shared" si="29"/>
        <v>3.2130550659246251</v>
      </c>
      <c r="AV5" s="79">
        <f t="shared" si="30"/>
        <v>0</v>
      </c>
      <c r="AW5" s="26">
        <v>0</v>
      </c>
      <c r="AX5" s="20">
        <v>0</v>
      </c>
      <c r="AY5" s="20">
        <v>0</v>
      </c>
      <c r="AZ5" s="19">
        <f t="shared" si="31"/>
        <v>0</v>
      </c>
      <c r="BA5" s="19">
        <f t="shared" si="32"/>
        <v>0</v>
      </c>
      <c r="BB5" s="19">
        <f t="shared" si="33"/>
        <v>0</v>
      </c>
      <c r="BC5" s="19">
        <f t="shared" si="34"/>
        <v>0</v>
      </c>
      <c r="BD5" s="36">
        <f t="shared" si="35"/>
        <v>0</v>
      </c>
      <c r="BE5" s="17">
        <f t="shared" si="36"/>
        <v>3.2130550659246251</v>
      </c>
      <c r="BF5" s="79">
        <f t="shared" si="37"/>
        <v>0</v>
      </c>
      <c r="BG5" s="26">
        <v>0</v>
      </c>
      <c r="BH5" s="20">
        <v>0</v>
      </c>
      <c r="BI5" s="20">
        <v>0</v>
      </c>
      <c r="BJ5" s="19">
        <f t="shared" si="38"/>
        <v>0</v>
      </c>
      <c r="BK5" s="19">
        <f t="shared" si="39"/>
        <v>0</v>
      </c>
      <c r="BL5" s="19">
        <f t="shared" si="40"/>
        <v>0</v>
      </c>
      <c r="BM5" s="19">
        <f t="shared" si="41"/>
        <v>0</v>
      </c>
      <c r="BN5" s="36">
        <f t="shared" si="42"/>
        <v>0</v>
      </c>
      <c r="BO5" s="17">
        <f t="shared" si="43"/>
        <v>3.2130550659246251</v>
      </c>
      <c r="BP5" s="79">
        <f t="shared" si="44"/>
        <v>0</v>
      </c>
      <c r="BQ5" s="26">
        <v>0</v>
      </c>
      <c r="BR5" s="20">
        <v>0</v>
      </c>
      <c r="BS5" s="20">
        <v>0</v>
      </c>
      <c r="BT5" s="19">
        <f t="shared" si="45"/>
        <v>0</v>
      </c>
      <c r="BU5" s="19">
        <f t="shared" si="46"/>
        <v>0</v>
      </c>
      <c r="BV5" s="19">
        <f t="shared" si="47"/>
        <v>0</v>
      </c>
      <c r="BW5" s="19">
        <f t="shared" si="48"/>
        <v>0</v>
      </c>
      <c r="BX5" s="36">
        <f t="shared" si="49"/>
        <v>0</v>
      </c>
      <c r="BY5" s="17">
        <f t="shared" si="50"/>
        <v>3.2130550659246251</v>
      </c>
      <c r="BZ5" s="79">
        <f t="shared" si="51"/>
        <v>0</v>
      </c>
    </row>
    <row r="6" spans="2:78" ht="20.100000000000001" customHeight="1">
      <c r="B6" s="9" t="s">
        <v>4</v>
      </c>
      <c r="C6" s="10">
        <v>999.72964999999999</v>
      </c>
      <c r="D6" s="2"/>
      <c r="E6" s="38">
        <v>28</v>
      </c>
      <c r="F6" s="20">
        <f t="shared" si="0"/>
        <v>0.55460000000000009</v>
      </c>
      <c r="G6" s="20">
        <f t="shared" si="1"/>
        <v>4.0341622875634036</v>
      </c>
      <c r="H6" s="29">
        <f t="shared" si="2"/>
        <v>49601.549295774654</v>
      </c>
      <c r="I6" s="19">
        <v>0.7873</v>
      </c>
      <c r="J6" s="19">
        <v>1.4E-2</v>
      </c>
      <c r="K6" s="19">
        <v>1.4570000000000001</v>
      </c>
      <c r="L6" s="19">
        <f t="shared" si="3"/>
        <v>0.94218202104203241</v>
      </c>
      <c r="M6" s="19">
        <f t="shared" si="4"/>
        <v>0.76775271579893667</v>
      </c>
      <c r="N6" s="19">
        <f t="shared" si="5"/>
        <v>0</v>
      </c>
      <c r="O6" s="19">
        <f t="shared" si="6"/>
        <v>0.76775271579893667</v>
      </c>
      <c r="P6" s="36">
        <f t="shared" si="7"/>
        <v>0</v>
      </c>
      <c r="Q6" s="17">
        <f t="shared" si="8"/>
        <v>10.355192665485029</v>
      </c>
      <c r="R6" s="79">
        <f t="shared" si="9"/>
        <v>0</v>
      </c>
      <c r="S6" s="26">
        <v>0.69830000000000003</v>
      </c>
      <c r="T6" s="20">
        <v>1.4E-2</v>
      </c>
      <c r="U6" s="20">
        <v>1.425</v>
      </c>
      <c r="V6" s="19">
        <f t="shared" si="10"/>
        <v>0.92148893615984639</v>
      </c>
      <c r="W6" s="19">
        <f t="shared" si="11"/>
        <v>0.57774416466574174</v>
      </c>
      <c r="X6" s="19">
        <f t="shared" si="12"/>
        <v>1.1554883293314835</v>
      </c>
      <c r="Y6" s="19">
        <f t="shared" si="13"/>
        <v>1.7332324939972252</v>
      </c>
      <c r="Z6" s="36">
        <f t="shared" si="14"/>
        <v>2.3458190950656335E-2</v>
      </c>
      <c r="AA6" s="17">
        <f t="shared" si="15"/>
        <v>9.639266193622861</v>
      </c>
      <c r="AB6" s="79">
        <f t="shared" si="16"/>
        <v>0.11987305943433024</v>
      </c>
      <c r="AC6" s="26">
        <v>0.57399999999999995</v>
      </c>
      <c r="AD6" s="20">
        <v>2.1000000000000001E-2</v>
      </c>
      <c r="AE6" s="20">
        <v>1.407</v>
      </c>
      <c r="AF6" s="19">
        <f t="shared" si="17"/>
        <v>0.90984907591361674</v>
      </c>
      <c r="AG6" s="19">
        <f t="shared" si="18"/>
        <v>0.38056928525793055</v>
      </c>
      <c r="AH6" s="19">
        <f t="shared" si="19"/>
        <v>1.5222771410317222</v>
      </c>
      <c r="AI6" s="19">
        <f t="shared" si="20"/>
        <v>1.9028464262896527</v>
      </c>
      <c r="AJ6" s="36">
        <f t="shared" si="21"/>
        <v>6.8607917646944933E-2</v>
      </c>
      <c r="AK6" s="17">
        <f t="shared" si="22"/>
        <v>8.639382368314239</v>
      </c>
      <c r="AL6" s="79">
        <f t="shared" si="23"/>
        <v>0.17620207974760085</v>
      </c>
      <c r="AM6" s="26">
        <v>0.47320000000000001</v>
      </c>
      <c r="AN6" s="20">
        <v>1.7999999999999999E-2</v>
      </c>
      <c r="AO6" s="20">
        <v>1.4119999999999999</v>
      </c>
      <c r="AP6" s="19">
        <f t="shared" si="24"/>
        <v>0.91308237042645823</v>
      </c>
      <c r="AQ6" s="19">
        <f t="shared" si="25"/>
        <v>0.26048374088227561</v>
      </c>
      <c r="AR6" s="19">
        <f t="shared" si="26"/>
        <v>1.5629024452936537</v>
      </c>
      <c r="AS6" s="19">
        <f t="shared" si="27"/>
        <v>1.8233861861759293</v>
      </c>
      <c r="AT6" s="36">
        <f t="shared" si="28"/>
        <v>8.8838231817127675E-2</v>
      </c>
      <c r="AU6" s="17">
        <f t="shared" si="29"/>
        <v>7.8285353080478748</v>
      </c>
      <c r="AV6" s="79">
        <f t="shared" si="30"/>
        <v>0.1996417444380639</v>
      </c>
      <c r="AW6" s="26">
        <v>0.3382</v>
      </c>
      <c r="AX6" s="20">
        <v>1.7999999999999999E-2</v>
      </c>
      <c r="AY6" s="20">
        <v>1.4279999999999999</v>
      </c>
      <c r="AZ6" s="19">
        <f t="shared" si="31"/>
        <v>0.92342891286755124</v>
      </c>
      <c r="BA6" s="19">
        <f t="shared" si="32"/>
        <v>0.13608973748907044</v>
      </c>
      <c r="BB6" s="19">
        <f t="shared" si="33"/>
        <v>1.0887178999125635</v>
      </c>
      <c r="BC6" s="19">
        <f t="shared" si="34"/>
        <v>1.2248076374016339</v>
      </c>
      <c r="BD6" s="36">
        <f t="shared" si="35"/>
        <v>0.12115062643266648</v>
      </c>
      <c r="BE6" s="17">
        <f t="shared" si="36"/>
        <v>6.7425794237625656</v>
      </c>
      <c r="BF6" s="79">
        <f t="shared" si="37"/>
        <v>0.16146905086140248</v>
      </c>
      <c r="BG6" s="26">
        <v>0.26910000000000001</v>
      </c>
      <c r="BH6" s="20">
        <v>1.4E-2</v>
      </c>
      <c r="BI6" s="20">
        <v>1.417</v>
      </c>
      <c r="BJ6" s="19">
        <f t="shared" si="38"/>
        <v>0.91631566493929983</v>
      </c>
      <c r="BK6" s="19">
        <f t="shared" si="39"/>
        <v>8.4837693150489071E-2</v>
      </c>
      <c r="BL6" s="19">
        <f t="shared" si="40"/>
        <v>0.84837693150489069</v>
      </c>
      <c r="BM6" s="19">
        <f t="shared" si="41"/>
        <v>0.93321462465537974</v>
      </c>
      <c r="BN6" s="36">
        <f t="shared" si="42"/>
        <v>0.11597770038712804</v>
      </c>
      <c r="BO6" s="17">
        <f t="shared" si="43"/>
        <v>6.1867308933617151</v>
      </c>
      <c r="BP6" s="79">
        <f t="shared" si="44"/>
        <v>0.13712846835073891</v>
      </c>
      <c r="BQ6" s="26">
        <v>0.24340000000000001</v>
      </c>
      <c r="BR6" s="20">
        <v>1.0999999999999999E-2</v>
      </c>
      <c r="BS6" s="20">
        <v>1.4039999999999999</v>
      </c>
      <c r="BT6" s="19">
        <f t="shared" si="45"/>
        <v>0.90790909920591167</v>
      </c>
      <c r="BU6" s="19">
        <f t="shared" si="46"/>
        <v>6.81392138009215E-2</v>
      </c>
      <c r="BV6" s="19">
        <f t="shared" si="47"/>
        <v>0.817670565611058</v>
      </c>
      <c r="BW6" s="19">
        <f t="shared" si="48"/>
        <v>0.88580977941197947</v>
      </c>
      <c r="BX6" s="36">
        <f t="shared" si="49"/>
        <v>0.10735317760989391</v>
      </c>
      <c r="BY6" s="17">
        <f t="shared" si="50"/>
        <v>5.9799970694644378</v>
      </c>
      <c r="BZ6" s="79">
        <f t="shared" si="51"/>
        <v>0.13673427530363116</v>
      </c>
    </row>
    <row r="7" spans="2:78" ht="20.100000000000001" customHeight="1">
      <c r="B7" s="9" t="s">
        <v>5</v>
      </c>
      <c r="C7" s="10">
        <f>3.5*0.0254</f>
        <v>8.8899999999999993E-2</v>
      </c>
      <c r="D7" s="2"/>
      <c r="E7" s="38">
        <v>30</v>
      </c>
      <c r="F7" s="20">
        <f t="shared" si="0"/>
        <v>0.59460000000000002</v>
      </c>
      <c r="G7" s="20">
        <f t="shared" si="1"/>
        <v>4.3251224237021271</v>
      </c>
      <c r="H7" s="29">
        <f t="shared" si="2"/>
        <v>53179.014084507042</v>
      </c>
      <c r="I7" s="19">
        <v>0.99450000000000005</v>
      </c>
      <c r="J7" s="19">
        <v>1.4999999999999999E-2</v>
      </c>
      <c r="K7" s="19">
        <v>1.5649999999999999</v>
      </c>
      <c r="L7" s="19">
        <f t="shared" si="3"/>
        <v>1.0120211825194101</v>
      </c>
      <c r="M7" s="19">
        <f t="shared" si="4"/>
        <v>1.413383488999673</v>
      </c>
      <c r="N7" s="19">
        <f t="shared" si="5"/>
        <v>0</v>
      </c>
      <c r="O7" s="19">
        <f t="shared" si="6"/>
        <v>1.413383488999673</v>
      </c>
      <c r="P7" s="36">
        <f t="shared" si="7"/>
        <v>0</v>
      </c>
      <c r="Q7" s="17">
        <f t="shared" si="8"/>
        <v>14.815265974431762</v>
      </c>
      <c r="R7" s="79">
        <f t="shared" si="9"/>
        <v>0</v>
      </c>
      <c r="S7" s="26">
        <v>0.91139999999999999</v>
      </c>
      <c r="T7" s="20">
        <v>1.2999999999999999E-2</v>
      </c>
      <c r="U7" s="20">
        <v>1.5389999999999999</v>
      </c>
      <c r="V7" s="19">
        <f t="shared" si="10"/>
        <v>0.99520805105263399</v>
      </c>
      <c r="W7" s="19">
        <f t="shared" si="11"/>
        <v>1.147934327495437</v>
      </c>
      <c r="X7" s="19">
        <f t="shared" si="12"/>
        <v>2.295868654990874</v>
      </c>
      <c r="Y7" s="19">
        <f t="shared" si="13"/>
        <v>3.4438029824863108</v>
      </c>
      <c r="Z7" s="36">
        <f t="shared" si="14"/>
        <v>2.5407231501642286E-2</v>
      </c>
      <c r="AA7" s="17">
        <f t="shared" si="15"/>
        <v>13.991479689737698</v>
      </c>
      <c r="AB7" s="79">
        <f t="shared" si="16"/>
        <v>0.16409048262956921</v>
      </c>
      <c r="AC7" s="26">
        <v>0.81210000000000004</v>
      </c>
      <c r="AD7" s="20">
        <v>1.2999999999999999E-2</v>
      </c>
      <c r="AE7" s="20">
        <v>1.4990000000000001</v>
      </c>
      <c r="AF7" s="19">
        <f t="shared" si="17"/>
        <v>0.96934169494990163</v>
      </c>
      <c r="AG7" s="19">
        <f t="shared" si="18"/>
        <v>0.86465735811757949</v>
      </c>
      <c r="AH7" s="19">
        <f t="shared" si="19"/>
        <v>3.458629432470318</v>
      </c>
      <c r="AI7" s="19">
        <f t="shared" si="20"/>
        <v>4.3232867905878978</v>
      </c>
      <c r="AJ7" s="36">
        <f t="shared" si="21"/>
        <v>4.8207361970969843E-2</v>
      </c>
      <c r="AK7" s="17">
        <f t="shared" si="22"/>
        <v>13.00709968889389</v>
      </c>
      <c r="AL7" s="79">
        <f t="shared" si="23"/>
        <v>0.26590320019023672</v>
      </c>
      <c r="AM7" s="26">
        <v>0.71860000000000002</v>
      </c>
      <c r="AN7" s="20">
        <v>1.2E-2</v>
      </c>
      <c r="AO7" s="20">
        <v>1.4690000000000001</v>
      </c>
      <c r="AP7" s="19">
        <f t="shared" si="24"/>
        <v>0.94994192787285214</v>
      </c>
      <c r="AQ7" s="19">
        <f t="shared" si="25"/>
        <v>0.65018923130006689</v>
      </c>
      <c r="AR7" s="19">
        <f t="shared" si="26"/>
        <v>3.9011353878004016</v>
      </c>
      <c r="AS7" s="19">
        <f t="shared" si="27"/>
        <v>4.5513246191004688</v>
      </c>
      <c r="AT7" s="36">
        <f t="shared" si="28"/>
        <v>6.410366278061802E-2</v>
      </c>
      <c r="AU7" s="17">
        <f t="shared" si="29"/>
        <v>12.080216203708632</v>
      </c>
      <c r="AV7" s="79">
        <f t="shared" si="30"/>
        <v>0.32293589137939033</v>
      </c>
      <c r="AW7" s="26">
        <v>0.64200000000000002</v>
      </c>
      <c r="AX7" s="20">
        <v>1.4E-2</v>
      </c>
      <c r="AY7" s="20">
        <v>1.444</v>
      </c>
      <c r="AZ7" s="19">
        <f t="shared" si="31"/>
        <v>0.93377545530864425</v>
      </c>
      <c r="BA7" s="19">
        <f t="shared" si="32"/>
        <v>0.50144833952262247</v>
      </c>
      <c r="BB7" s="19">
        <f t="shared" si="33"/>
        <v>4.0115867161809797</v>
      </c>
      <c r="BC7" s="19">
        <f t="shared" si="34"/>
        <v>4.5130350557036021</v>
      </c>
      <c r="BD7" s="36">
        <f t="shared" si="35"/>
        <v>9.6351652217593578E-2</v>
      </c>
      <c r="BE7" s="17">
        <f t="shared" si="36"/>
        <v>11.320865669321563</v>
      </c>
      <c r="BF7" s="79">
        <f t="shared" si="37"/>
        <v>0.35435335365315629</v>
      </c>
      <c r="BG7" s="26">
        <v>0.53039999999999998</v>
      </c>
      <c r="BH7" s="20">
        <v>1.2999999999999999E-2</v>
      </c>
      <c r="BI7" s="20">
        <v>1.448</v>
      </c>
      <c r="BJ7" s="19">
        <f t="shared" si="38"/>
        <v>0.93636209091891753</v>
      </c>
      <c r="BK7" s="19">
        <f t="shared" si="39"/>
        <v>0.34416437155037016</v>
      </c>
      <c r="BL7" s="19">
        <f t="shared" si="40"/>
        <v>3.4416437155037012</v>
      </c>
      <c r="BM7" s="19">
        <f t="shared" si="41"/>
        <v>3.7858080870540713</v>
      </c>
      <c r="BN7" s="36">
        <f t="shared" si="42"/>
        <v>0.11245719146762766</v>
      </c>
      <c r="BO7" s="17">
        <f t="shared" si="43"/>
        <v>10.214553402512205</v>
      </c>
      <c r="BP7" s="79">
        <f t="shared" si="44"/>
        <v>0.33693530983520537</v>
      </c>
      <c r="BQ7" s="26">
        <v>0.4733</v>
      </c>
      <c r="BR7" s="20">
        <v>2.1000000000000001E-2</v>
      </c>
      <c r="BS7" s="20">
        <v>1.444</v>
      </c>
      <c r="BT7" s="19">
        <f t="shared" si="45"/>
        <v>0.93377545530864425</v>
      </c>
      <c r="BU7" s="19">
        <f t="shared" si="46"/>
        <v>0.27253930892111849</v>
      </c>
      <c r="BV7" s="19">
        <f t="shared" si="47"/>
        <v>3.2704717070534217</v>
      </c>
      <c r="BW7" s="19">
        <f t="shared" si="48"/>
        <v>3.5430110159745403</v>
      </c>
      <c r="BX7" s="36">
        <f t="shared" si="49"/>
        <v>0.2167912174895856</v>
      </c>
      <c r="BY7" s="17">
        <f t="shared" si="50"/>
        <v>9.6485101190461258</v>
      </c>
      <c r="BZ7" s="79">
        <f t="shared" si="51"/>
        <v>0.33896131803785146</v>
      </c>
    </row>
    <row r="8" spans="2:78" ht="20.100000000000001" customHeight="1">
      <c r="B8" s="9" t="s">
        <v>6</v>
      </c>
      <c r="C8" s="10">
        <f>35.25*0.0254</f>
        <v>0.89534999999999998</v>
      </c>
      <c r="D8" s="2"/>
      <c r="E8" s="38">
        <v>32</v>
      </c>
      <c r="F8" s="20">
        <f t="shared" si="0"/>
        <v>0.63460000000000005</v>
      </c>
      <c r="G8" s="20">
        <f t="shared" si="1"/>
        <v>4.6160825598408506</v>
      </c>
      <c r="H8" s="29">
        <f t="shared" si="2"/>
        <v>56756.478873239437</v>
      </c>
      <c r="I8" s="19">
        <v>0.99199999999999999</v>
      </c>
      <c r="J8" s="19">
        <v>1.4999999999999999E-2</v>
      </c>
      <c r="K8" s="19">
        <v>1.613</v>
      </c>
      <c r="L8" s="19">
        <f t="shared" si="3"/>
        <v>1.0430608098426892</v>
      </c>
      <c r="M8" s="19">
        <f t="shared" si="4"/>
        <v>1.4938735367868334</v>
      </c>
      <c r="N8" s="19">
        <f t="shared" si="5"/>
        <v>0</v>
      </c>
      <c r="O8" s="19">
        <f t="shared" si="6"/>
        <v>1.4938735367868334</v>
      </c>
      <c r="P8" s="36">
        <f t="shared" si="7"/>
        <v>0</v>
      </c>
      <c r="Q8" s="17">
        <f t="shared" si="8"/>
        <v>17.980751753503355</v>
      </c>
      <c r="R8" s="79">
        <f t="shared" si="9"/>
        <v>0</v>
      </c>
      <c r="S8" s="26">
        <v>0.92989999999999995</v>
      </c>
      <c r="T8" s="20">
        <v>1.2999999999999999E-2</v>
      </c>
      <c r="U8" s="20">
        <v>1.607</v>
      </c>
      <c r="V8" s="19">
        <f t="shared" si="10"/>
        <v>1.0391808564272793</v>
      </c>
      <c r="W8" s="19">
        <f t="shared" si="11"/>
        <v>1.3029447607594598</v>
      </c>
      <c r="X8" s="19">
        <f t="shared" si="12"/>
        <v>2.6058895215189195</v>
      </c>
      <c r="Y8" s="19">
        <f t="shared" si="13"/>
        <v>3.908834282278379</v>
      </c>
      <c r="Z8" s="36">
        <f t="shared" si="14"/>
        <v>2.7702046798058631E-2</v>
      </c>
      <c r="AA8" s="17">
        <f t="shared" si="15"/>
        <v>17.232357193253648</v>
      </c>
      <c r="AB8" s="79">
        <f t="shared" si="16"/>
        <v>0.15122072345036508</v>
      </c>
      <c r="AC8" s="26">
        <v>0.88349999999999995</v>
      </c>
      <c r="AD8" s="20">
        <v>1.2E-2</v>
      </c>
      <c r="AE8" s="20">
        <v>1.5780000000000001</v>
      </c>
      <c r="AF8" s="19">
        <f t="shared" si="17"/>
        <v>1.0204277482527984</v>
      </c>
      <c r="AG8" s="19">
        <f t="shared" si="18"/>
        <v>1.134093497544346</v>
      </c>
      <c r="AH8" s="19">
        <f t="shared" si="19"/>
        <v>4.5363739901773839</v>
      </c>
      <c r="AI8" s="19">
        <f t="shared" si="20"/>
        <v>5.67046748772173</v>
      </c>
      <c r="AJ8" s="36">
        <f t="shared" si="21"/>
        <v>4.931306451828444E-2</v>
      </c>
      <c r="AK8" s="17">
        <f t="shared" si="22"/>
        <v>16.673170275450328</v>
      </c>
      <c r="AL8" s="79">
        <f t="shared" si="23"/>
        <v>0.27207627075318525</v>
      </c>
      <c r="AM8" s="26">
        <v>0.82830000000000004</v>
      </c>
      <c r="AN8" s="20">
        <v>0.01</v>
      </c>
      <c r="AO8" s="20">
        <v>1.5629999999999999</v>
      </c>
      <c r="AP8" s="19">
        <f t="shared" si="24"/>
        <v>1.0107278647142734</v>
      </c>
      <c r="AQ8" s="19">
        <f t="shared" si="25"/>
        <v>0.97794635808117703</v>
      </c>
      <c r="AR8" s="19">
        <f t="shared" si="26"/>
        <v>5.8676781484870615</v>
      </c>
      <c r="AS8" s="19">
        <f t="shared" si="27"/>
        <v>6.8456245065682388</v>
      </c>
      <c r="AT8" s="36">
        <f t="shared" si="28"/>
        <v>6.0475012044357145E-2</v>
      </c>
      <c r="AU8" s="17">
        <f t="shared" si="29"/>
        <v>16.00793066633948</v>
      </c>
      <c r="AV8" s="79">
        <f t="shared" si="30"/>
        <v>0.36654819856418197</v>
      </c>
      <c r="AW8" s="26">
        <v>0.76690000000000003</v>
      </c>
      <c r="AX8" s="20">
        <v>8.9999999999999993E-3</v>
      </c>
      <c r="AY8" s="20">
        <v>1.538</v>
      </c>
      <c r="AZ8" s="19">
        <f t="shared" si="31"/>
        <v>0.99456139215006578</v>
      </c>
      <c r="BA8" s="19">
        <f t="shared" si="32"/>
        <v>0.81173056903292284</v>
      </c>
      <c r="BB8" s="19">
        <f t="shared" si="33"/>
        <v>6.4938445522633828</v>
      </c>
      <c r="BC8" s="19">
        <f t="shared" si="34"/>
        <v>7.3055751212963056</v>
      </c>
      <c r="BD8" s="36">
        <f t="shared" si="35"/>
        <v>7.0267082909485468E-2</v>
      </c>
      <c r="BE8" s="17">
        <f t="shared" si="36"/>
        <v>15.267972115625602</v>
      </c>
      <c r="BF8" s="79">
        <f t="shared" si="37"/>
        <v>0.42532462746754884</v>
      </c>
      <c r="BG8" s="26">
        <v>0.69750000000000001</v>
      </c>
      <c r="BH8" s="20">
        <v>1.0999999999999999E-2</v>
      </c>
      <c r="BI8" s="20">
        <v>1.5149999999999999</v>
      </c>
      <c r="BJ8" s="19">
        <f t="shared" si="38"/>
        <v>0.97968823739099442</v>
      </c>
      <c r="BK8" s="19">
        <f t="shared" si="39"/>
        <v>0.65153154027227755</v>
      </c>
      <c r="BL8" s="19">
        <f t="shared" si="40"/>
        <v>6.5153154027227744</v>
      </c>
      <c r="BM8" s="19">
        <f t="shared" si="41"/>
        <v>7.1668469429950523</v>
      </c>
      <c r="BN8" s="36">
        <f t="shared" si="42"/>
        <v>0.10416569310502956</v>
      </c>
      <c r="BO8" s="17">
        <f t="shared" si="43"/>
        <v>14.431602027359428</v>
      </c>
      <c r="BP8" s="79">
        <f t="shared" si="44"/>
        <v>0.45146168736991504</v>
      </c>
      <c r="BQ8" s="26">
        <v>0.62649999999999995</v>
      </c>
      <c r="BR8" s="20">
        <v>1.4E-2</v>
      </c>
      <c r="BS8" s="20">
        <v>1.4950000000000001</v>
      </c>
      <c r="BT8" s="19">
        <f t="shared" si="45"/>
        <v>0.96675505933962835</v>
      </c>
      <c r="BU8" s="19">
        <f t="shared" si="46"/>
        <v>0.51185422321370244</v>
      </c>
      <c r="BV8" s="19">
        <f t="shared" si="47"/>
        <v>6.1422506785644293</v>
      </c>
      <c r="BW8" s="19">
        <f t="shared" si="48"/>
        <v>6.6541049017781315</v>
      </c>
      <c r="BX8" s="36">
        <f t="shared" si="49"/>
        <v>0.15491676669840274</v>
      </c>
      <c r="BY8" s="17">
        <f t="shared" si="50"/>
        <v>13.575949631582793</v>
      </c>
      <c r="BZ8" s="79">
        <f t="shared" si="51"/>
        <v>0.45243617170435219</v>
      </c>
    </row>
    <row r="9" spans="2:78" ht="20.100000000000001" customHeight="1">
      <c r="B9" s="9" t="s">
        <v>15</v>
      </c>
      <c r="C9" s="10">
        <v>5.4249999999999998</v>
      </c>
      <c r="D9" s="2"/>
      <c r="E9" s="38">
        <v>34</v>
      </c>
      <c r="F9" s="20">
        <f t="shared" si="0"/>
        <v>0.67460000000000009</v>
      </c>
      <c r="G9" s="20">
        <f t="shared" si="1"/>
        <v>4.907042695979575</v>
      </c>
      <c r="H9" s="29">
        <f t="shared" si="2"/>
        <v>60333.94366197184</v>
      </c>
      <c r="I9" s="19">
        <v>1.0475000000000001</v>
      </c>
      <c r="J9" s="19">
        <v>1.4E-2</v>
      </c>
      <c r="K9" s="19">
        <v>1.663</v>
      </c>
      <c r="L9" s="19">
        <f t="shared" si="3"/>
        <v>1.075393754971105</v>
      </c>
      <c r="M9" s="19">
        <f t="shared" si="4"/>
        <v>1.7705749544964355</v>
      </c>
      <c r="N9" s="19">
        <f t="shared" si="5"/>
        <v>0</v>
      </c>
      <c r="O9" s="19">
        <f t="shared" si="6"/>
        <v>1.7705749544964355</v>
      </c>
      <c r="P9" s="36">
        <f t="shared" si="7"/>
        <v>0</v>
      </c>
      <c r="Q9" s="17">
        <f t="shared" si="8"/>
        <v>22.40311906049374</v>
      </c>
      <c r="R9" s="79">
        <f t="shared" si="9"/>
        <v>0</v>
      </c>
      <c r="S9" s="26">
        <v>0.9698</v>
      </c>
      <c r="T9" s="20">
        <v>1.4999999999999999E-2</v>
      </c>
      <c r="U9" s="20">
        <v>1.6559999999999999</v>
      </c>
      <c r="V9" s="19">
        <f t="shared" si="10"/>
        <v>1.0708671426531267</v>
      </c>
      <c r="W9" s="19">
        <f t="shared" si="11"/>
        <v>1.5048970102658088</v>
      </c>
      <c r="X9" s="19">
        <f t="shared" si="12"/>
        <v>3.0097940205316176</v>
      </c>
      <c r="Y9" s="19">
        <f t="shared" si="13"/>
        <v>4.514691030797426</v>
      </c>
      <c r="Z9" s="36">
        <f t="shared" si="14"/>
        <v>3.3942879060207931E-2</v>
      </c>
      <c r="AA9" s="17">
        <f t="shared" si="15"/>
        <v>21.278258090541971</v>
      </c>
      <c r="AB9" s="79">
        <f t="shared" si="16"/>
        <v>0.14144926749758002</v>
      </c>
      <c r="AC9" s="26">
        <v>0.91400000000000003</v>
      </c>
      <c r="AD9" s="20">
        <v>1.2E-2</v>
      </c>
      <c r="AE9" s="20">
        <v>1.647</v>
      </c>
      <c r="AF9" s="19">
        <f t="shared" si="17"/>
        <v>1.0650472125300119</v>
      </c>
      <c r="AG9" s="19">
        <f t="shared" si="18"/>
        <v>1.3222127622738642</v>
      </c>
      <c r="AH9" s="19">
        <f t="shared" si="19"/>
        <v>5.2888510490954568</v>
      </c>
      <c r="AI9" s="19">
        <f t="shared" si="20"/>
        <v>6.6110638113693208</v>
      </c>
      <c r="AJ9" s="36">
        <f t="shared" si="21"/>
        <v>5.3719899661970855E-2</v>
      </c>
      <c r="AK9" s="17">
        <f t="shared" si="22"/>
        <v>20.470442876599773</v>
      </c>
      <c r="AL9" s="79">
        <f t="shared" si="23"/>
        <v>0.25836524793224003</v>
      </c>
      <c r="AM9" s="26">
        <v>0.85580000000000001</v>
      </c>
      <c r="AN9" s="20">
        <v>1.4999999999999999E-2</v>
      </c>
      <c r="AO9" s="20">
        <v>1.631</v>
      </c>
      <c r="AP9" s="19">
        <f t="shared" si="24"/>
        <v>1.0547006700889188</v>
      </c>
      <c r="AQ9" s="19">
        <f t="shared" si="25"/>
        <v>1.1367742862340537</v>
      </c>
      <c r="AR9" s="19">
        <f t="shared" si="26"/>
        <v>6.8206457174043225</v>
      </c>
      <c r="AS9" s="19">
        <f t="shared" si="27"/>
        <v>7.9574200036383758</v>
      </c>
      <c r="AT9" s="36">
        <f t="shared" si="28"/>
        <v>9.8777308583282764E-2</v>
      </c>
      <c r="AU9" s="17">
        <f t="shared" si="29"/>
        <v>19.62788292227296</v>
      </c>
      <c r="AV9" s="79">
        <f t="shared" si="30"/>
        <v>0.34749777876780169</v>
      </c>
      <c r="AW9" s="26">
        <v>0.80710000000000004</v>
      </c>
      <c r="AX9" s="20">
        <v>1.2999999999999999E-2</v>
      </c>
      <c r="AY9" s="20">
        <v>1.607</v>
      </c>
      <c r="AZ9" s="19">
        <f t="shared" si="31"/>
        <v>1.0391808564272793</v>
      </c>
      <c r="BA9" s="19">
        <f t="shared" si="32"/>
        <v>0.98154045267946044</v>
      </c>
      <c r="BB9" s="19">
        <f t="shared" si="33"/>
        <v>7.8523236214356835</v>
      </c>
      <c r="BC9" s="19">
        <f t="shared" si="34"/>
        <v>8.8338640741151444</v>
      </c>
      <c r="BD9" s="36">
        <f t="shared" si="35"/>
        <v>0.11080818719223452</v>
      </c>
      <c r="BE9" s="17">
        <f t="shared" si="36"/>
        <v>18.922854231968572</v>
      </c>
      <c r="BF9" s="79">
        <f t="shared" si="37"/>
        <v>0.41496507478083527</v>
      </c>
      <c r="BG9" s="26">
        <v>0.75239999999999996</v>
      </c>
      <c r="BH9" s="20">
        <v>1.2999999999999999E-2</v>
      </c>
      <c r="BI9" s="20">
        <v>1.5880000000000001</v>
      </c>
      <c r="BJ9" s="19">
        <f t="shared" si="38"/>
        <v>1.0268943372784816</v>
      </c>
      <c r="BK9" s="19">
        <f t="shared" si="39"/>
        <v>0.83295267044499743</v>
      </c>
      <c r="BL9" s="19">
        <f t="shared" si="40"/>
        <v>8.3295267044499735</v>
      </c>
      <c r="BM9" s="19">
        <f t="shared" si="41"/>
        <v>9.1624793748949713</v>
      </c>
      <c r="BN9" s="36">
        <f t="shared" si="42"/>
        <v>0.13525430763729232</v>
      </c>
      <c r="BO9" s="17">
        <f t="shared" si="43"/>
        <v>18.130963690702654</v>
      </c>
      <c r="BP9" s="79">
        <f t="shared" si="44"/>
        <v>0.45940893416058504</v>
      </c>
      <c r="BQ9" s="26">
        <v>0.70179999999999998</v>
      </c>
      <c r="BR9" s="20">
        <v>0.01</v>
      </c>
      <c r="BS9" s="20">
        <v>1.573</v>
      </c>
      <c r="BT9" s="19">
        <f t="shared" si="45"/>
        <v>1.0171944537399566</v>
      </c>
      <c r="BU9" s="19">
        <f t="shared" si="46"/>
        <v>0.71105947515102763</v>
      </c>
      <c r="BV9" s="19">
        <f t="shared" si="47"/>
        <v>8.532713701812332</v>
      </c>
      <c r="BW9" s="19">
        <f t="shared" si="48"/>
        <v>9.2437731769633604</v>
      </c>
      <c r="BX9" s="36">
        <f t="shared" si="49"/>
        <v>0.1225026400881077</v>
      </c>
      <c r="BY9" s="17">
        <f t="shared" si="50"/>
        <v>17.39842874759378</v>
      </c>
      <c r="BZ9" s="79">
        <f t="shared" si="51"/>
        <v>0.49043013168602451</v>
      </c>
    </row>
    <row r="10" spans="2:78" ht="20.100000000000001" customHeight="1">
      <c r="B10" s="9" t="s">
        <v>7</v>
      </c>
      <c r="C10" s="10">
        <v>1.343</v>
      </c>
      <c r="D10" s="2"/>
      <c r="E10" s="38">
        <v>36</v>
      </c>
      <c r="F10" s="20">
        <f t="shared" si="0"/>
        <v>0.71460000000000001</v>
      </c>
      <c r="G10" s="20">
        <f t="shared" si="1"/>
        <v>5.1980028321182976</v>
      </c>
      <c r="H10" s="29">
        <f t="shared" si="2"/>
        <v>63911.408450704221</v>
      </c>
      <c r="I10" s="19">
        <v>1.0902000000000001</v>
      </c>
      <c r="J10" s="19">
        <v>0.02</v>
      </c>
      <c r="K10" s="19">
        <v>1.7390000000000001</v>
      </c>
      <c r="L10" s="19">
        <f t="shared" si="3"/>
        <v>1.1245398315662967</v>
      </c>
      <c r="M10" s="19">
        <f t="shared" si="4"/>
        <v>2.0971682510692351</v>
      </c>
      <c r="N10" s="19">
        <f t="shared" si="5"/>
        <v>0</v>
      </c>
      <c r="O10" s="19">
        <f t="shared" si="6"/>
        <v>2.0971682510692351</v>
      </c>
      <c r="P10" s="36">
        <f t="shared" si="7"/>
        <v>0</v>
      </c>
      <c r="Q10" s="17">
        <f t="shared" si="8"/>
        <v>27.364001363676241</v>
      </c>
      <c r="R10" s="79">
        <f t="shared" si="9"/>
        <v>0</v>
      </c>
      <c r="S10" s="26">
        <v>1.0087999999999999</v>
      </c>
      <c r="T10" s="20">
        <v>1.6E-2</v>
      </c>
      <c r="U10" s="20">
        <v>1.7190000000000001</v>
      </c>
      <c r="V10" s="19">
        <f t="shared" si="10"/>
        <v>1.1116066535149305</v>
      </c>
      <c r="W10" s="19">
        <f t="shared" si="11"/>
        <v>1.7546223436823518</v>
      </c>
      <c r="X10" s="19">
        <f t="shared" si="12"/>
        <v>3.5092446873647036</v>
      </c>
      <c r="Y10" s="19">
        <f t="shared" si="13"/>
        <v>5.2638670310470559</v>
      </c>
      <c r="Z10" s="36">
        <f t="shared" si="14"/>
        <v>3.9012922841696461E-2</v>
      </c>
      <c r="AA10" s="17">
        <f t="shared" si="15"/>
        <v>25.963278365938063</v>
      </c>
      <c r="AB10" s="79">
        <f t="shared" si="16"/>
        <v>0.13516184812656701</v>
      </c>
      <c r="AC10" s="26">
        <v>0.93730000000000002</v>
      </c>
      <c r="AD10" s="20">
        <v>1.6E-2</v>
      </c>
      <c r="AE10" s="20">
        <v>1.7070000000000001</v>
      </c>
      <c r="AF10" s="19">
        <f t="shared" si="17"/>
        <v>1.1038467466841106</v>
      </c>
      <c r="AG10" s="19">
        <f t="shared" si="18"/>
        <v>1.4936403288761291</v>
      </c>
      <c r="AH10" s="19">
        <f t="shared" si="19"/>
        <v>5.9745613155045163</v>
      </c>
      <c r="AI10" s="19">
        <f t="shared" si="20"/>
        <v>7.4682016443806454</v>
      </c>
      <c r="AJ10" s="36">
        <f t="shared" si="21"/>
        <v>7.6940281925449702E-2</v>
      </c>
      <c r="AK10" s="17">
        <f t="shared" si="22"/>
        <v>24.732913570627506</v>
      </c>
      <c r="AL10" s="79">
        <f t="shared" si="23"/>
        <v>0.24156318253583473</v>
      </c>
      <c r="AM10" s="26">
        <v>0.87839999999999996</v>
      </c>
      <c r="AN10" s="20">
        <v>1.7999999999999999E-2</v>
      </c>
      <c r="AO10" s="20">
        <v>1.696</v>
      </c>
      <c r="AP10" s="19">
        <f t="shared" si="24"/>
        <v>1.0967334987558592</v>
      </c>
      <c r="AQ10" s="19">
        <f t="shared" si="25"/>
        <v>1.2949652219107761</v>
      </c>
      <c r="AR10" s="19">
        <f t="shared" si="26"/>
        <v>7.7697913314646572</v>
      </c>
      <c r="AS10" s="19">
        <f t="shared" si="27"/>
        <v>9.0647565533754335</v>
      </c>
      <c r="AT10" s="36">
        <f t="shared" si="28"/>
        <v>0.12816876761033269</v>
      </c>
      <c r="AU10" s="17">
        <f t="shared" si="29"/>
        <v>23.719368305679371</v>
      </c>
      <c r="AV10" s="79">
        <f t="shared" si="30"/>
        <v>0.3275715959772949</v>
      </c>
      <c r="AW10" s="26">
        <v>0.83930000000000005</v>
      </c>
      <c r="AX10" s="20">
        <v>1.4E-2</v>
      </c>
      <c r="AY10" s="20">
        <v>1.675</v>
      </c>
      <c r="AZ10" s="19">
        <f t="shared" si="31"/>
        <v>1.0831536618019246</v>
      </c>
      <c r="BA10" s="19">
        <f t="shared" si="32"/>
        <v>1.1531500546323858</v>
      </c>
      <c r="BB10" s="19">
        <f t="shared" si="33"/>
        <v>9.2252004370590868</v>
      </c>
      <c r="BC10" s="19">
        <f t="shared" si="34"/>
        <v>10.378350491691473</v>
      </c>
      <c r="BD10" s="36">
        <f t="shared" si="35"/>
        <v>0.12964459116958604</v>
      </c>
      <c r="BE10" s="17">
        <f t="shared" si="36"/>
        <v>23.046539445586458</v>
      </c>
      <c r="BF10" s="79">
        <f t="shared" si="37"/>
        <v>0.40028571139020896</v>
      </c>
      <c r="BG10" s="26">
        <v>0.78129999999999999</v>
      </c>
      <c r="BH10" s="20">
        <v>1.2999999999999999E-2</v>
      </c>
      <c r="BI10" s="20">
        <v>1.66</v>
      </c>
      <c r="BJ10" s="19">
        <f t="shared" si="38"/>
        <v>1.0734537782633999</v>
      </c>
      <c r="BK10" s="19">
        <f t="shared" si="39"/>
        <v>0.98146220402793605</v>
      </c>
      <c r="BL10" s="19">
        <f t="shared" si="40"/>
        <v>9.8146220402793602</v>
      </c>
      <c r="BM10" s="19">
        <f t="shared" si="41"/>
        <v>10.796084244307297</v>
      </c>
      <c r="BN10" s="36">
        <f t="shared" si="42"/>
        <v>0.14779722688953462</v>
      </c>
      <c r="BO10" s="17">
        <f t="shared" si="43"/>
        <v>22.048481289949923</v>
      </c>
      <c r="BP10" s="79">
        <f t="shared" si="44"/>
        <v>0.44513823474785241</v>
      </c>
      <c r="BQ10" s="26">
        <v>0.73729999999999996</v>
      </c>
      <c r="BR10" s="20">
        <v>1.7999999999999999E-2</v>
      </c>
      <c r="BS10" s="20">
        <v>1.6539999999999999</v>
      </c>
      <c r="BT10" s="19">
        <f t="shared" si="45"/>
        <v>1.06957382484799</v>
      </c>
      <c r="BU10" s="19">
        <f t="shared" si="46"/>
        <v>0.86772324794716704</v>
      </c>
      <c r="BV10" s="19">
        <f t="shared" si="47"/>
        <v>10.412678975366005</v>
      </c>
      <c r="BW10" s="19">
        <f t="shared" si="48"/>
        <v>11.280402223313171</v>
      </c>
      <c r="BX10" s="36">
        <f t="shared" si="49"/>
        <v>0.24379877476127854</v>
      </c>
      <c r="BY10" s="17">
        <f t="shared" si="50"/>
        <v>21.291333723604964</v>
      </c>
      <c r="BZ10" s="79">
        <f t="shared" si="51"/>
        <v>0.48905714928613553</v>
      </c>
    </row>
    <row r="11" spans="2:78" ht="20.100000000000001" customHeight="1">
      <c r="B11" s="12" t="s">
        <v>8</v>
      </c>
      <c r="C11" s="10">
        <f>C9*C10</f>
        <v>7.2857749999999992</v>
      </c>
      <c r="D11" s="2"/>
      <c r="E11" s="38">
        <v>38</v>
      </c>
      <c r="F11" s="20">
        <f t="shared" si="0"/>
        <v>0.75460000000000005</v>
      </c>
      <c r="G11" s="20">
        <f t="shared" si="1"/>
        <v>5.488962968257022</v>
      </c>
      <c r="H11" s="29">
        <f t="shared" si="2"/>
        <v>67488.873239436623</v>
      </c>
      <c r="I11" s="19">
        <v>1.117</v>
      </c>
      <c r="J11" s="19">
        <v>2.1999999999999999E-2</v>
      </c>
      <c r="K11" s="19">
        <v>1.7689999999999999</v>
      </c>
      <c r="L11" s="19">
        <f t="shared" si="3"/>
        <v>1.143939598643346</v>
      </c>
      <c r="M11" s="19">
        <f t="shared" si="4"/>
        <v>2.2781576119399465</v>
      </c>
      <c r="N11" s="19">
        <f t="shared" si="5"/>
        <v>0</v>
      </c>
      <c r="O11" s="19">
        <f t="shared" si="6"/>
        <v>2.2781576119399465</v>
      </c>
      <c r="P11" s="36">
        <f t="shared" si="7"/>
        <v>0</v>
      </c>
      <c r="Q11" s="17">
        <f t="shared" si="8"/>
        <v>32.764175321042707</v>
      </c>
      <c r="R11" s="79">
        <f t="shared" si="9"/>
        <v>0</v>
      </c>
      <c r="S11" s="26">
        <v>1.0398000000000001</v>
      </c>
      <c r="T11" s="20">
        <v>1.9E-2</v>
      </c>
      <c r="U11" s="20">
        <v>1.754</v>
      </c>
      <c r="V11" s="19">
        <f t="shared" si="10"/>
        <v>1.1342397151048214</v>
      </c>
      <c r="W11" s="19">
        <f t="shared" si="11"/>
        <v>1.9407989975093962</v>
      </c>
      <c r="X11" s="19">
        <f t="shared" si="12"/>
        <v>3.8815979950187924</v>
      </c>
      <c r="Y11" s="19">
        <f t="shared" si="13"/>
        <v>5.8223969925281889</v>
      </c>
      <c r="Z11" s="36">
        <f t="shared" si="14"/>
        <v>4.8233583820049726E-2</v>
      </c>
      <c r="AA11" s="17">
        <f t="shared" si="15"/>
        <v>31.199924031751124</v>
      </c>
      <c r="AB11" s="79">
        <f t="shared" si="16"/>
        <v>0.12441049507263606</v>
      </c>
      <c r="AC11" s="26">
        <v>0.97170000000000001</v>
      </c>
      <c r="AD11" s="20">
        <v>1.4E-2</v>
      </c>
      <c r="AE11" s="20">
        <v>1.7529999999999999</v>
      </c>
      <c r="AF11" s="19">
        <f t="shared" si="17"/>
        <v>1.1335930562022529</v>
      </c>
      <c r="AG11" s="19">
        <f t="shared" si="18"/>
        <v>1.6929728466843552</v>
      </c>
      <c r="AH11" s="19">
        <f t="shared" si="19"/>
        <v>6.7718913867374209</v>
      </c>
      <c r="AI11" s="19">
        <f t="shared" si="20"/>
        <v>8.4648642334217765</v>
      </c>
      <c r="AJ11" s="36">
        <f t="shared" si="21"/>
        <v>7.1000043745236524E-2</v>
      </c>
      <c r="AK11" s="17">
        <f t="shared" si="22"/>
        <v>29.820059876300899</v>
      </c>
      <c r="AL11" s="79">
        <f t="shared" si="23"/>
        <v>0.227091810507037</v>
      </c>
      <c r="AM11" s="26">
        <v>0.9143</v>
      </c>
      <c r="AN11" s="20">
        <v>1.6E-2</v>
      </c>
      <c r="AO11" s="20">
        <v>1.738</v>
      </c>
      <c r="AP11" s="19">
        <f t="shared" si="24"/>
        <v>1.1238931726637285</v>
      </c>
      <c r="AQ11" s="19">
        <f t="shared" si="25"/>
        <v>1.4733256123196403</v>
      </c>
      <c r="AR11" s="19">
        <f t="shared" si="26"/>
        <v>8.8399536739178419</v>
      </c>
      <c r="AS11" s="19">
        <f t="shared" si="27"/>
        <v>10.313279286237481</v>
      </c>
      <c r="AT11" s="36">
        <f t="shared" si="28"/>
        <v>0.11964031129774641</v>
      </c>
      <c r="AU11" s="17">
        <f t="shared" si="29"/>
        <v>28.657002570532281</v>
      </c>
      <c r="AV11" s="79">
        <f t="shared" si="30"/>
        <v>0.30847446979705689</v>
      </c>
      <c r="AW11" s="26">
        <v>0.86819999999999997</v>
      </c>
      <c r="AX11" s="20">
        <v>1.2999999999999999E-2</v>
      </c>
      <c r="AY11" s="20">
        <v>1.734</v>
      </c>
      <c r="AZ11" s="19">
        <f t="shared" si="31"/>
        <v>1.1213065370534552</v>
      </c>
      <c r="BA11" s="19">
        <f t="shared" si="32"/>
        <v>1.3223898410932204</v>
      </c>
      <c r="BB11" s="19">
        <f t="shared" si="33"/>
        <v>10.579118728745764</v>
      </c>
      <c r="BC11" s="19">
        <f t="shared" si="34"/>
        <v>11.901508569838985</v>
      </c>
      <c r="BD11" s="36">
        <f t="shared" si="35"/>
        <v>0.12901442843183902</v>
      </c>
      <c r="BE11" s="17">
        <f t="shared" si="36"/>
        <v>27.722909507885362</v>
      </c>
      <c r="BF11" s="79">
        <f t="shared" si="37"/>
        <v>0.3816020366021356</v>
      </c>
      <c r="BG11" s="26">
        <v>0.8105</v>
      </c>
      <c r="BH11" s="20">
        <v>1.2E-2</v>
      </c>
      <c r="BI11" s="20">
        <v>1.7230000000000001</v>
      </c>
      <c r="BJ11" s="19">
        <f t="shared" si="38"/>
        <v>1.1141932891252038</v>
      </c>
      <c r="BK11" s="19">
        <f t="shared" si="39"/>
        <v>1.1378849365064445</v>
      </c>
      <c r="BL11" s="19">
        <f t="shared" si="40"/>
        <v>11.378849365064445</v>
      </c>
      <c r="BM11" s="19">
        <f t="shared" si="41"/>
        <v>12.516734301570889</v>
      </c>
      <c r="BN11" s="36">
        <f t="shared" si="42"/>
        <v>0.14698010660915661</v>
      </c>
      <c r="BO11" s="17">
        <f t="shared" si="43"/>
        <v>26.553773505396698</v>
      </c>
      <c r="BP11" s="79">
        <f t="shared" si="44"/>
        <v>0.42852099204475952</v>
      </c>
      <c r="BQ11" s="26">
        <v>0.7681</v>
      </c>
      <c r="BR11" s="20">
        <v>1.7999999999999999E-2</v>
      </c>
      <c r="BS11" s="20">
        <v>1.7030000000000001</v>
      </c>
      <c r="BT11" s="19">
        <f t="shared" si="45"/>
        <v>1.1012601110738374</v>
      </c>
      <c r="BU11" s="19">
        <f t="shared" si="46"/>
        <v>0.99835864074983138</v>
      </c>
      <c r="BV11" s="19">
        <f t="shared" si="47"/>
        <v>11.980303688997976</v>
      </c>
      <c r="BW11" s="19">
        <f t="shared" si="48"/>
        <v>12.978662329747808</v>
      </c>
      <c r="BX11" s="36">
        <f t="shared" si="49"/>
        <v>0.25845789575805128</v>
      </c>
      <c r="BY11" s="17">
        <f t="shared" si="50"/>
        <v>25.694651035630336</v>
      </c>
      <c r="BZ11" s="79">
        <f t="shared" si="51"/>
        <v>0.46625671904962213</v>
      </c>
    </row>
    <row r="12" spans="2:78" ht="20.100000000000001" customHeight="1">
      <c r="B12" s="12" t="s">
        <v>17</v>
      </c>
      <c r="C12" s="10">
        <f>1*C9</f>
        <v>5.4249999999999998</v>
      </c>
      <c r="D12" s="2"/>
      <c r="E12" s="38">
        <v>40</v>
      </c>
      <c r="F12" s="20">
        <f t="shared" si="0"/>
        <v>0.79460000000000008</v>
      </c>
      <c r="G12" s="20">
        <f t="shared" si="1"/>
        <v>5.7799231043957455</v>
      </c>
      <c r="H12" s="29">
        <f t="shared" si="2"/>
        <v>71066.338028169019</v>
      </c>
      <c r="I12" s="19">
        <v>1.1771</v>
      </c>
      <c r="J12" s="19">
        <v>0.02</v>
      </c>
      <c r="K12" s="19">
        <v>1.766</v>
      </c>
      <c r="L12" s="19">
        <f t="shared" si="3"/>
        <v>1.1419996219356412</v>
      </c>
      <c r="M12" s="19">
        <f t="shared" si="4"/>
        <v>2.5213310539125686</v>
      </c>
      <c r="N12" s="19">
        <f t="shared" si="5"/>
        <v>0</v>
      </c>
      <c r="O12" s="19">
        <f t="shared" si="6"/>
        <v>2.5213310539125686</v>
      </c>
      <c r="P12" s="36">
        <f t="shared" si="7"/>
        <v>0</v>
      </c>
      <c r="Q12" s="17">
        <f t="shared" si="8"/>
        <v>39.677423207352923</v>
      </c>
      <c r="R12" s="79">
        <f t="shared" si="9"/>
        <v>0</v>
      </c>
      <c r="S12" s="26">
        <v>1.0891</v>
      </c>
      <c r="T12" s="20">
        <v>2.1000000000000001E-2</v>
      </c>
      <c r="U12" s="20">
        <v>1.7470000000000001</v>
      </c>
      <c r="V12" s="19">
        <f t="shared" si="10"/>
        <v>1.1297131027868432</v>
      </c>
      <c r="W12" s="19">
        <f t="shared" si="11"/>
        <v>2.1122391162160796</v>
      </c>
      <c r="X12" s="19">
        <f t="shared" si="12"/>
        <v>4.2244782324321593</v>
      </c>
      <c r="Y12" s="19">
        <f t="shared" si="13"/>
        <v>6.3367173486482393</v>
      </c>
      <c r="Z12" s="36">
        <f t="shared" si="14"/>
        <v>5.2886138434069571E-2</v>
      </c>
      <c r="AA12" s="17">
        <f t="shared" si="15"/>
        <v>37.595488175305313</v>
      </c>
      <c r="AB12" s="79">
        <f t="shared" si="16"/>
        <v>0.11236662795103743</v>
      </c>
      <c r="AC12" s="26">
        <v>1.0071000000000001</v>
      </c>
      <c r="AD12" s="20">
        <v>1.7999999999999999E-2</v>
      </c>
      <c r="AE12" s="20">
        <v>1.754</v>
      </c>
      <c r="AF12" s="19">
        <f t="shared" si="17"/>
        <v>1.1342397151048214</v>
      </c>
      <c r="AG12" s="19">
        <f t="shared" si="18"/>
        <v>1.8206485724220403</v>
      </c>
      <c r="AH12" s="19">
        <f t="shared" si="19"/>
        <v>7.282594289688161</v>
      </c>
      <c r="AI12" s="19">
        <f t="shared" si="20"/>
        <v>9.1032428621102017</v>
      </c>
      <c r="AJ12" s="36">
        <f t="shared" si="21"/>
        <v>9.1389948290620512E-2</v>
      </c>
      <c r="AK12" s="17">
        <f t="shared" si="22"/>
        <v>35.655503259079126</v>
      </c>
      <c r="AL12" s="79">
        <f t="shared" si="23"/>
        <v>0.20424881502222972</v>
      </c>
      <c r="AM12" s="26">
        <v>0.93369999999999997</v>
      </c>
      <c r="AN12" s="20">
        <v>1.2999999999999999E-2</v>
      </c>
      <c r="AO12" s="20">
        <v>1.7629999999999999</v>
      </c>
      <c r="AP12" s="19">
        <f t="shared" si="24"/>
        <v>1.1400596452279361</v>
      </c>
      <c r="AQ12" s="19">
        <f t="shared" si="25"/>
        <v>1.5810335910060935</v>
      </c>
      <c r="AR12" s="19">
        <f t="shared" si="26"/>
        <v>9.4862015460365612</v>
      </c>
      <c r="AS12" s="19">
        <f t="shared" si="27"/>
        <v>11.067235137042655</v>
      </c>
      <c r="AT12" s="36">
        <f t="shared" si="28"/>
        <v>0.10002440678705572</v>
      </c>
      <c r="AU12" s="17">
        <f t="shared" si="29"/>
        <v>33.918980175530315</v>
      </c>
      <c r="AV12" s="79">
        <f t="shared" si="30"/>
        <v>0.27967236918520494</v>
      </c>
      <c r="AW12" s="26">
        <v>0.88390000000000002</v>
      </c>
      <c r="AX12" s="20">
        <v>1.2E-2</v>
      </c>
      <c r="AY12" s="20">
        <v>1.754</v>
      </c>
      <c r="AZ12" s="19">
        <f t="shared" si="31"/>
        <v>1.1342397151048214</v>
      </c>
      <c r="BA12" s="19">
        <f t="shared" si="32"/>
        <v>1.4024493994037626</v>
      </c>
      <c r="BB12" s="19">
        <f t="shared" si="33"/>
        <v>11.219595195230101</v>
      </c>
      <c r="BC12" s="19">
        <f t="shared" si="34"/>
        <v>12.622044594633863</v>
      </c>
      <c r="BD12" s="36">
        <f t="shared" si="35"/>
        <v>0.12185326438749404</v>
      </c>
      <c r="BE12" s="17">
        <f t="shared" si="36"/>
        <v>32.740794214212457</v>
      </c>
      <c r="BF12" s="79">
        <f t="shared" si="37"/>
        <v>0.34267938406820275</v>
      </c>
      <c r="BG12" s="26">
        <v>0.82809999999999995</v>
      </c>
      <c r="BH12" s="20">
        <v>1.7000000000000001E-2</v>
      </c>
      <c r="BI12" s="20">
        <v>1.7430000000000001</v>
      </c>
      <c r="BJ12" s="19">
        <f t="shared" si="38"/>
        <v>1.1271264671765699</v>
      </c>
      <c r="BK12" s="19">
        <f t="shared" si="39"/>
        <v>1.2155759483376238</v>
      </c>
      <c r="BL12" s="19">
        <f t="shared" si="40"/>
        <v>12.155759483376238</v>
      </c>
      <c r="BM12" s="19">
        <f t="shared" si="41"/>
        <v>13.371335431713863</v>
      </c>
      <c r="BN12" s="36">
        <f t="shared" si="42"/>
        <v>0.21308380961362333</v>
      </c>
      <c r="BO12" s="17">
        <f t="shared" si="43"/>
        <v>31.420658137073175</v>
      </c>
      <c r="BP12" s="79">
        <f t="shared" si="44"/>
        <v>0.38687157443827314</v>
      </c>
      <c r="BQ12" s="26">
        <v>0.7742</v>
      </c>
      <c r="BR12" s="20">
        <v>1.7000000000000001E-2</v>
      </c>
      <c r="BS12" s="20">
        <v>1.74</v>
      </c>
      <c r="BT12" s="19">
        <f t="shared" si="45"/>
        <v>1.1251864904688651</v>
      </c>
      <c r="BU12" s="19">
        <f t="shared" si="46"/>
        <v>1.0588308477855675</v>
      </c>
      <c r="BV12" s="19">
        <f t="shared" si="47"/>
        <v>12.70597017342681</v>
      </c>
      <c r="BW12" s="19">
        <f t="shared" si="48"/>
        <v>13.764801021212378</v>
      </c>
      <c r="BX12" s="36">
        <f t="shared" si="49"/>
        <v>0.25482112052289058</v>
      </c>
      <c r="BY12" s="17">
        <f t="shared" si="50"/>
        <v>30.145472929944003</v>
      </c>
      <c r="BZ12" s="79">
        <f t="shared" si="51"/>
        <v>0.42148850021210837</v>
      </c>
    </row>
    <row r="13" spans="2:78" ht="20.100000000000001" customHeight="1">
      <c r="B13" s="33" t="s">
        <v>22</v>
      </c>
      <c r="C13" s="34">
        <v>0.02</v>
      </c>
      <c r="D13" s="2"/>
      <c r="E13" s="38">
        <v>42</v>
      </c>
      <c r="F13" s="20">
        <f t="shared" si="0"/>
        <v>0.83460000000000001</v>
      </c>
      <c r="G13" s="20">
        <f t="shared" si="1"/>
        <v>6.070883240534469</v>
      </c>
      <c r="H13" s="29">
        <f t="shared" si="2"/>
        <v>74643.8028169014</v>
      </c>
      <c r="I13" s="19">
        <v>1.2361</v>
      </c>
      <c r="J13" s="19">
        <v>2.3E-2</v>
      </c>
      <c r="K13" s="19">
        <v>1.7450000000000001</v>
      </c>
      <c r="L13" s="19">
        <f t="shared" si="3"/>
        <v>1.1284197849817066</v>
      </c>
      <c r="M13" s="19">
        <f t="shared" si="4"/>
        <v>2.7146874199107613</v>
      </c>
      <c r="N13" s="19">
        <f t="shared" si="5"/>
        <v>0</v>
      </c>
      <c r="O13" s="19">
        <f t="shared" si="6"/>
        <v>2.7146874199107613</v>
      </c>
      <c r="P13" s="36">
        <f t="shared" si="7"/>
        <v>0</v>
      </c>
      <c r="Q13" s="17">
        <f t="shared" si="8"/>
        <v>47.593615410916726</v>
      </c>
      <c r="R13" s="79">
        <f t="shared" si="9"/>
        <v>0</v>
      </c>
      <c r="S13" s="26">
        <v>1.1277999999999999</v>
      </c>
      <c r="T13" s="20">
        <v>0.02</v>
      </c>
      <c r="U13" s="20">
        <v>1.75</v>
      </c>
      <c r="V13" s="19">
        <f t="shared" si="10"/>
        <v>1.1316530794945481</v>
      </c>
      <c r="W13" s="19">
        <f t="shared" si="11"/>
        <v>2.2728042499871037</v>
      </c>
      <c r="X13" s="19">
        <f t="shared" si="12"/>
        <v>4.5456084999742075</v>
      </c>
      <c r="Y13" s="19">
        <f t="shared" si="13"/>
        <v>6.8184127499613112</v>
      </c>
      <c r="Z13" s="36">
        <f t="shared" si="14"/>
        <v>5.0540885396920386E-2</v>
      </c>
      <c r="AA13" s="17">
        <f t="shared" si="15"/>
        <v>44.62466860543185</v>
      </c>
      <c r="AB13" s="79">
        <f t="shared" si="16"/>
        <v>0.10186313180644892</v>
      </c>
      <c r="AC13" s="26">
        <v>1.0377000000000001</v>
      </c>
      <c r="AD13" s="20">
        <v>2.1000000000000001E-2</v>
      </c>
      <c r="AE13" s="20">
        <v>1.7629999999999999</v>
      </c>
      <c r="AF13" s="19">
        <f t="shared" si="17"/>
        <v>1.1400596452279361</v>
      </c>
      <c r="AG13" s="19">
        <f t="shared" si="18"/>
        <v>1.9528550674533784</v>
      </c>
      <c r="AH13" s="19">
        <f t="shared" si="19"/>
        <v>7.8114202698135138</v>
      </c>
      <c r="AI13" s="19">
        <f t="shared" si="20"/>
        <v>9.7642753372668913</v>
      </c>
      <c r="AJ13" s="36">
        <f t="shared" si="21"/>
        <v>0.10771859192452156</v>
      </c>
      <c r="AK13" s="17">
        <f t="shared" si="22"/>
        <v>42.15465838221683</v>
      </c>
      <c r="AL13" s="79">
        <f t="shared" si="23"/>
        <v>0.18530384468988612</v>
      </c>
      <c r="AM13" s="26">
        <v>0.96560000000000001</v>
      </c>
      <c r="AN13" s="20">
        <v>1.7000000000000001E-2</v>
      </c>
      <c r="AO13" s="20">
        <v>1.7549999999999999</v>
      </c>
      <c r="AP13" s="19">
        <f t="shared" si="24"/>
        <v>1.1348863740073896</v>
      </c>
      <c r="AQ13" s="19">
        <f t="shared" si="25"/>
        <v>1.6756006135799173</v>
      </c>
      <c r="AR13" s="19">
        <f t="shared" si="26"/>
        <v>10.053603681479503</v>
      </c>
      <c r="AS13" s="19">
        <f t="shared" si="27"/>
        <v>11.72920429505942</v>
      </c>
      <c r="AT13" s="36">
        <f t="shared" si="28"/>
        <v>0.12961676273921849</v>
      </c>
      <c r="AU13" s="17">
        <f t="shared" si="29"/>
        <v>40.178101921686284</v>
      </c>
      <c r="AV13" s="79">
        <f t="shared" si="30"/>
        <v>0.25022594897776967</v>
      </c>
      <c r="AW13" s="26">
        <v>0.9012</v>
      </c>
      <c r="AX13" s="20">
        <v>1.2999999999999999E-2</v>
      </c>
      <c r="AY13" s="20">
        <v>1.762</v>
      </c>
      <c r="AZ13" s="19">
        <f t="shared" si="31"/>
        <v>1.1394129863253679</v>
      </c>
      <c r="BA13" s="19">
        <f t="shared" si="32"/>
        <v>1.47121427175341</v>
      </c>
      <c r="BB13" s="19">
        <f t="shared" si="33"/>
        <v>11.76971417402728</v>
      </c>
      <c r="BC13" s="19">
        <f t="shared" si="34"/>
        <v>13.240928445780691</v>
      </c>
      <c r="BD13" s="36">
        <f t="shared" si="35"/>
        <v>0.13321462438067422</v>
      </c>
      <c r="BE13" s="17">
        <f t="shared" si="36"/>
        <v>38.412634015192971</v>
      </c>
      <c r="BF13" s="79">
        <f t="shared" si="37"/>
        <v>0.30640216365719991</v>
      </c>
      <c r="BG13" s="26">
        <v>0.8468</v>
      </c>
      <c r="BH13" s="20">
        <v>1.4999999999999999E-2</v>
      </c>
      <c r="BI13" s="20">
        <v>1.754</v>
      </c>
      <c r="BJ13" s="19">
        <f t="shared" si="38"/>
        <v>1.1342397151048214</v>
      </c>
      <c r="BK13" s="19">
        <f t="shared" si="39"/>
        <v>1.2871899246087855</v>
      </c>
      <c r="BL13" s="19">
        <f t="shared" si="40"/>
        <v>12.871899246087853</v>
      </c>
      <c r="BM13" s="19">
        <f t="shared" si="41"/>
        <v>14.159089170696639</v>
      </c>
      <c r="BN13" s="36">
        <f t="shared" si="42"/>
        <v>0.19039572560545942</v>
      </c>
      <c r="BO13" s="17">
        <f t="shared" si="43"/>
        <v>36.921307087968806</v>
      </c>
      <c r="BP13" s="79">
        <f t="shared" si="44"/>
        <v>0.34863064883968575</v>
      </c>
      <c r="BQ13" s="26">
        <v>0.78410000000000002</v>
      </c>
      <c r="BR13" s="20">
        <v>1.9E-2</v>
      </c>
      <c r="BS13" s="20">
        <v>1.7549999999999999</v>
      </c>
      <c r="BT13" s="19">
        <f t="shared" si="45"/>
        <v>1.1348863740073896</v>
      </c>
      <c r="BU13" s="19">
        <f t="shared" si="46"/>
        <v>1.1048896471863177</v>
      </c>
      <c r="BV13" s="19">
        <f t="shared" si="47"/>
        <v>13.258675766235811</v>
      </c>
      <c r="BW13" s="19">
        <f t="shared" si="48"/>
        <v>14.363565413422128</v>
      </c>
      <c r="BX13" s="36">
        <f t="shared" si="49"/>
        <v>0.28973158729942955</v>
      </c>
      <c r="BY13" s="17">
        <f t="shared" si="50"/>
        <v>35.20244314795125</v>
      </c>
      <c r="BZ13" s="79">
        <f t="shared" si="51"/>
        <v>0.37664078343969865</v>
      </c>
    </row>
    <row r="14" spans="2:78" ht="20.100000000000001" customHeight="1" thickBot="1">
      <c r="B14" s="13" t="s">
        <v>16</v>
      </c>
      <c r="C14" s="14">
        <f>1/(2*PI())*SQRT($C$2/(C11+C12))</f>
        <v>1.546410319301774</v>
      </c>
      <c r="D14" s="2"/>
      <c r="E14" s="38">
        <v>44</v>
      </c>
      <c r="F14" s="20">
        <f t="shared" si="0"/>
        <v>0.87460000000000004</v>
      </c>
      <c r="G14" s="20">
        <f t="shared" si="1"/>
        <v>6.3618433766731934</v>
      </c>
      <c r="H14" s="29">
        <f t="shared" si="2"/>
        <v>78221.267605633795</v>
      </c>
      <c r="I14" s="19">
        <v>1.6978</v>
      </c>
      <c r="J14" s="19">
        <v>2.1999999999999999E-2</v>
      </c>
      <c r="K14" s="19">
        <v>1.52</v>
      </c>
      <c r="L14" s="19">
        <f t="shared" si="3"/>
        <v>0.98292153190383613</v>
      </c>
      <c r="M14" s="19">
        <f t="shared" si="4"/>
        <v>3.8858138271418614</v>
      </c>
      <c r="N14" s="19">
        <f t="shared" si="5"/>
        <v>0</v>
      </c>
      <c r="O14" s="19">
        <f t="shared" si="6"/>
        <v>3.8858138271418614</v>
      </c>
      <c r="P14" s="36">
        <f t="shared" si="7"/>
        <v>0</v>
      </c>
      <c r="Q14" s="17">
        <f t="shared" si="8"/>
        <v>69.335460888026603</v>
      </c>
      <c r="R14" s="79">
        <f t="shared" si="9"/>
        <v>0</v>
      </c>
      <c r="S14" s="26">
        <v>1.5146999999999999</v>
      </c>
      <c r="T14" s="20">
        <v>2.5000000000000001E-2</v>
      </c>
      <c r="U14" s="20">
        <v>1.508</v>
      </c>
      <c r="V14" s="19">
        <f t="shared" si="10"/>
        <v>0.9751616250730164</v>
      </c>
      <c r="W14" s="19">
        <f t="shared" si="11"/>
        <v>3.0442315936253794</v>
      </c>
      <c r="X14" s="19">
        <f t="shared" si="12"/>
        <v>6.0884631872507589</v>
      </c>
      <c r="Y14" s="19">
        <f t="shared" si="13"/>
        <v>9.1326947808761378</v>
      </c>
      <c r="Z14" s="36">
        <f t="shared" si="14"/>
        <v>4.6911513473168305E-2</v>
      </c>
      <c r="AA14" s="17">
        <f t="shared" si="15"/>
        <v>63.559083197336982</v>
      </c>
      <c r="AB14" s="79">
        <f t="shared" si="16"/>
        <v>9.5792180770566171E-2</v>
      </c>
      <c r="AC14" s="26">
        <v>1.0758000000000001</v>
      </c>
      <c r="AD14" s="20">
        <v>2.5999999999999999E-2</v>
      </c>
      <c r="AE14" s="20">
        <v>1.5880000000000001</v>
      </c>
      <c r="AF14" s="19">
        <f t="shared" si="17"/>
        <v>1.0268943372784816</v>
      </c>
      <c r="AG14" s="19">
        <f t="shared" si="18"/>
        <v>1.7028870037744794</v>
      </c>
      <c r="AH14" s="19">
        <f t="shared" si="19"/>
        <v>6.8115480150979177</v>
      </c>
      <c r="AI14" s="19">
        <f t="shared" si="20"/>
        <v>8.5144350188723976</v>
      </c>
      <c r="AJ14" s="36">
        <f t="shared" si="21"/>
        <v>0.10820344610983385</v>
      </c>
      <c r="AK14" s="17">
        <f t="shared" si="22"/>
        <v>49.712812479457796</v>
      </c>
      <c r="AL14" s="79">
        <f t="shared" si="23"/>
        <v>0.13701795725020724</v>
      </c>
      <c r="AM14" s="26">
        <v>0.96599999999999997</v>
      </c>
      <c r="AN14" s="20">
        <v>1.9E-2</v>
      </c>
      <c r="AO14" s="20">
        <v>1.64</v>
      </c>
      <c r="AP14" s="19">
        <f t="shared" si="24"/>
        <v>1.0605206002120335</v>
      </c>
      <c r="AQ14" s="19">
        <f t="shared" si="25"/>
        <v>1.464413432573558</v>
      </c>
      <c r="AR14" s="19">
        <f t="shared" si="26"/>
        <v>8.7864805954413487</v>
      </c>
      <c r="AS14" s="19">
        <f t="shared" si="27"/>
        <v>10.250894028014907</v>
      </c>
      <c r="AT14" s="36">
        <f t="shared" si="28"/>
        <v>0.12650255715465714</v>
      </c>
      <c r="AU14" s="17">
        <f t="shared" si="29"/>
        <v>46.248878725019118</v>
      </c>
      <c r="AV14" s="79">
        <f t="shared" si="30"/>
        <v>0.18998256471649663</v>
      </c>
      <c r="AW14" s="26">
        <v>0.88839999999999997</v>
      </c>
      <c r="AX14" s="20">
        <v>2.5999999999999999E-2</v>
      </c>
      <c r="AY14" s="20">
        <v>1.669</v>
      </c>
      <c r="AZ14" s="19">
        <f t="shared" si="31"/>
        <v>1.0792737083865147</v>
      </c>
      <c r="BA14" s="19">
        <f t="shared" si="32"/>
        <v>1.2827780738471222</v>
      </c>
      <c r="BB14" s="19">
        <f t="shared" si="33"/>
        <v>10.262224590776977</v>
      </c>
      <c r="BC14" s="19">
        <f t="shared" si="34"/>
        <v>11.5450026646241</v>
      </c>
      <c r="BD14" s="36">
        <f t="shared" si="35"/>
        <v>0.23904670700051614</v>
      </c>
      <c r="BE14" s="17">
        <f t="shared" si="36"/>
        <v>43.800779823885776</v>
      </c>
      <c r="BF14" s="79">
        <f t="shared" si="37"/>
        <v>0.2342931936837504</v>
      </c>
      <c r="BG14" s="26">
        <v>0.83020000000000005</v>
      </c>
      <c r="BH14" s="20">
        <v>2.1000000000000001E-2</v>
      </c>
      <c r="BI14" s="20">
        <v>1.679</v>
      </c>
      <c r="BJ14" s="19">
        <f t="shared" si="38"/>
        <v>1.0857402974121979</v>
      </c>
      <c r="BK14" s="19">
        <f t="shared" si="39"/>
        <v>1.1336750931803141</v>
      </c>
      <c r="BL14" s="19">
        <f t="shared" si="40"/>
        <v>11.33675093180314</v>
      </c>
      <c r="BM14" s="19">
        <f t="shared" si="41"/>
        <v>12.470426024983453</v>
      </c>
      <c r="BN14" s="36">
        <f t="shared" si="42"/>
        <v>0.24424599104609118</v>
      </c>
      <c r="BO14" s="17">
        <f t="shared" si="43"/>
        <v>41.964705648035768</v>
      </c>
      <c r="BP14" s="79">
        <f t="shared" si="44"/>
        <v>0.27014965926095508</v>
      </c>
      <c r="BQ14" s="26">
        <v>0.75570000000000004</v>
      </c>
      <c r="BR14" s="20">
        <v>1.9E-2</v>
      </c>
      <c r="BS14" s="20">
        <v>1.6919999999999999</v>
      </c>
      <c r="BT14" s="19">
        <f t="shared" si="45"/>
        <v>1.094146863145586</v>
      </c>
      <c r="BU14" s="19">
        <f t="shared" si="46"/>
        <v>0.95394056462623289</v>
      </c>
      <c r="BV14" s="19">
        <f t="shared" si="47"/>
        <v>11.447286775514794</v>
      </c>
      <c r="BW14" s="19">
        <f t="shared" si="48"/>
        <v>12.401227340141027</v>
      </c>
      <c r="BX14" s="36">
        <f t="shared" si="49"/>
        <v>0.26930370076294641</v>
      </c>
      <c r="BY14" s="17">
        <f t="shared" si="50"/>
        <v>39.614404512282739</v>
      </c>
      <c r="BZ14" s="79">
        <f t="shared" si="51"/>
        <v>0.2889677862497082</v>
      </c>
    </row>
    <row r="15" spans="2:78" ht="20.100000000000001" customHeight="1">
      <c r="B15" s="2"/>
      <c r="C15" s="2"/>
      <c r="D15" s="2"/>
      <c r="E15" s="38">
        <v>46</v>
      </c>
      <c r="F15" s="20">
        <f t="shared" si="0"/>
        <v>0.91460000000000008</v>
      </c>
      <c r="G15" s="20">
        <f t="shared" si="1"/>
        <v>6.6528035128119161</v>
      </c>
      <c r="H15" s="29">
        <f t="shared" si="2"/>
        <v>81798.732394366205</v>
      </c>
      <c r="I15" s="19">
        <v>1.7234</v>
      </c>
      <c r="J15" s="19">
        <v>2.9000000000000001E-2</v>
      </c>
      <c r="K15" s="19">
        <v>1.534</v>
      </c>
      <c r="L15" s="19">
        <f t="shared" si="3"/>
        <v>0.9919747565397925</v>
      </c>
      <c r="M15" s="19">
        <f t="shared" si="4"/>
        <v>4.077975867375863</v>
      </c>
      <c r="N15" s="19">
        <f t="shared" si="5"/>
        <v>0</v>
      </c>
      <c r="O15" s="19">
        <f t="shared" si="6"/>
        <v>4.077975867375863</v>
      </c>
      <c r="P15" s="36">
        <f t="shared" si="7"/>
        <v>0</v>
      </c>
      <c r="Q15" s="17">
        <f t="shared" si="8"/>
        <v>80.213969979150846</v>
      </c>
      <c r="R15" s="79">
        <f t="shared" si="9"/>
        <v>0</v>
      </c>
      <c r="S15" s="26">
        <v>1.5827</v>
      </c>
      <c r="T15" s="20">
        <v>3.5999999999999997E-2</v>
      </c>
      <c r="U15" s="20">
        <v>1.5169999999999999</v>
      </c>
      <c r="V15" s="19">
        <f t="shared" si="10"/>
        <v>0.98098155519613106</v>
      </c>
      <c r="W15" s="19">
        <f t="shared" si="11"/>
        <v>3.3634898483040381</v>
      </c>
      <c r="X15" s="19">
        <f t="shared" si="12"/>
        <v>6.7269796966080762</v>
      </c>
      <c r="Y15" s="19">
        <f t="shared" si="13"/>
        <v>10.090469544912114</v>
      </c>
      <c r="Z15" s="36">
        <f t="shared" si="14"/>
        <v>6.8361316083444326E-2</v>
      </c>
      <c r="AA15" s="17">
        <f t="shared" si="15"/>
        <v>75.13791278023632</v>
      </c>
      <c r="AB15" s="79">
        <f t="shared" si="16"/>
        <v>8.952843441743151E-2</v>
      </c>
      <c r="AC15" s="26">
        <v>1.0973999999999999</v>
      </c>
      <c r="AD15" s="20">
        <v>2.7E-2</v>
      </c>
      <c r="AE15" s="20">
        <v>1.5469999999999999</v>
      </c>
      <c r="AF15" s="19">
        <f t="shared" si="17"/>
        <v>1.0003813222731806</v>
      </c>
      <c r="AG15" s="19">
        <f t="shared" si="18"/>
        <v>1.6816371539576835</v>
      </c>
      <c r="AH15" s="19">
        <f t="shared" si="19"/>
        <v>6.7265486158307342</v>
      </c>
      <c r="AI15" s="19">
        <f t="shared" si="20"/>
        <v>8.4081857697884175</v>
      </c>
      <c r="AJ15" s="36">
        <f t="shared" si="21"/>
        <v>0.10663779097458669</v>
      </c>
      <c r="AK15" s="17">
        <f t="shared" si="22"/>
        <v>57.629664318024453</v>
      </c>
      <c r="AL15" s="79">
        <f t="shared" si="23"/>
        <v>0.11672024634241909</v>
      </c>
      <c r="AM15" s="26">
        <v>0.87549999999999994</v>
      </c>
      <c r="AN15" s="20">
        <v>2.5999999999999999E-2</v>
      </c>
      <c r="AO15" s="20">
        <v>1.58</v>
      </c>
      <c r="AP15" s="19">
        <f t="shared" si="24"/>
        <v>1.021721066057935</v>
      </c>
      <c r="AQ15" s="19">
        <f t="shared" si="25"/>
        <v>1.1164730124054718</v>
      </c>
      <c r="AR15" s="19">
        <f t="shared" si="26"/>
        <v>6.6988380744328309</v>
      </c>
      <c r="AS15" s="19">
        <f t="shared" si="27"/>
        <v>7.8153110868383031</v>
      </c>
      <c r="AT15" s="36">
        <f t="shared" si="28"/>
        <v>0.16067397178416359</v>
      </c>
      <c r="AU15" s="17">
        <f t="shared" si="29"/>
        <v>49.624141272970213</v>
      </c>
      <c r="AV15" s="79">
        <f t="shared" si="30"/>
        <v>0.13499151627801814</v>
      </c>
      <c r="AW15" s="26">
        <v>0.75680000000000003</v>
      </c>
      <c r="AX15" s="20">
        <v>3.1E-2</v>
      </c>
      <c r="AY15" s="20">
        <v>1.6020000000000001</v>
      </c>
      <c r="AZ15" s="19">
        <f t="shared" si="31"/>
        <v>1.0359475619144378</v>
      </c>
      <c r="BA15" s="19">
        <f t="shared" si="32"/>
        <v>0.85764789341482406</v>
      </c>
      <c r="BB15" s="19">
        <f t="shared" si="33"/>
        <v>6.8611831473185925</v>
      </c>
      <c r="BC15" s="19">
        <f t="shared" si="34"/>
        <v>7.7188310407334164</v>
      </c>
      <c r="BD15" s="36">
        <f t="shared" si="35"/>
        <v>0.26259319143393567</v>
      </c>
      <c r="BE15" s="17">
        <f t="shared" si="36"/>
        <v>45.341781717098492</v>
      </c>
      <c r="BF15" s="79">
        <f t="shared" si="37"/>
        <v>0.15132142777554822</v>
      </c>
      <c r="BG15" s="26">
        <v>0.63149999999999995</v>
      </c>
      <c r="BH15" s="20">
        <v>2.5000000000000001E-2</v>
      </c>
      <c r="BI15" s="20">
        <v>1.6180000000000001</v>
      </c>
      <c r="BJ15" s="19">
        <f t="shared" si="38"/>
        <v>1.0462941043555309</v>
      </c>
      <c r="BK15" s="19">
        <f t="shared" si="39"/>
        <v>0.60915175429908364</v>
      </c>
      <c r="BL15" s="19">
        <f t="shared" si="40"/>
        <v>6.0915175429908359</v>
      </c>
      <c r="BM15" s="19">
        <f t="shared" si="41"/>
        <v>6.7006692972899193</v>
      </c>
      <c r="BN15" s="36">
        <f t="shared" si="42"/>
        <v>0.27002489155479065</v>
      </c>
      <c r="BO15" s="17">
        <f t="shared" si="43"/>
        <v>40.821312868313932</v>
      </c>
      <c r="BP15" s="79">
        <f t="shared" si="44"/>
        <v>0.1492239498186046</v>
      </c>
      <c r="BQ15" s="26">
        <v>0.54820000000000002</v>
      </c>
      <c r="BR15" s="20">
        <v>3.5999999999999997E-2</v>
      </c>
      <c r="BS15" s="20">
        <v>1.663</v>
      </c>
      <c r="BT15" s="19">
        <f t="shared" si="45"/>
        <v>1.075393754971105</v>
      </c>
      <c r="BU15" s="19">
        <f t="shared" si="46"/>
        <v>0.48493587709171976</v>
      </c>
      <c r="BV15" s="19">
        <f t="shared" si="47"/>
        <v>5.8192305251006369</v>
      </c>
      <c r="BW15" s="19">
        <f t="shared" si="48"/>
        <v>6.3041664021923562</v>
      </c>
      <c r="BX15" s="36">
        <f t="shared" si="49"/>
        <v>0.4929183685132334</v>
      </c>
      <c r="BY15" s="17">
        <f t="shared" si="50"/>
        <v>37.816084974429224</v>
      </c>
      <c r="BZ15" s="79">
        <f t="shared" si="51"/>
        <v>0.15388241614740208</v>
      </c>
    </row>
    <row r="16" spans="2:78" ht="20.100000000000001" customHeight="1">
      <c r="B16" s="2"/>
      <c r="C16" s="2"/>
      <c r="D16" s="2"/>
      <c r="E16" s="38">
        <v>48</v>
      </c>
      <c r="F16" s="20">
        <f t="shared" si="0"/>
        <v>0.9546</v>
      </c>
      <c r="G16" s="20">
        <f t="shared" si="1"/>
        <v>6.9437636489506387</v>
      </c>
      <c r="H16" s="29">
        <f t="shared" si="2"/>
        <v>85376.1971830986</v>
      </c>
      <c r="I16" s="19">
        <v>1.762</v>
      </c>
      <c r="J16" s="19">
        <v>2.1000000000000001E-2</v>
      </c>
      <c r="K16" s="19">
        <v>1.5589999999999999</v>
      </c>
      <c r="L16" s="19">
        <f t="shared" si="3"/>
        <v>1.0081412291040004</v>
      </c>
      <c r="M16" s="19">
        <f t="shared" si="4"/>
        <v>4.402767920655652</v>
      </c>
      <c r="N16" s="19">
        <f t="shared" si="5"/>
        <v>0</v>
      </c>
      <c r="O16" s="19">
        <f t="shared" si="6"/>
        <v>4.402767920655652</v>
      </c>
      <c r="P16" s="36">
        <f t="shared" si="7"/>
        <v>0</v>
      </c>
      <c r="Q16" s="17">
        <f t="shared" si="8"/>
        <v>92.788832293864672</v>
      </c>
      <c r="R16" s="79">
        <f t="shared" si="9"/>
        <v>0</v>
      </c>
      <c r="S16" s="22">
        <v>1.6465000000000001</v>
      </c>
      <c r="T16" s="19">
        <v>2.8000000000000001E-2</v>
      </c>
      <c r="U16" s="19">
        <v>1.54</v>
      </c>
      <c r="V16" s="19">
        <f t="shared" si="10"/>
        <v>0.99585470995520242</v>
      </c>
      <c r="W16" s="19">
        <f t="shared" si="11"/>
        <v>3.7513420627505814</v>
      </c>
      <c r="X16" s="19">
        <f t="shared" si="12"/>
        <v>7.5026841255011627</v>
      </c>
      <c r="Y16" s="19">
        <f t="shared" si="13"/>
        <v>11.254026188251745</v>
      </c>
      <c r="Z16" s="36">
        <f t="shared" si="14"/>
        <v>5.4794406311925205E-2</v>
      </c>
      <c r="AA16" s="17">
        <f t="shared" si="15"/>
        <v>88.050940989734983</v>
      </c>
      <c r="AB16" s="79">
        <f t="shared" si="16"/>
        <v>8.5208449122375976E-2</v>
      </c>
      <c r="AC16" s="22">
        <v>1.2614000000000001</v>
      </c>
      <c r="AD16" s="19">
        <v>2.4E-2</v>
      </c>
      <c r="AE16" s="19">
        <v>1.5429999999999999</v>
      </c>
      <c r="AF16" s="19">
        <f t="shared" si="17"/>
        <v>0.99779468666290727</v>
      </c>
      <c r="AG16" s="19">
        <f t="shared" si="18"/>
        <v>2.2103409023589333</v>
      </c>
      <c r="AH16" s="19">
        <f t="shared" si="19"/>
        <v>8.8413636094357333</v>
      </c>
      <c r="AI16" s="19">
        <f t="shared" si="20"/>
        <v>11.051704511794666</v>
      </c>
      <c r="AJ16" s="36">
        <f t="shared" si="21"/>
        <v>9.4299598202544965E-2</v>
      </c>
      <c r="AK16" s="17">
        <f t="shared" si="22"/>
        <v>72.253867905576143</v>
      </c>
      <c r="AL16" s="79">
        <f t="shared" si="23"/>
        <v>0.12236526383597808</v>
      </c>
      <c r="AM16" s="26">
        <v>1.073</v>
      </c>
      <c r="AN16" s="20">
        <v>2.4E-2</v>
      </c>
      <c r="AO16" s="20">
        <v>1.5369999999999999</v>
      </c>
      <c r="AP16" s="19">
        <f t="shared" si="24"/>
        <v>0.99391473324749735</v>
      </c>
      <c r="AQ16" s="19">
        <f t="shared" si="25"/>
        <v>1.5869707926504069</v>
      </c>
      <c r="AR16" s="19">
        <f t="shared" si="26"/>
        <v>9.5218247559024416</v>
      </c>
      <c r="AS16" s="19">
        <f t="shared" si="27"/>
        <v>11.108795548552848</v>
      </c>
      <c r="AT16" s="36">
        <f t="shared" si="28"/>
        <v>0.1403514759899607</v>
      </c>
      <c r="AU16" s="17">
        <f t="shared" si="29"/>
        <v>64.525567284813945</v>
      </c>
      <c r="AV16" s="79">
        <f t="shared" si="30"/>
        <v>0.14756669575446565</v>
      </c>
      <c r="AW16" s="26">
        <v>0.88009999999999999</v>
      </c>
      <c r="AX16" s="20">
        <v>2.5999999999999999E-2</v>
      </c>
      <c r="AY16" s="20">
        <v>1.538</v>
      </c>
      <c r="AZ16" s="19">
        <f t="shared" si="31"/>
        <v>0.99456139215006578</v>
      </c>
      <c r="BA16" s="19">
        <f t="shared" si="32"/>
        <v>1.069051107714003</v>
      </c>
      <c r="BB16" s="19">
        <f t="shared" si="33"/>
        <v>8.5524088617120242</v>
      </c>
      <c r="BC16" s="19">
        <f t="shared" si="34"/>
        <v>9.6214599694260272</v>
      </c>
      <c r="BD16" s="36">
        <f t="shared" si="35"/>
        <v>0.20299379507184695</v>
      </c>
      <c r="BE16" s="17">
        <f t="shared" si="36"/>
        <v>56.612673496358376</v>
      </c>
      <c r="BF16" s="79">
        <f t="shared" si="37"/>
        <v>0.15106880374165971</v>
      </c>
      <c r="BG16" s="22">
        <v>0.62250000000000005</v>
      </c>
      <c r="BH16" s="19">
        <v>3.9E-2</v>
      </c>
      <c r="BI16" s="19">
        <v>1.544</v>
      </c>
      <c r="BJ16" s="19">
        <f t="shared" si="38"/>
        <v>0.99844134556547559</v>
      </c>
      <c r="BK16" s="19">
        <f t="shared" si="39"/>
        <v>0.53900781061374881</v>
      </c>
      <c r="BL16" s="19">
        <f t="shared" si="40"/>
        <v>5.3900781061374872</v>
      </c>
      <c r="BM16" s="19">
        <f t="shared" si="41"/>
        <v>5.9290859167512355</v>
      </c>
      <c r="BN16" s="36">
        <f t="shared" si="42"/>
        <v>0.38358883351951983</v>
      </c>
      <c r="BO16" s="17">
        <f t="shared" si="43"/>
        <v>46.045740163511539</v>
      </c>
      <c r="BP16" s="79">
        <f t="shared" si="44"/>
        <v>0.11705921301290749</v>
      </c>
      <c r="BQ16" s="22">
        <v>0.47149999999999997</v>
      </c>
      <c r="BR16" s="19">
        <v>3.5999999999999997E-2</v>
      </c>
      <c r="BS16" s="19">
        <v>1.591</v>
      </c>
      <c r="BT16" s="19">
        <f t="shared" si="45"/>
        <v>1.0288343139861864</v>
      </c>
      <c r="BU16" s="19">
        <f t="shared" si="46"/>
        <v>0.32834129623885955</v>
      </c>
      <c r="BV16" s="19">
        <f t="shared" si="47"/>
        <v>3.940095554866315</v>
      </c>
      <c r="BW16" s="19">
        <f t="shared" si="48"/>
        <v>4.2684368511051742</v>
      </c>
      <c r="BX16" s="36">
        <f t="shared" si="49"/>
        <v>0.45116028591893598</v>
      </c>
      <c r="BY16" s="17">
        <f t="shared" si="50"/>
        <v>39.85161386980085</v>
      </c>
      <c r="BZ16" s="79">
        <f t="shared" si="51"/>
        <v>9.8869159169789098E-2</v>
      </c>
    </row>
    <row r="17" spans="2:78" ht="20.100000000000001" customHeight="1">
      <c r="B17" s="2"/>
      <c r="C17" s="2"/>
      <c r="D17" s="2"/>
      <c r="E17" s="38">
        <v>50</v>
      </c>
      <c r="F17" s="20">
        <f t="shared" si="0"/>
        <v>0.99460000000000004</v>
      </c>
      <c r="G17" s="20">
        <f t="shared" si="1"/>
        <v>7.2347237850893631</v>
      </c>
      <c r="H17" s="29">
        <f t="shared" si="2"/>
        <v>88953.661971830996</v>
      </c>
      <c r="I17" s="19">
        <v>1.7898000000000001</v>
      </c>
      <c r="J17" s="19">
        <v>0.03</v>
      </c>
      <c r="K17" s="19">
        <v>1.5780000000000001</v>
      </c>
      <c r="L17" s="19">
        <f t="shared" si="3"/>
        <v>1.0204277482527984</v>
      </c>
      <c r="M17" s="19">
        <f t="shared" si="4"/>
        <v>4.654196981639223</v>
      </c>
      <c r="N17" s="19">
        <f t="shared" si="5"/>
        <v>0</v>
      </c>
      <c r="O17" s="19">
        <f t="shared" si="6"/>
        <v>4.654196981639223</v>
      </c>
      <c r="P17" s="36">
        <f t="shared" si="7"/>
        <v>0</v>
      </c>
      <c r="Q17" s="17">
        <f t="shared" si="8"/>
        <v>106.23845210527286</v>
      </c>
      <c r="R17" s="79">
        <f t="shared" si="9"/>
        <v>0</v>
      </c>
      <c r="S17" s="22">
        <v>1.5871</v>
      </c>
      <c r="T17" s="19">
        <v>3.6999999999999998E-2</v>
      </c>
      <c r="U17" s="19">
        <v>1.556</v>
      </c>
      <c r="V17" s="19">
        <f t="shared" si="10"/>
        <v>1.0062012523962953</v>
      </c>
      <c r="W17" s="19">
        <f t="shared" si="11"/>
        <v>3.5583570495845414</v>
      </c>
      <c r="X17" s="19">
        <f t="shared" si="12"/>
        <v>7.1167140991690827</v>
      </c>
      <c r="Y17" s="19">
        <f t="shared" si="13"/>
        <v>10.675071148753624</v>
      </c>
      <c r="Z17" s="36">
        <f t="shared" si="14"/>
        <v>7.3919268782616385E-2</v>
      </c>
      <c r="AA17" s="17">
        <f t="shared" si="15"/>
        <v>96.833904004242697</v>
      </c>
      <c r="AB17" s="79">
        <f t="shared" si="16"/>
        <v>7.3494032615449123E-2</v>
      </c>
      <c r="AC17" s="22">
        <v>1.3140000000000001</v>
      </c>
      <c r="AD17" s="19">
        <v>1.9E-2</v>
      </c>
      <c r="AE17" s="19">
        <v>1.5569999999999999</v>
      </c>
      <c r="AF17" s="19">
        <f t="shared" si="17"/>
        <v>1.0068479112988638</v>
      </c>
      <c r="AG17" s="19">
        <f t="shared" si="18"/>
        <v>2.4422477070103845</v>
      </c>
      <c r="AH17" s="19">
        <f t="shared" si="19"/>
        <v>9.7689908280415381</v>
      </c>
      <c r="AI17" s="19">
        <f t="shared" si="20"/>
        <v>12.211238535051923</v>
      </c>
      <c r="AJ17" s="36">
        <f t="shared" si="21"/>
        <v>7.6014698016959259E-2</v>
      </c>
      <c r="AK17" s="17">
        <f t="shared" si="22"/>
        <v>84.163050099993427</v>
      </c>
      <c r="AL17" s="79">
        <f t="shared" si="23"/>
        <v>0.11607220527814856</v>
      </c>
      <c r="AM17" s="22">
        <v>1.1541999999999999</v>
      </c>
      <c r="AN17" s="19">
        <v>2.3E-2</v>
      </c>
      <c r="AO17" s="19">
        <v>1.5489999999999999</v>
      </c>
      <c r="AP17" s="19">
        <f t="shared" si="24"/>
        <v>1.0016746400783172</v>
      </c>
      <c r="AQ17" s="19">
        <f t="shared" si="25"/>
        <v>1.8650339007879522</v>
      </c>
      <c r="AR17" s="19">
        <f t="shared" si="26"/>
        <v>11.190203404727713</v>
      </c>
      <c r="AS17" s="19">
        <f t="shared" si="27"/>
        <v>13.055237305515664</v>
      </c>
      <c r="AT17" s="36">
        <f t="shared" si="28"/>
        <v>0.13661194639013344</v>
      </c>
      <c r="AU17" s="17">
        <f t="shared" si="29"/>
        <v>76.748907097799957</v>
      </c>
      <c r="AV17" s="79">
        <f t="shared" si="30"/>
        <v>0.14580277202473005</v>
      </c>
      <c r="AW17" s="22">
        <v>1.0218</v>
      </c>
      <c r="AX17" s="19">
        <v>1.9E-2</v>
      </c>
      <c r="AY17" s="19">
        <v>1.536</v>
      </c>
      <c r="AZ17" s="19">
        <f t="shared" si="31"/>
        <v>0.99326807434492914</v>
      </c>
      <c r="BA17" s="19">
        <f t="shared" si="32"/>
        <v>1.4372621312987541</v>
      </c>
      <c r="BB17" s="19">
        <f t="shared" si="33"/>
        <v>11.498097050390033</v>
      </c>
      <c r="BC17" s="19">
        <f t="shared" si="34"/>
        <v>12.935359181688787</v>
      </c>
      <c r="BD17" s="36">
        <f t="shared" si="35"/>
        <v>0.1479560663715814</v>
      </c>
      <c r="BE17" s="17">
        <f t="shared" si="36"/>
        <v>70.60602516106394</v>
      </c>
      <c r="BF17" s="79">
        <f t="shared" si="37"/>
        <v>0.1628486665856205</v>
      </c>
      <c r="BG17" s="22">
        <v>0.90269999999999995</v>
      </c>
      <c r="BH17" s="19">
        <v>0.02</v>
      </c>
      <c r="BI17" s="19">
        <v>1.5209999999999999</v>
      </c>
      <c r="BJ17" s="19">
        <f t="shared" si="38"/>
        <v>0.98356819080640434</v>
      </c>
      <c r="BK17" s="19">
        <f t="shared" si="39"/>
        <v>1.0999351175685432</v>
      </c>
      <c r="BL17" s="19">
        <f t="shared" si="40"/>
        <v>10.999351175685433</v>
      </c>
      <c r="BM17" s="19">
        <f t="shared" si="41"/>
        <v>12.099286293253977</v>
      </c>
      <c r="BN17" s="36">
        <f t="shared" si="42"/>
        <v>0.19089527584250912</v>
      </c>
      <c r="BO17" s="17">
        <f t="shared" si="43"/>
        <v>65.080215201356552</v>
      </c>
      <c r="BP17" s="79">
        <f t="shared" si="44"/>
        <v>0.16901221272323266</v>
      </c>
      <c r="BQ17" s="22">
        <v>0.78759999999999997</v>
      </c>
      <c r="BR17" s="19">
        <v>1.9E-2</v>
      </c>
      <c r="BS17" s="19">
        <v>1.514</v>
      </c>
      <c r="BT17" s="19">
        <f t="shared" si="45"/>
        <v>0.97904157848842621</v>
      </c>
      <c r="BU17" s="19">
        <f t="shared" si="46"/>
        <v>0.82963090193182387</v>
      </c>
      <c r="BV17" s="19">
        <f t="shared" si="47"/>
        <v>9.9555708231818869</v>
      </c>
      <c r="BW17" s="19">
        <f t="shared" si="48"/>
        <v>10.78520172511371</v>
      </c>
      <c r="BX17" s="36">
        <f t="shared" si="49"/>
        <v>0.21562214121034842</v>
      </c>
      <c r="BY17" s="17">
        <f t="shared" si="50"/>
        <v>59.73999079865024</v>
      </c>
      <c r="BZ17" s="79">
        <f t="shared" si="51"/>
        <v>0.16664834878760681</v>
      </c>
    </row>
    <row r="18" spans="2:78" ht="20.100000000000001" customHeight="1">
      <c r="B18" s="2"/>
      <c r="C18" s="2"/>
      <c r="D18" s="2"/>
      <c r="E18" s="38">
        <v>52</v>
      </c>
      <c r="F18" s="20">
        <f t="shared" si="0"/>
        <v>1.0346</v>
      </c>
      <c r="G18" s="20">
        <f t="shared" si="1"/>
        <v>7.5256839212280857</v>
      </c>
      <c r="H18" s="29">
        <f t="shared" si="2"/>
        <v>92531.126760563377</v>
      </c>
      <c r="I18" s="19">
        <v>1.7582</v>
      </c>
      <c r="J18" s="19">
        <v>2.5999999999999999E-2</v>
      </c>
      <c r="K18" s="19">
        <v>1.5920000000000001</v>
      </c>
      <c r="L18" s="19">
        <f t="shared" si="3"/>
        <v>1.0294809728887546</v>
      </c>
      <c r="M18" s="19">
        <f t="shared" si="4"/>
        <v>4.5713495723749338</v>
      </c>
      <c r="N18" s="19">
        <f t="shared" si="5"/>
        <v>0</v>
      </c>
      <c r="O18" s="19">
        <f t="shared" si="6"/>
        <v>4.5713495723749338</v>
      </c>
      <c r="P18" s="36">
        <f t="shared" si="7"/>
        <v>0</v>
      </c>
      <c r="Q18" s="17">
        <f t="shared" si="8"/>
        <v>117.92846454381352</v>
      </c>
      <c r="R18" s="79">
        <f t="shared" si="9"/>
        <v>0</v>
      </c>
      <c r="S18" s="26">
        <v>1.5888</v>
      </c>
      <c r="T18" s="20">
        <v>3.7999999999999999E-2</v>
      </c>
      <c r="U18" s="19">
        <v>1.577</v>
      </c>
      <c r="V18" s="19">
        <f t="shared" si="10"/>
        <v>1.0197810893502299</v>
      </c>
      <c r="W18" s="19">
        <f t="shared" si="11"/>
        <v>3.6628877000774156</v>
      </c>
      <c r="X18" s="19">
        <f t="shared" si="12"/>
        <v>7.3257754001548312</v>
      </c>
      <c r="Y18" s="19">
        <f t="shared" si="13"/>
        <v>10.988663100232246</v>
      </c>
      <c r="Z18" s="36">
        <f t="shared" si="14"/>
        <v>7.7980090710409081E-2</v>
      </c>
      <c r="AA18" s="17">
        <f t="shared" si="15"/>
        <v>109.08200192149395</v>
      </c>
      <c r="AB18" s="79">
        <f t="shared" si="16"/>
        <v>6.7158424589852814E-2</v>
      </c>
      <c r="AC18" s="26">
        <v>1.3586</v>
      </c>
      <c r="AD18" s="20">
        <v>0.02</v>
      </c>
      <c r="AE18" s="19">
        <v>1.57</v>
      </c>
      <c r="AF18" s="19">
        <f t="shared" si="17"/>
        <v>1.0152544770322518</v>
      </c>
      <c r="AG18" s="19">
        <f t="shared" si="18"/>
        <v>2.6546317250445801</v>
      </c>
      <c r="AH18" s="19">
        <f t="shared" si="19"/>
        <v>10.61852690017832</v>
      </c>
      <c r="AI18" s="19">
        <f t="shared" si="20"/>
        <v>13.273158625222901</v>
      </c>
      <c r="AJ18" s="36">
        <f t="shared" si="21"/>
        <v>8.135721039338388E-2</v>
      </c>
      <c r="AK18" s="17">
        <f t="shared" si="22"/>
        <v>97.060421663772829</v>
      </c>
      <c r="AL18" s="79">
        <f t="shared" si="23"/>
        <v>0.10940120306670392</v>
      </c>
      <c r="AM18" s="22">
        <v>1.2051000000000001</v>
      </c>
      <c r="AN18" s="19">
        <v>0.02</v>
      </c>
      <c r="AO18" s="19">
        <v>1.5589999999999999</v>
      </c>
      <c r="AP18" s="19">
        <f t="shared" si="24"/>
        <v>1.0081412291040004</v>
      </c>
      <c r="AQ18" s="19">
        <f t="shared" si="25"/>
        <v>2.0594922319874938</v>
      </c>
      <c r="AR18" s="19">
        <f t="shared" si="26"/>
        <v>12.356953391924963</v>
      </c>
      <c r="AS18" s="19">
        <f t="shared" si="27"/>
        <v>14.416445623912455</v>
      </c>
      <c r="AT18" s="36">
        <f t="shared" si="28"/>
        <v>0.12033175021752728</v>
      </c>
      <c r="AU18" s="17">
        <f t="shared" si="29"/>
        <v>89.04429408097441</v>
      </c>
      <c r="AV18" s="79">
        <f t="shared" si="30"/>
        <v>0.13877310746815391</v>
      </c>
      <c r="AW18" s="26">
        <v>1.0921000000000001</v>
      </c>
      <c r="AX18" s="20">
        <v>1.4999999999999999E-2</v>
      </c>
      <c r="AY18" s="19">
        <v>1.5449999999999999</v>
      </c>
      <c r="AZ18" s="19">
        <f t="shared" si="31"/>
        <v>0.99908800446804391</v>
      </c>
      <c r="BA18" s="19">
        <f t="shared" si="32"/>
        <v>1.6611296749286395</v>
      </c>
      <c r="BB18" s="19">
        <f t="shared" si="33"/>
        <v>13.289037399429116</v>
      </c>
      <c r="BC18" s="19">
        <f t="shared" si="34"/>
        <v>14.950167074357756</v>
      </c>
      <c r="BD18" s="36">
        <f t="shared" si="35"/>
        <v>0.11818026804693929</v>
      </c>
      <c r="BE18" s="17">
        <f t="shared" si="36"/>
        <v>83.143170844126075</v>
      </c>
      <c r="BF18" s="79">
        <f t="shared" si="37"/>
        <v>0.15983318009777306</v>
      </c>
      <c r="BG18" s="26">
        <v>0.97750000000000004</v>
      </c>
      <c r="BH18" s="20">
        <v>1.4E-2</v>
      </c>
      <c r="BI18" s="19">
        <v>1.534</v>
      </c>
      <c r="BJ18" s="19">
        <f t="shared" si="38"/>
        <v>0.9919747565397925</v>
      </c>
      <c r="BK18" s="19">
        <f t="shared" si="39"/>
        <v>1.3119159323061043</v>
      </c>
      <c r="BL18" s="19">
        <f t="shared" si="40"/>
        <v>13.119159323061041</v>
      </c>
      <c r="BM18" s="19">
        <f t="shared" si="41"/>
        <v>14.431075255367144</v>
      </c>
      <c r="BN18" s="36">
        <f t="shared" si="42"/>
        <v>0.13592067167665778</v>
      </c>
      <c r="BO18" s="17">
        <f t="shared" si="43"/>
        <v>77.158491880030326</v>
      </c>
      <c r="BP18" s="79">
        <f t="shared" si="44"/>
        <v>0.17002871626183844</v>
      </c>
      <c r="BQ18" s="26">
        <v>0.86780000000000002</v>
      </c>
      <c r="BR18" s="20">
        <v>1.4999999999999999E-2</v>
      </c>
      <c r="BS18" s="19">
        <v>1.52</v>
      </c>
      <c r="BT18" s="19">
        <f t="shared" si="45"/>
        <v>0.98292153190383613</v>
      </c>
      <c r="BU18" s="19">
        <f t="shared" si="46"/>
        <v>1.0151920834001553</v>
      </c>
      <c r="BV18" s="19">
        <f t="shared" si="47"/>
        <v>12.182305000801865</v>
      </c>
      <c r="BW18" s="19">
        <f t="shared" si="48"/>
        <v>13.19749708420202</v>
      </c>
      <c r="BX18" s="36">
        <f t="shared" si="49"/>
        <v>0.17157991095337202</v>
      </c>
      <c r="BY18" s="17">
        <f t="shared" si="50"/>
        <v>71.429702330629752</v>
      </c>
      <c r="BZ18" s="79">
        <f t="shared" si="51"/>
        <v>0.17054956976319322</v>
      </c>
    </row>
    <row r="19" spans="2:78" ht="20.100000000000001" customHeight="1">
      <c r="B19" s="15"/>
      <c r="C19" s="2"/>
      <c r="D19" s="2"/>
      <c r="E19" s="38">
        <v>54</v>
      </c>
      <c r="F19" s="20">
        <f t="shared" si="0"/>
        <v>1.0746</v>
      </c>
      <c r="G19" s="20">
        <f t="shared" si="1"/>
        <v>7.8166440573668101</v>
      </c>
      <c r="H19" s="29">
        <f t="shared" si="2"/>
        <v>96108.591549295772</v>
      </c>
      <c r="I19" s="19">
        <v>1.7693000000000001</v>
      </c>
      <c r="J19" s="19">
        <v>3.2000000000000001E-2</v>
      </c>
      <c r="K19" s="19">
        <v>1.611</v>
      </c>
      <c r="L19" s="19">
        <f t="shared" si="3"/>
        <v>1.0417674920375526</v>
      </c>
      <c r="M19" s="19">
        <f t="shared" si="4"/>
        <v>4.7404087468472191</v>
      </c>
      <c r="N19" s="19">
        <f t="shared" si="5"/>
        <v>0</v>
      </c>
      <c r="O19" s="19">
        <f t="shared" si="6"/>
        <v>4.7404087468472191</v>
      </c>
      <c r="P19" s="36">
        <f t="shared" si="7"/>
        <v>0</v>
      </c>
      <c r="Q19" s="17">
        <f t="shared" si="8"/>
        <v>132.79179470292229</v>
      </c>
      <c r="R19" s="79">
        <f t="shared" si="9"/>
        <v>0</v>
      </c>
      <c r="S19" s="22">
        <v>1.6084000000000001</v>
      </c>
      <c r="T19" s="19">
        <v>2.9000000000000001E-2</v>
      </c>
      <c r="U19" s="19">
        <v>1.5940000000000001</v>
      </c>
      <c r="V19" s="19">
        <f t="shared" si="10"/>
        <v>1.0307742906938913</v>
      </c>
      <c r="W19" s="19">
        <f t="shared" si="11"/>
        <v>3.8351867645860751</v>
      </c>
      <c r="X19" s="19">
        <f t="shared" si="12"/>
        <v>7.6703735291721502</v>
      </c>
      <c r="Y19" s="19">
        <f t="shared" si="13"/>
        <v>11.505560293758226</v>
      </c>
      <c r="Z19" s="36">
        <f t="shared" si="14"/>
        <v>6.0801092760207648E-2</v>
      </c>
      <c r="AA19" s="17">
        <f t="shared" si="15"/>
        <v>123.37646849320997</v>
      </c>
      <c r="AB19" s="79">
        <f t="shared" si="16"/>
        <v>6.2170474020289287E-2</v>
      </c>
      <c r="AC19" s="22">
        <v>1.4192</v>
      </c>
      <c r="AD19" s="19">
        <v>2.3E-2</v>
      </c>
      <c r="AE19" s="19">
        <v>1.583</v>
      </c>
      <c r="AF19" s="19">
        <f t="shared" si="17"/>
        <v>1.0236610427656399</v>
      </c>
      <c r="AG19" s="19">
        <f t="shared" si="18"/>
        <v>2.944901611191455</v>
      </c>
      <c r="AH19" s="19">
        <f t="shared" si="19"/>
        <v>11.77960644476582</v>
      </c>
      <c r="AI19" s="19">
        <f t="shared" si="20"/>
        <v>14.724508055957275</v>
      </c>
      <c r="AJ19" s="36">
        <f t="shared" si="21"/>
        <v>9.5116621114360103E-2</v>
      </c>
      <c r="AK19" s="17">
        <f t="shared" si="22"/>
        <v>112.30512157663088</v>
      </c>
      <c r="AL19" s="79">
        <f t="shared" si="23"/>
        <v>0.10488930762367824</v>
      </c>
      <c r="AM19" s="26">
        <v>1.2763</v>
      </c>
      <c r="AN19" s="20">
        <v>1.4999999999999999E-2</v>
      </c>
      <c r="AO19" s="19">
        <v>1.573</v>
      </c>
      <c r="AP19" s="19">
        <f t="shared" si="24"/>
        <v>1.0171944537399566</v>
      </c>
      <c r="AQ19" s="19">
        <f t="shared" si="25"/>
        <v>2.3517152675740296</v>
      </c>
      <c r="AR19" s="19">
        <f t="shared" si="26"/>
        <v>14.110291605444178</v>
      </c>
      <c r="AS19" s="19">
        <f t="shared" si="27"/>
        <v>16.462006873018208</v>
      </c>
      <c r="AT19" s="36">
        <f t="shared" si="28"/>
        <v>9.1876980066080777E-2</v>
      </c>
      <c r="AU19" s="17">
        <f t="shared" si="29"/>
        <v>103.94309475644511</v>
      </c>
      <c r="AV19" s="79">
        <f t="shared" si="30"/>
        <v>0.1357501586662086</v>
      </c>
      <c r="AW19" s="22">
        <v>1.1681999999999999</v>
      </c>
      <c r="AX19" s="19">
        <v>1.7000000000000001E-2</v>
      </c>
      <c r="AY19" s="19">
        <v>1.56</v>
      </c>
      <c r="AZ19" s="19">
        <f t="shared" si="31"/>
        <v>1.0087878880065686</v>
      </c>
      <c r="BA19" s="19">
        <f t="shared" si="32"/>
        <v>1.9377839543850459</v>
      </c>
      <c r="BB19" s="19">
        <f t="shared" si="33"/>
        <v>15.502271635080367</v>
      </c>
      <c r="BC19" s="19">
        <f t="shared" si="34"/>
        <v>17.440055589465413</v>
      </c>
      <c r="BD19" s="36">
        <f t="shared" si="35"/>
        <v>0.13655099284460881</v>
      </c>
      <c r="BE19" s="17">
        <f t="shared" si="36"/>
        <v>97.617446756010651</v>
      </c>
      <c r="BF19" s="79">
        <f t="shared" si="37"/>
        <v>0.15880636249201874</v>
      </c>
      <c r="BG19" s="22">
        <v>1.0589</v>
      </c>
      <c r="BH19" s="19">
        <v>1.2E-2</v>
      </c>
      <c r="BI19" s="19">
        <v>1.548</v>
      </c>
      <c r="BJ19" s="19">
        <f t="shared" si="38"/>
        <v>1.001027981175749</v>
      </c>
      <c r="BK19" s="19">
        <f t="shared" si="39"/>
        <v>1.5677382852521109</v>
      </c>
      <c r="BL19" s="19">
        <f t="shared" si="40"/>
        <v>15.677382852521108</v>
      </c>
      <c r="BM19" s="19">
        <f t="shared" si="41"/>
        <v>17.245121137773218</v>
      </c>
      <c r="BN19" s="36">
        <f t="shared" si="42"/>
        <v>0.11863966612915777</v>
      </c>
      <c r="BO19" s="17">
        <f t="shared" si="43"/>
        <v>91.221578796274429</v>
      </c>
      <c r="BP19" s="79">
        <f t="shared" si="44"/>
        <v>0.17186046393182339</v>
      </c>
      <c r="BQ19" s="22">
        <v>0.94799999999999995</v>
      </c>
      <c r="BR19" s="19">
        <v>8.9999999999999993E-3</v>
      </c>
      <c r="BS19" s="19">
        <v>1.534</v>
      </c>
      <c r="BT19" s="19">
        <f t="shared" si="45"/>
        <v>0.9919747565397925</v>
      </c>
      <c r="BU19" s="19">
        <f t="shared" si="46"/>
        <v>1.2339260952267188</v>
      </c>
      <c r="BV19" s="19">
        <f t="shared" si="47"/>
        <v>14.807113142720626</v>
      </c>
      <c r="BW19" s="19">
        <f t="shared" si="48"/>
        <v>16.041039237947345</v>
      </c>
      <c r="BX19" s="36">
        <f t="shared" si="49"/>
        <v>0.104853089579136</v>
      </c>
      <c r="BY19" s="17">
        <f t="shared" si="50"/>
        <v>84.732084224135846</v>
      </c>
      <c r="BZ19" s="79">
        <f t="shared" si="51"/>
        <v>0.1747521411553197</v>
      </c>
    </row>
    <row r="20" spans="2:78" ht="20.100000000000001" customHeight="1">
      <c r="B20" s="15"/>
      <c r="C20" s="2"/>
      <c r="D20" s="16"/>
      <c r="E20" s="38">
        <v>56</v>
      </c>
      <c r="F20" s="20">
        <f t="shared" si="0"/>
        <v>1.1146</v>
      </c>
      <c r="G20" s="21">
        <f t="shared" si="1"/>
        <v>8.1076041935055354</v>
      </c>
      <c r="H20" s="30">
        <f t="shared" si="2"/>
        <v>99686.056338028182</v>
      </c>
      <c r="I20" s="19">
        <v>1.7411000000000001</v>
      </c>
      <c r="J20" s="19">
        <v>2.5999999999999999E-2</v>
      </c>
      <c r="K20" s="19">
        <v>1.6220000000000001</v>
      </c>
      <c r="L20" s="19">
        <f t="shared" si="3"/>
        <v>1.0488807399658042</v>
      </c>
      <c r="M20" s="19">
        <f t="shared" si="4"/>
        <v>4.6534053597615861</v>
      </c>
      <c r="N20" s="19">
        <f t="shared" si="5"/>
        <v>0</v>
      </c>
      <c r="O20" s="19">
        <f t="shared" si="6"/>
        <v>4.6534053597615861</v>
      </c>
      <c r="P20" s="36">
        <f t="shared" si="7"/>
        <v>0</v>
      </c>
      <c r="Q20" s="17">
        <f t="shared" si="8"/>
        <v>146.33801859763133</v>
      </c>
      <c r="R20" s="79">
        <f t="shared" si="9"/>
        <v>0</v>
      </c>
      <c r="S20" s="27">
        <v>1.5572999999999999</v>
      </c>
      <c r="T20" s="21">
        <v>2.3E-2</v>
      </c>
      <c r="U20" s="21">
        <v>1.611</v>
      </c>
      <c r="V20" s="19">
        <f t="shared" si="10"/>
        <v>1.0417674920375526</v>
      </c>
      <c r="W20" s="19">
        <f t="shared" si="11"/>
        <v>3.6724627801353766</v>
      </c>
      <c r="X20" s="19">
        <f t="shared" si="12"/>
        <v>7.3449255602707533</v>
      </c>
      <c r="Y20" s="19">
        <f t="shared" si="13"/>
        <v>11.01738834040613</v>
      </c>
      <c r="Z20" s="36">
        <f t="shared" si="14"/>
        <v>4.925560633913597E-2</v>
      </c>
      <c r="AA20" s="17">
        <f t="shared" si="15"/>
        <v>134.33635520990001</v>
      </c>
      <c r="AB20" s="79">
        <f t="shared" si="16"/>
        <v>5.4675635264886689E-2</v>
      </c>
      <c r="AC20" s="27">
        <v>1.3967000000000001</v>
      </c>
      <c r="AD20" s="21">
        <v>1.9E-2</v>
      </c>
      <c r="AE20" s="21">
        <v>1.5980000000000001</v>
      </c>
      <c r="AF20" s="19">
        <f t="shared" si="17"/>
        <v>1.0333609263041645</v>
      </c>
      <c r="AG20" s="19">
        <f t="shared" si="18"/>
        <v>2.9065752503344524</v>
      </c>
      <c r="AH20" s="19">
        <f t="shared" si="19"/>
        <v>11.62630100133781</v>
      </c>
      <c r="AI20" s="19">
        <f t="shared" si="20"/>
        <v>14.532876251672262</v>
      </c>
      <c r="AJ20" s="36">
        <f t="shared" si="21"/>
        <v>8.0070750535485125E-2</v>
      </c>
      <c r="AK20" s="17">
        <f t="shared" si="22"/>
        <v>123.84959166218704</v>
      </c>
      <c r="AL20" s="79">
        <f t="shared" si="23"/>
        <v>9.3874358770998492E-2</v>
      </c>
      <c r="AM20" s="22">
        <v>1.2801</v>
      </c>
      <c r="AN20" s="19">
        <v>1.2999999999999999E-2</v>
      </c>
      <c r="AO20" s="19">
        <v>1.5880000000000001</v>
      </c>
      <c r="AP20" s="19">
        <f t="shared" si="24"/>
        <v>1.0268943372784816</v>
      </c>
      <c r="AQ20" s="19">
        <f t="shared" si="25"/>
        <v>2.4110740358307692</v>
      </c>
      <c r="AR20" s="19">
        <f t="shared" si="26"/>
        <v>14.466444214984614</v>
      </c>
      <c r="AS20" s="19">
        <f t="shared" si="27"/>
        <v>16.877518250815385</v>
      </c>
      <c r="AT20" s="36">
        <f t="shared" si="28"/>
        <v>8.1152584582375384E-2</v>
      </c>
      <c r="AU20" s="17">
        <f t="shared" si="29"/>
        <v>116.23591401795703</v>
      </c>
      <c r="AV20" s="79">
        <f t="shared" si="30"/>
        <v>0.12445761137775133</v>
      </c>
      <c r="AW20" s="27">
        <v>1.1706000000000001</v>
      </c>
      <c r="AX20" s="21">
        <v>1.4E-2</v>
      </c>
      <c r="AY20" s="21">
        <v>1.575</v>
      </c>
      <c r="AZ20" s="19">
        <f t="shared" si="31"/>
        <v>1.0184877715450933</v>
      </c>
      <c r="BA20" s="19">
        <f t="shared" si="32"/>
        <v>1.983352512762329</v>
      </c>
      <c r="BB20" s="19">
        <f t="shared" si="33"/>
        <v>15.866820102098632</v>
      </c>
      <c r="BC20" s="19">
        <f t="shared" si="34"/>
        <v>17.850172614860963</v>
      </c>
      <c r="BD20" s="36">
        <f t="shared" si="35"/>
        <v>0.11462672808021541</v>
      </c>
      <c r="BE20" s="17">
        <f t="shared" si="36"/>
        <v>109.0858479626982</v>
      </c>
      <c r="BF20" s="79">
        <f t="shared" si="37"/>
        <v>0.14545259901654958</v>
      </c>
      <c r="BG20" s="27">
        <v>1.0777000000000001</v>
      </c>
      <c r="BH20" s="21">
        <v>1.0999999999999999E-2</v>
      </c>
      <c r="BI20" s="21">
        <v>1.5649999999999999</v>
      </c>
      <c r="BJ20" s="19">
        <f t="shared" si="38"/>
        <v>1.0120211825194101</v>
      </c>
      <c r="BK20" s="19">
        <f t="shared" si="39"/>
        <v>1.6597634796251433</v>
      </c>
      <c r="BL20" s="19">
        <f t="shared" si="40"/>
        <v>16.59763479625143</v>
      </c>
      <c r="BM20" s="19">
        <f t="shared" si="41"/>
        <v>18.257398275876575</v>
      </c>
      <c r="BN20" s="36">
        <f t="shared" si="42"/>
        <v>0.11115477554277511</v>
      </c>
      <c r="BO20" s="17">
        <f t="shared" si="43"/>
        <v>103.01971886193519</v>
      </c>
      <c r="BP20" s="79">
        <f t="shared" si="44"/>
        <v>0.16111124141675462</v>
      </c>
      <c r="BQ20" s="27">
        <v>0.97570000000000001</v>
      </c>
      <c r="BR20" s="21">
        <v>0.01</v>
      </c>
      <c r="BS20" s="21">
        <v>1.55</v>
      </c>
      <c r="BT20" s="19">
        <f t="shared" si="45"/>
        <v>1.0023212989808856</v>
      </c>
      <c r="BU20" s="19">
        <f t="shared" si="46"/>
        <v>1.334497489942978</v>
      </c>
      <c r="BV20" s="19">
        <f t="shared" si="47"/>
        <v>16.013969879315738</v>
      </c>
      <c r="BW20" s="19">
        <f t="shared" si="48"/>
        <v>17.348467369258717</v>
      </c>
      <c r="BX20" s="36">
        <f t="shared" si="49"/>
        <v>0.118946426611691</v>
      </c>
      <c r="BY20" s="17">
        <f t="shared" si="50"/>
        <v>96.359383358406404</v>
      </c>
      <c r="BZ20" s="79">
        <f t="shared" si="51"/>
        <v>0.16619004108559063</v>
      </c>
    </row>
    <row r="21" spans="2:78" ht="20.100000000000001" customHeight="1">
      <c r="B21" s="15"/>
      <c r="C21" s="2"/>
      <c r="D21" s="16"/>
      <c r="E21" s="38">
        <v>58</v>
      </c>
      <c r="F21" s="20">
        <f t="shared" si="0"/>
        <v>1.1545999999999998</v>
      </c>
      <c r="G21" s="21">
        <f t="shared" si="1"/>
        <v>8.3985643296442571</v>
      </c>
      <c r="H21" s="30">
        <f t="shared" si="2"/>
        <v>103263.52112676055</v>
      </c>
      <c r="I21" s="19">
        <v>1.7115</v>
      </c>
      <c r="J21" s="19">
        <v>2.9000000000000001E-2</v>
      </c>
      <c r="K21" s="19">
        <v>1.605</v>
      </c>
      <c r="L21" s="19">
        <f t="shared" si="3"/>
        <v>1.0378875386221427</v>
      </c>
      <c r="M21" s="19">
        <f t="shared" si="4"/>
        <v>4.4027663178763161</v>
      </c>
      <c r="N21" s="19">
        <f t="shared" si="5"/>
        <v>0</v>
      </c>
      <c r="O21" s="19">
        <f t="shared" si="6"/>
        <v>4.4027663178763161</v>
      </c>
      <c r="P21" s="36">
        <f t="shared" si="7"/>
        <v>0</v>
      </c>
      <c r="Q21" s="17">
        <f t="shared" si="8"/>
        <v>160.51677362670026</v>
      </c>
      <c r="R21" s="79">
        <f t="shared" si="9"/>
        <v>0</v>
      </c>
      <c r="S21" s="27">
        <v>1.5216000000000001</v>
      </c>
      <c r="T21" s="21">
        <v>2.1999999999999999E-2</v>
      </c>
      <c r="U21" s="21">
        <v>1.5940000000000001</v>
      </c>
      <c r="V21" s="19">
        <f t="shared" si="10"/>
        <v>1.0307742906938913</v>
      </c>
      <c r="W21" s="19">
        <f t="shared" si="11"/>
        <v>3.4324118151684861</v>
      </c>
      <c r="X21" s="19">
        <f t="shared" si="12"/>
        <v>6.8648236303369723</v>
      </c>
      <c r="Y21" s="19">
        <f t="shared" si="13"/>
        <v>10.297235445505459</v>
      </c>
      <c r="Z21" s="36">
        <f t="shared" si="14"/>
        <v>4.6124966921536836E-2</v>
      </c>
      <c r="AA21" s="17">
        <f t="shared" si="15"/>
        <v>146.73330751242923</v>
      </c>
      <c r="AB21" s="79">
        <f t="shared" si="16"/>
        <v>4.6784358280450258E-2</v>
      </c>
      <c r="AC21" s="27">
        <v>1.379</v>
      </c>
      <c r="AD21" s="21">
        <v>2.1000000000000001E-2</v>
      </c>
      <c r="AE21" s="21">
        <v>1.5880000000000001</v>
      </c>
      <c r="AF21" s="19">
        <f t="shared" si="17"/>
        <v>1.0268943372784816</v>
      </c>
      <c r="AG21" s="19">
        <f t="shared" si="18"/>
        <v>2.7980230216659439</v>
      </c>
      <c r="AH21" s="19">
        <f t="shared" si="19"/>
        <v>11.192092086663775</v>
      </c>
      <c r="AI21" s="19">
        <f t="shared" si="20"/>
        <v>13.99011510832972</v>
      </c>
      <c r="AJ21" s="36">
        <f t="shared" si="21"/>
        <v>8.7395091088711963E-2</v>
      </c>
      <c r="AK21" s="17">
        <f t="shared" si="22"/>
        <v>136.38300594373496</v>
      </c>
      <c r="AL21" s="79">
        <f t="shared" si="23"/>
        <v>8.2063685348606349E-2</v>
      </c>
      <c r="AM21" s="27">
        <v>1.2446999999999999</v>
      </c>
      <c r="AN21" s="21">
        <v>1.6E-2</v>
      </c>
      <c r="AO21" s="21">
        <v>1.577</v>
      </c>
      <c r="AP21" s="19">
        <f t="shared" si="24"/>
        <v>1.0197810893502299</v>
      </c>
      <c r="AQ21" s="19">
        <f t="shared" si="25"/>
        <v>2.2480942804393909</v>
      </c>
      <c r="AR21" s="19">
        <f t="shared" si="26"/>
        <v>13.488565682636345</v>
      </c>
      <c r="AS21" s="19">
        <f t="shared" si="27"/>
        <v>15.736659963075736</v>
      </c>
      <c r="AT21" s="36">
        <f t="shared" si="28"/>
        <v>9.8501167213148319E-2</v>
      </c>
      <c r="AU21" s="17">
        <f t="shared" si="29"/>
        <v>126.63514128261539</v>
      </c>
      <c r="AV21" s="79">
        <f t="shared" si="30"/>
        <v>0.10651518643259941</v>
      </c>
      <c r="AW21" s="27">
        <v>1.1266</v>
      </c>
      <c r="AX21" s="21">
        <v>1.2E-2</v>
      </c>
      <c r="AY21" s="21">
        <v>1.5720000000000001</v>
      </c>
      <c r="AZ21" s="19">
        <f t="shared" si="31"/>
        <v>1.0165477948373884</v>
      </c>
      <c r="BA21" s="19">
        <f t="shared" si="32"/>
        <v>1.8300642285556705</v>
      </c>
      <c r="BB21" s="19">
        <f t="shared" si="33"/>
        <v>14.640513828445364</v>
      </c>
      <c r="BC21" s="19">
        <f t="shared" si="34"/>
        <v>16.470578057001035</v>
      </c>
      <c r="BD21" s="36">
        <f t="shared" si="35"/>
        <v>9.7877546322575629E-2</v>
      </c>
      <c r="BE21" s="17">
        <f t="shared" si="36"/>
        <v>118.06311733266591</v>
      </c>
      <c r="BF21" s="79">
        <f t="shared" si="37"/>
        <v>0.12400582128619266</v>
      </c>
      <c r="BG21" s="27">
        <v>1.0072000000000001</v>
      </c>
      <c r="BH21" s="21">
        <v>1.4999999999999999E-2</v>
      </c>
      <c r="BI21" s="21">
        <v>1.556</v>
      </c>
      <c r="BJ21" s="19">
        <f t="shared" si="38"/>
        <v>1.0062012523962953</v>
      </c>
      <c r="BK21" s="19">
        <f t="shared" si="39"/>
        <v>1.4330863996078371</v>
      </c>
      <c r="BL21" s="19">
        <f t="shared" si="40"/>
        <v>14.330863996078369</v>
      </c>
      <c r="BM21" s="19">
        <f t="shared" si="41"/>
        <v>15.763950395686207</v>
      </c>
      <c r="BN21" s="36">
        <f t="shared" si="42"/>
        <v>0.14983635564043865</v>
      </c>
      <c r="BO21" s="17">
        <f t="shared" si="43"/>
        <v>109.39673579478304</v>
      </c>
      <c r="BP21" s="79">
        <f t="shared" si="44"/>
        <v>0.13099900917484034</v>
      </c>
      <c r="BQ21" s="27">
        <v>0.91590000000000005</v>
      </c>
      <c r="BR21" s="21">
        <v>1.0999999999999999E-2</v>
      </c>
      <c r="BS21" s="21">
        <v>1.5469999999999999</v>
      </c>
      <c r="BT21" s="19">
        <f t="shared" si="45"/>
        <v>1.0003813222731806</v>
      </c>
      <c r="BU21" s="19">
        <f t="shared" si="46"/>
        <v>1.1713818764734119</v>
      </c>
      <c r="BV21" s="19">
        <f t="shared" si="47"/>
        <v>14.056582517680942</v>
      </c>
      <c r="BW21" s="19">
        <f t="shared" si="48"/>
        <v>15.227964394154354</v>
      </c>
      <c r="BX21" s="36">
        <f t="shared" si="49"/>
        <v>0.13033507785782816</v>
      </c>
      <c r="BY21" s="17">
        <f t="shared" si="50"/>
        <v>102.76992981146053</v>
      </c>
      <c r="BZ21" s="79">
        <f t="shared" si="51"/>
        <v>0.13677719293443949</v>
      </c>
    </row>
    <row r="22" spans="2:78" ht="20.100000000000001" customHeight="1">
      <c r="B22" s="2"/>
      <c r="C22" s="2"/>
      <c r="D22" s="16"/>
      <c r="E22" s="38">
        <v>60</v>
      </c>
      <c r="F22" s="20">
        <f t="shared" si="0"/>
        <v>1.1945999999999999</v>
      </c>
      <c r="G22" s="21">
        <f t="shared" si="1"/>
        <v>8.6895244657829807</v>
      </c>
      <c r="H22" s="30">
        <f t="shared" si="2"/>
        <v>106840.98591549294</v>
      </c>
      <c r="I22" s="19">
        <v>1.7223999999999999</v>
      </c>
      <c r="J22" s="19">
        <v>3.4000000000000002E-2</v>
      </c>
      <c r="K22" s="19">
        <v>1.609</v>
      </c>
      <c r="L22" s="19">
        <f t="shared" si="3"/>
        <v>1.0404741742324159</v>
      </c>
      <c r="M22" s="19">
        <f t="shared" si="4"/>
        <v>4.4812778986849056</v>
      </c>
      <c r="N22" s="19">
        <f t="shared" si="5"/>
        <v>0</v>
      </c>
      <c r="O22" s="19">
        <f t="shared" si="6"/>
        <v>4.4812778986849056</v>
      </c>
      <c r="P22" s="36">
        <f t="shared" si="7"/>
        <v>0</v>
      </c>
      <c r="Q22" s="17">
        <f t="shared" si="8"/>
        <v>178.66051366952101</v>
      </c>
      <c r="R22" s="79">
        <f t="shared" si="9"/>
        <v>0</v>
      </c>
      <c r="S22" s="27">
        <v>1.5648</v>
      </c>
      <c r="T22" s="21">
        <v>2.1000000000000001E-2</v>
      </c>
      <c r="U22" s="21">
        <v>1.595</v>
      </c>
      <c r="V22" s="19">
        <f t="shared" si="10"/>
        <v>1.0314209495964595</v>
      </c>
      <c r="W22" s="19">
        <f t="shared" si="11"/>
        <v>3.6346350022507279</v>
      </c>
      <c r="X22" s="19">
        <f t="shared" si="12"/>
        <v>7.2692700045014558</v>
      </c>
      <c r="Y22" s="19">
        <f t="shared" si="13"/>
        <v>10.903905006752183</v>
      </c>
      <c r="Z22" s="36">
        <f t="shared" si="14"/>
        <v>4.4083637476080129E-2</v>
      </c>
      <c r="AA22" s="17">
        <f t="shared" si="15"/>
        <v>165.99092360728358</v>
      </c>
      <c r="AB22" s="79">
        <f t="shared" si="16"/>
        <v>4.3793177642048403E-2</v>
      </c>
      <c r="AC22" s="27">
        <v>1.4131</v>
      </c>
      <c r="AD22" s="21">
        <v>2.1999999999999999E-2</v>
      </c>
      <c r="AE22" s="21">
        <v>1.589</v>
      </c>
      <c r="AF22" s="19">
        <f t="shared" si="17"/>
        <v>1.0275409961810498</v>
      </c>
      <c r="AG22" s="19">
        <f t="shared" si="18"/>
        <v>2.9418148921854108</v>
      </c>
      <c r="AH22" s="19">
        <f t="shared" si="19"/>
        <v>11.767259568741643</v>
      </c>
      <c r="AI22" s="19">
        <f t="shared" si="20"/>
        <v>14.709074460927054</v>
      </c>
      <c r="AJ22" s="36">
        <f t="shared" si="21"/>
        <v>9.1672109183350434E-2</v>
      </c>
      <c r="AK22" s="17">
        <f t="shared" si="22"/>
        <v>153.79563926438115</v>
      </c>
      <c r="AL22" s="79">
        <f t="shared" si="23"/>
        <v>7.6512309614404805E-2</v>
      </c>
      <c r="AM22" s="27">
        <v>1.2667999999999999</v>
      </c>
      <c r="AN22" s="21">
        <v>1.6E-2</v>
      </c>
      <c r="AO22" s="21">
        <v>1.5780000000000001</v>
      </c>
      <c r="AP22" s="19">
        <f t="shared" si="24"/>
        <v>1.0204277482527984</v>
      </c>
      <c r="AQ22" s="19">
        <f t="shared" si="25"/>
        <v>2.3315882717565861</v>
      </c>
      <c r="AR22" s="19">
        <f t="shared" si="26"/>
        <v>13.989529630539517</v>
      </c>
      <c r="AS22" s="19">
        <f t="shared" si="27"/>
        <v>16.321117902296102</v>
      </c>
      <c r="AT22" s="36">
        <f t="shared" si="28"/>
        <v>9.862612903656888E-2</v>
      </c>
      <c r="AU22" s="17">
        <f t="shared" si="29"/>
        <v>142.03446524087013</v>
      </c>
      <c r="AV22" s="79">
        <f t="shared" si="30"/>
        <v>9.8493908551106069E-2</v>
      </c>
      <c r="AW22" s="27">
        <v>1.1493</v>
      </c>
      <c r="AX22" s="21">
        <v>1.6E-2</v>
      </c>
      <c r="AY22" s="21">
        <v>1.579</v>
      </c>
      <c r="AZ22" s="19">
        <f t="shared" si="31"/>
        <v>1.0210744071553666</v>
      </c>
      <c r="BA22" s="19">
        <f t="shared" si="32"/>
        <v>1.9215550385956695</v>
      </c>
      <c r="BB22" s="19">
        <f t="shared" si="33"/>
        <v>15.372440308765356</v>
      </c>
      <c r="BC22" s="19">
        <f t="shared" si="34"/>
        <v>17.293995347361026</v>
      </c>
      <c r="BD22" s="36">
        <f t="shared" si="35"/>
        <v>0.1316682267667886</v>
      </c>
      <c r="BE22" s="17">
        <f t="shared" si="36"/>
        <v>132.58854625411314</v>
      </c>
      <c r="BF22" s="79">
        <f t="shared" si="37"/>
        <v>0.11594093715533497</v>
      </c>
      <c r="BG22" s="27">
        <v>1.0306</v>
      </c>
      <c r="BH22" s="21">
        <v>1.2E-2</v>
      </c>
      <c r="BI22" s="21">
        <v>1.5649999999999999</v>
      </c>
      <c r="BJ22" s="19">
        <f t="shared" si="38"/>
        <v>1.0120211825194101</v>
      </c>
      <c r="BK22" s="19">
        <f t="shared" si="39"/>
        <v>1.5178565006380873</v>
      </c>
      <c r="BL22" s="19">
        <f t="shared" si="40"/>
        <v>15.178565006380873</v>
      </c>
      <c r="BM22" s="19">
        <f t="shared" si="41"/>
        <v>16.696421507018961</v>
      </c>
      <c r="BN22" s="36">
        <f t="shared" si="42"/>
        <v>0.12125975513757287</v>
      </c>
      <c r="BO22" s="17">
        <f t="shared" si="43"/>
        <v>123.0461583074914</v>
      </c>
      <c r="BP22" s="79">
        <f t="shared" si="44"/>
        <v>0.12335667537421004</v>
      </c>
      <c r="BQ22" s="27">
        <v>0.9365</v>
      </c>
      <c r="BR22" s="21">
        <v>1.2E-2</v>
      </c>
      <c r="BS22" s="21">
        <v>1.5589999999999999</v>
      </c>
      <c r="BT22" s="19">
        <f t="shared" si="45"/>
        <v>1.0081412291040004</v>
      </c>
      <c r="BU22" s="19">
        <f t="shared" si="46"/>
        <v>1.2437398476863843</v>
      </c>
      <c r="BV22" s="19">
        <f t="shared" si="47"/>
        <v>14.924878172236612</v>
      </c>
      <c r="BW22" s="19">
        <f t="shared" si="48"/>
        <v>16.168618019922995</v>
      </c>
      <c r="BX22" s="36">
        <f t="shared" si="49"/>
        <v>0.14439810026103275</v>
      </c>
      <c r="BY22" s="17">
        <f t="shared" si="50"/>
        <v>115.48138403809708</v>
      </c>
      <c r="BZ22" s="79">
        <f t="shared" si="51"/>
        <v>0.12924055506048426</v>
      </c>
    </row>
    <row r="23" spans="2:78" ht="20.100000000000001" customHeight="1">
      <c r="B23" s="16"/>
      <c r="C23" s="16"/>
      <c r="D23" s="16"/>
      <c r="E23" s="38">
        <v>62</v>
      </c>
      <c r="F23" s="20">
        <f t="shared" si="0"/>
        <v>1.2345999999999999</v>
      </c>
      <c r="G23" s="21">
        <f t="shared" si="1"/>
        <v>8.9804846019217042</v>
      </c>
      <c r="H23" s="30">
        <f t="shared" si="2"/>
        <v>110418.45070422534</v>
      </c>
      <c r="I23" s="19">
        <v>1.7430000000000001</v>
      </c>
      <c r="J23" s="19">
        <v>2.5999999999999999E-2</v>
      </c>
      <c r="K23" s="19">
        <v>1.6020000000000001</v>
      </c>
      <c r="L23" s="19">
        <f t="shared" si="3"/>
        <v>1.0359475619144378</v>
      </c>
      <c r="M23" s="19">
        <f t="shared" si="4"/>
        <v>4.5492683198426809</v>
      </c>
      <c r="N23" s="19">
        <f t="shared" si="5"/>
        <v>0</v>
      </c>
      <c r="O23" s="19">
        <f t="shared" si="6"/>
        <v>4.5492683198426809</v>
      </c>
      <c r="P23" s="36">
        <f t="shared" si="7"/>
        <v>0</v>
      </c>
      <c r="Q23" s="17">
        <f t="shared" si="8"/>
        <v>199.04300061966478</v>
      </c>
      <c r="R23" s="79">
        <f t="shared" si="9"/>
        <v>0</v>
      </c>
      <c r="S23" s="27">
        <v>1.6015999999999999</v>
      </c>
      <c r="T23" s="21">
        <v>2.4E-2</v>
      </c>
      <c r="U23" s="21">
        <v>1.5880000000000001</v>
      </c>
      <c r="V23" s="19">
        <f t="shared" si="10"/>
        <v>1.0268943372784816</v>
      </c>
      <c r="W23" s="19">
        <f t="shared" si="11"/>
        <v>3.7742518047700284</v>
      </c>
      <c r="X23" s="19">
        <f t="shared" si="12"/>
        <v>7.5485036095400568</v>
      </c>
      <c r="Y23" s="19">
        <f t="shared" si="13"/>
        <v>11.322755414310086</v>
      </c>
      <c r="Z23" s="36">
        <f t="shared" si="14"/>
        <v>4.9940052050692546E-2</v>
      </c>
      <c r="AA23" s="17">
        <f t="shared" si="15"/>
        <v>186.49521627386869</v>
      </c>
      <c r="AB23" s="79">
        <f t="shared" si="16"/>
        <v>4.0475588384288962E-2</v>
      </c>
      <c r="AC23" s="27">
        <v>1.4730000000000001</v>
      </c>
      <c r="AD23" s="21">
        <v>1.9E-2</v>
      </c>
      <c r="AE23" s="21">
        <v>1.583</v>
      </c>
      <c r="AF23" s="19">
        <f t="shared" si="17"/>
        <v>1.0236610427656399</v>
      </c>
      <c r="AG23" s="19">
        <f t="shared" si="18"/>
        <v>3.1724083065264526</v>
      </c>
      <c r="AH23" s="19">
        <f t="shared" si="19"/>
        <v>12.68963322610581</v>
      </c>
      <c r="AI23" s="19">
        <f t="shared" si="20"/>
        <v>15.862041532632263</v>
      </c>
      <c r="AJ23" s="36">
        <f t="shared" si="21"/>
        <v>7.8574600050993121E-2</v>
      </c>
      <c r="AK23" s="17">
        <f t="shared" si="22"/>
        <v>175.08329925216168</v>
      </c>
      <c r="AL23" s="79">
        <f t="shared" si="23"/>
        <v>7.2477690792368002E-2</v>
      </c>
      <c r="AM23" s="27">
        <v>1.3323</v>
      </c>
      <c r="AN23" s="21">
        <v>2.1000000000000001E-2</v>
      </c>
      <c r="AO23" s="21">
        <v>1.5820000000000001</v>
      </c>
      <c r="AP23" s="19">
        <f t="shared" si="24"/>
        <v>1.0230143838630716</v>
      </c>
      <c r="AQ23" s="19">
        <f t="shared" si="25"/>
        <v>2.5920225116353843</v>
      </c>
      <c r="AR23" s="19">
        <f t="shared" si="26"/>
        <v>15.552135069812305</v>
      </c>
      <c r="AS23" s="19">
        <f t="shared" si="27"/>
        <v>18.14415758144769</v>
      </c>
      <c r="AT23" s="36">
        <f t="shared" si="28"/>
        <v>0.13010388363166855</v>
      </c>
      <c r="AU23" s="17">
        <f t="shared" si="29"/>
        <v>162.59763265065169</v>
      </c>
      <c r="AV23" s="79">
        <f t="shared" si="30"/>
        <v>9.5647979717064915E-2</v>
      </c>
      <c r="AW23" s="27">
        <v>1.2089000000000001</v>
      </c>
      <c r="AX23" s="21">
        <v>0.02</v>
      </c>
      <c r="AY23" s="21">
        <v>1.5760000000000001</v>
      </c>
      <c r="AZ23" s="19">
        <f t="shared" si="31"/>
        <v>1.0191344304476617</v>
      </c>
      <c r="BA23" s="19">
        <f t="shared" si="32"/>
        <v>2.1179462606288486</v>
      </c>
      <c r="BB23" s="19">
        <f t="shared" si="33"/>
        <v>16.943570085030789</v>
      </c>
      <c r="BC23" s="19">
        <f t="shared" si="34"/>
        <v>19.061516345659637</v>
      </c>
      <c r="BD23" s="36">
        <f t="shared" si="35"/>
        <v>0.16396047434138297</v>
      </c>
      <c r="BE23" s="17">
        <f t="shared" si="36"/>
        <v>151.64716172935584</v>
      </c>
      <c r="BF23" s="79">
        <f t="shared" si="37"/>
        <v>0.11173021566516304</v>
      </c>
      <c r="BG23" s="27">
        <v>1.0912999999999999</v>
      </c>
      <c r="BH23" s="21">
        <v>1.4E-2</v>
      </c>
      <c r="BI23" s="21">
        <v>1.5740000000000001</v>
      </c>
      <c r="BJ23" s="19">
        <f t="shared" si="38"/>
        <v>1.0178411126425251</v>
      </c>
      <c r="BK23" s="19">
        <f t="shared" si="39"/>
        <v>1.7215495270720884</v>
      </c>
      <c r="BL23" s="19">
        <f t="shared" si="40"/>
        <v>17.215495270720883</v>
      </c>
      <c r="BM23" s="19">
        <f t="shared" si="41"/>
        <v>18.937044797792971</v>
      </c>
      <c r="BN23" s="36">
        <f t="shared" si="42"/>
        <v>0.14310152067385223</v>
      </c>
      <c r="BO23" s="17">
        <f t="shared" si="43"/>
        <v>141.21138068928781</v>
      </c>
      <c r="BP23" s="79">
        <f t="shared" si="44"/>
        <v>0.12191294488225932</v>
      </c>
      <c r="BQ23" s="27">
        <v>0.99209999999999998</v>
      </c>
      <c r="BR23" s="21">
        <v>1.4999999999999999E-2</v>
      </c>
      <c r="BS23" s="21">
        <v>1.5620000000000001</v>
      </c>
      <c r="BT23" s="19">
        <f t="shared" si="45"/>
        <v>1.0100812058117052</v>
      </c>
      <c r="BU23" s="19">
        <f t="shared" si="46"/>
        <v>1.4011825280964578</v>
      </c>
      <c r="BV23" s="19">
        <f t="shared" si="47"/>
        <v>16.814190337157495</v>
      </c>
      <c r="BW23" s="19">
        <f t="shared" si="48"/>
        <v>18.215372865253954</v>
      </c>
      <c r="BX23" s="36">
        <f t="shared" si="49"/>
        <v>0.18119296063890195</v>
      </c>
      <c r="BY23" s="17">
        <f t="shared" si="50"/>
        <v>132.40840892759778</v>
      </c>
      <c r="BZ23" s="79">
        <f t="shared" si="51"/>
        <v>0.12698733013514013</v>
      </c>
    </row>
    <row r="24" spans="2:78" ht="20.100000000000001" customHeight="1" thickBot="1">
      <c r="B24" s="16"/>
      <c r="C24" s="16"/>
      <c r="D24" s="18"/>
      <c r="E24" s="38">
        <v>64</v>
      </c>
      <c r="F24" s="24">
        <f t="shared" si="0"/>
        <v>1.2746</v>
      </c>
      <c r="G24" s="25">
        <f t="shared" si="1"/>
        <v>9.2714447380604295</v>
      </c>
      <c r="H24" s="31">
        <f t="shared" si="2"/>
        <v>113995.91549295773</v>
      </c>
      <c r="I24" s="19">
        <v>1.7956000000000001</v>
      </c>
      <c r="J24" s="19">
        <v>3.2000000000000001E-2</v>
      </c>
      <c r="K24" s="19">
        <v>1.599</v>
      </c>
      <c r="L24" s="35">
        <f t="shared" si="3"/>
        <v>1.0340075852067327</v>
      </c>
      <c r="M24" s="35">
        <f t="shared" si="4"/>
        <v>4.8099202521842859</v>
      </c>
      <c r="N24" s="35">
        <f t="shared" si="5"/>
        <v>0</v>
      </c>
      <c r="O24" s="35">
        <f t="shared" si="6"/>
        <v>4.8099202521842859</v>
      </c>
      <c r="P24" s="37">
        <f t="shared" si="7"/>
        <v>0</v>
      </c>
      <c r="Q24" s="17">
        <f t="shared" si="8"/>
        <v>224.15930797077735</v>
      </c>
      <c r="R24" s="79">
        <f t="shared" si="9"/>
        <v>0</v>
      </c>
      <c r="S24" s="28">
        <v>1.6711</v>
      </c>
      <c r="T24" s="25">
        <v>2.5999999999999999E-2</v>
      </c>
      <c r="U24" s="25">
        <v>1.5840000000000001</v>
      </c>
      <c r="V24" s="35">
        <f t="shared" si="10"/>
        <v>1.0243077016682083</v>
      </c>
      <c r="W24" s="35">
        <f t="shared" si="11"/>
        <v>4.0882456928115651</v>
      </c>
      <c r="X24" s="35">
        <f t="shared" si="12"/>
        <v>8.1764913856231303</v>
      </c>
      <c r="Y24" s="35">
        <f t="shared" si="13"/>
        <v>12.264737078434695</v>
      </c>
      <c r="Z24" s="37">
        <f t="shared" si="14"/>
        <v>5.3829513559377012E-2</v>
      </c>
      <c r="AA24" s="17">
        <f t="shared" si="15"/>
        <v>212.00221011297907</v>
      </c>
      <c r="AB24" s="79">
        <f t="shared" si="16"/>
        <v>3.856795351928529E-2</v>
      </c>
      <c r="AC24" s="28">
        <v>1.5476000000000001</v>
      </c>
      <c r="AD24" s="25">
        <v>2.5000000000000001E-2</v>
      </c>
      <c r="AE24" s="25">
        <v>1.5780000000000001</v>
      </c>
      <c r="AF24" s="35">
        <f t="shared" si="17"/>
        <v>1.0204277482527984</v>
      </c>
      <c r="AG24" s="35">
        <f t="shared" si="18"/>
        <v>3.4797912744234858</v>
      </c>
      <c r="AH24" s="35">
        <f t="shared" si="19"/>
        <v>13.919165097693943</v>
      </c>
      <c r="AI24" s="35">
        <f t="shared" si="20"/>
        <v>17.398956372117429</v>
      </c>
      <c r="AJ24" s="37">
        <f t="shared" si="21"/>
        <v>0.10273555107975926</v>
      </c>
      <c r="AK24" s="17">
        <f t="shared" si="22"/>
        <v>199.94275962753255</v>
      </c>
      <c r="AL24" s="79">
        <f t="shared" si="23"/>
        <v>6.9615749645666303E-2</v>
      </c>
      <c r="AM24" s="28">
        <v>1.4084000000000001</v>
      </c>
      <c r="AN24" s="25">
        <v>2.1999999999999999E-2</v>
      </c>
      <c r="AO24" s="25">
        <v>1.5720000000000001</v>
      </c>
      <c r="AP24" s="35">
        <f t="shared" si="24"/>
        <v>1.0165477948373884</v>
      </c>
      <c r="AQ24" s="35">
        <f t="shared" si="25"/>
        <v>2.860084544616027</v>
      </c>
      <c r="AR24" s="35">
        <f t="shared" si="26"/>
        <v>17.160507267696161</v>
      </c>
      <c r="AS24" s="35">
        <f t="shared" si="27"/>
        <v>20.020591812312187</v>
      </c>
      <c r="AT24" s="37">
        <f t="shared" si="28"/>
        <v>0.1345816261935415</v>
      </c>
      <c r="AU24" s="17">
        <f t="shared" si="29"/>
        <v>186.35024539616288</v>
      </c>
      <c r="AV24" s="79">
        <f t="shared" si="30"/>
        <v>9.2087387549260033E-2</v>
      </c>
      <c r="AW24" s="28">
        <v>1.2864</v>
      </c>
      <c r="AX24" s="25">
        <v>1.7999999999999999E-2</v>
      </c>
      <c r="AY24" s="25">
        <v>1.5740000000000001</v>
      </c>
      <c r="AZ24" s="35">
        <f t="shared" si="31"/>
        <v>1.0178411126425251</v>
      </c>
      <c r="BA24" s="35">
        <f t="shared" si="32"/>
        <v>2.3921217167276998</v>
      </c>
      <c r="BB24" s="35">
        <f t="shared" si="33"/>
        <v>19.136973733821598</v>
      </c>
      <c r="BC24" s="35">
        <f t="shared" si="34"/>
        <v>21.529095450549299</v>
      </c>
      <c r="BD24" s="37">
        <f t="shared" si="35"/>
        <v>0.14719013555024801</v>
      </c>
      <c r="BE24" s="17">
        <f t="shared" si="36"/>
        <v>174.43726596924407</v>
      </c>
      <c r="BF24" s="79">
        <f t="shared" si="37"/>
        <v>0.10970691169394811</v>
      </c>
      <c r="BG24" s="28">
        <v>1.1612</v>
      </c>
      <c r="BH24" s="25">
        <v>1.4E-2</v>
      </c>
      <c r="BI24" s="25">
        <v>1.5760000000000001</v>
      </c>
      <c r="BJ24" s="35">
        <f t="shared" si="38"/>
        <v>1.0191344304476617</v>
      </c>
      <c r="BK24" s="35">
        <f t="shared" si="39"/>
        <v>1.9541065279987833</v>
      </c>
      <c r="BL24" s="35">
        <f t="shared" si="40"/>
        <v>19.54106527998783</v>
      </c>
      <c r="BM24" s="35">
        <f t="shared" si="41"/>
        <v>21.495171807986612</v>
      </c>
      <c r="BN24" s="37">
        <f t="shared" si="42"/>
        <v>0.14346541504871005</v>
      </c>
      <c r="BO24" s="17">
        <f t="shared" si="43"/>
        <v>162.21181495079949</v>
      </c>
      <c r="BP24" s="79">
        <f t="shared" si="44"/>
        <v>0.12046635003692448</v>
      </c>
      <c r="BQ24" s="28">
        <v>1.0665</v>
      </c>
      <c r="BR24" s="25">
        <v>1.4E-2</v>
      </c>
      <c r="BS24" s="25">
        <v>1.5740000000000001</v>
      </c>
      <c r="BT24" s="35">
        <f t="shared" si="45"/>
        <v>1.0178411126425251</v>
      </c>
      <c r="BU24" s="35">
        <f t="shared" si="46"/>
        <v>1.6441935135630799</v>
      </c>
      <c r="BV24" s="35">
        <f t="shared" si="47"/>
        <v>19.730322162756959</v>
      </c>
      <c r="BW24" s="35">
        <f t="shared" si="48"/>
        <v>21.374515676320041</v>
      </c>
      <c r="BX24" s="37">
        <f t="shared" si="49"/>
        <v>0.17172182480862272</v>
      </c>
      <c r="BY24" s="17">
        <f t="shared" si="50"/>
        <v>152.96460878908465</v>
      </c>
      <c r="BZ24" s="79">
        <f t="shared" si="51"/>
        <v>0.12898619045901086</v>
      </c>
    </row>
    <row r="25" spans="2:78" ht="20.100000000000001" customHeight="1">
      <c r="B25" s="16"/>
      <c r="C25" s="16"/>
      <c r="D25" s="18"/>
      <c r="E25" s="38">
        <v>66</v>
      </c>
      <c r="F25" s="20">
        <f>0.02*E25-0.0054</f>
        <v>1.3146</v>
      </c>
      <c r="G25" s="20">
        <f t="shared" si="1"/>
        <v>9.5624048741991512</v>
      </c>
      <c r="H25" s="29">
        <f t="shared" si="2"/>
        <v>117573.38028169014</v>
      </c>
      <c r="I25" s="19">
        <v>1.8441000000000001</v>
      </c>
      <c r="J25" s="19">
        <v>2.1999999999999999E-2</v>
      </c>
      <c r="K25" s="19">
        <v>1.599</v>
      </c>
      <c r="L25" s="19">
        <f t="shared" si="3"/>
        <v>1.0340075852067327</v>
      </c>
      <c r="M25" s="19">
        <f>4*PI()^2*$C$13*SQRT($C$11*$C$2)*($C$7*I25*K25)^2</f>
        <v>5.0732658177302881</v>
      </c>
      <c r="N25" s="19">
        <f>4*PI()^2*N$1*SQRT($C$11*$C$2)*($C$7*I25*K25)^2</f>
        <v>0</v>
      </c>
      <c r="O25" s="19">
        <f>M25+N25</f>
        <v>5.0732658177302881</v>
      </c>
      <c r="P25" s="36">
        <f>2*PI()^2*N$1*2*SQRT($C$2*$C$11)*J25*$C$7^2*K25^2/SQRT(2)</f>
        <v>0</v>
      </c>
      <c r="Q25" s="17">
        <f t="shared" si="8"/>
        <v>251.12840446302334</v>
      </c>
      <c r="R25" s="79">
        <f t="shared" si="9"/>
        <v>0</v>
      </c>
      <c r="S25" s="22">
        <v>1.7353000000000001</v>
      </c>
      <c r="T25" s="19">
        <v>2.5000000000000001E-2</v>
      </c>
      <c r="U25" s="19">
        <v>1.5820000000000001</v>
      </c>
      <c r="V25" s="19">
        <f t="shared" si="10"/>
        <v>1.0230143838630716</v>
      </c>
      <c r="W25" s="19">
        <f>4*PI()^2*$C$13*SQRT($C$11*$C$2)*($C$7*S25*U25)^2</f>
        <v>4.3972772288549873</v>
      </c>
      <c r="X25" s="19">
        <f>4*PI()^2*X$1*SQRT($C$11*$C$2)*($C$7*S25*U25)^2</f>
        <v>8.7945544577099746</v>
      </c>
      <c r="Y25" s="19">
        <f>W25+X25</f>
        <v>13.191831686564962</v>
      </c>
      <c r="Z25" s="36">
        <f>2*PI()^2*X$1*2*SQRT($C$2*$C$11)*T25*$C$7^2*U25^2/SQRT(2)</f>
        <v>5.1628525250662111E-2</v>
      </c>
      <c r="AA25" s="17">
        <f t="shared" si="15"/>
        <v>239.47242971553942</v>
      </c>
      <c r="AB25" s="79">
        <f t="shared" si="16"/>
        <v>3.6724705504331774E-2</v>
      </c>
      <c r="AC25" s="26">
        <v>1.6220000000000001</v>
      </c>
      <c r="AD25" s="20">
        <v>2.8000000000000001E-2</v>
      </c>
      <c r="AE25" s="20">
        <v>1.5660000000000001</v>
      </c>
      <c r="AF25" s="19">
        <f t="shared" si="17"/>
        <v>1.0126678414219785</v>
      </c>
      <c r="AG25" s="19">
        <f>4*PI()^2*$C$13*SQRT($C$11*$C$2)*($C$7*AC25*AE25)^2</f>
        <v>3.7644971278888879</v>
      </c>
      <c r="AH25" s="19">
        <f>4*PI()^2*AH$1*SQRT($C$11*$C$2)*($C$7*AC25*AE25)^2</f>
        <v>15.057988511555552</v>
      </c>
      <c r="AI25" s="19">
        <f>AG25+AH25</f>
        <v>18.822485639444441</v>
      </c>
      <c r="AJ25" s="36">
        <f>2*PI()^2*AH$1*2*SQRT($C$2*$C$11)*AD25*$C$7^2*AE25^2/SQRT(2)</f>
        <v>0.11332045124429721</v>
      </c>
      <c r="AK25" s="17">
        <f t="shared" si="22"/>
        <v>227.33436042427178</v>
      </c>
      <c r="AL25" s="79">
        <f t="shared" si="23"/>
        <v>6.6237186861911157E-2</v>
      </c>
      <c r="AM25" s="26">
        <v>1.4897</v>
      </c>
      <c r="AN25" s="20">
        <v>2.3E-2</v>
      </c>
      <c r="AO25" s="20">
        <v>1.56</v>
      </c>
      <c r="AP25" s="19">
        <f t="shared" si="24"/>
        <v>1.0087878880065686</v>
      </c>
      <c r="AQ25" s="19">
        <f>4*PI()^2*$C$13*SQRT($C$11*$C$2)*($C$7*AM25*AO25)^2</f>
        <v>3.1511464473645896</v>
      </c>
      <c r="AR25" s="19">
        <f>4*PI()^2*AR$1*SQRT($C$11*$C$2)*($C$7*AM25*AO25)^2</f>
        <v>18.906878684187536</v>
      </c>
      <c r="AS25" s="19">
        <f>AQ25+AR25</f>
        <v>22.058025131552125</v>
      </c>
      <c r="AT25" s="36">
        <f>2*PI()^2*AR$1*2*SQRT($C$2*$C$11)*AN25*$C$7^2*AO25^2/SQRT(2)</f>
        <v>0.13855909568055894</v>
      </c>
      <c r="AU25" s="17">
        <f t="shared" si="29"/>
        <v>213.16078083702806</v>
      </c>
      <c r="AV25" s="79">
        <f t="shared" si="30"/>
        <v>8.8697736093595839E-2</v>
      </c>
      <c r="AW25" s="26">
        <v>1.3492999999999999</v>
      </c>
      <c r="AX25" s="20">
        <v>2.5999999999999999E-2</v>
      </c>
      <c r="AY25" s="20">
        <v>1.5720000000000001</v>
      </c>
      <c r="AZ25" s="19">
        <f t="shared" si="31"/>
        <v>1.0165477948373884</v>
      </c>
      <c r="BA25" s="19">
        <f>4*PI()^2*$C$13*SQRT($C$11*$C$2)*($C$7*AW25*AY25)^2</f>
        <v>2.6250880747359524</v>
      </c>
      <c r="BB25" s="19">
        <f>4*PI()^2*BB$1*SQRT($C$11*$C$2)*($C$7*AW25*AY25)^2</f>
        <v>21.000704597887619</v>
      </c>
      <c r="BC25" s="19">
        <f>BA25+BB25</f>
        <v>23.625792672623572</v>
      </c>
      <c r="BD25" s="36">
        <f>2*PI()^2*BB$1*2*SQRT($C$2*$C$11)*AX25*$C$7^2*AY25^2/SQRT(2)</f>
        <v>0.21206801703224723</v>
      </c>
      <c r="BE25" s="17">
        <f t="shared" si="36"/>
        <v>198.11943107097352</v>
      </c>
      <c r="BF25" s="79">
        <f t="shared" si="37"/>
        <v>0.10600022665300513</v>
      </c>
      <c r="BG25" s="22">
        <v>1.2403999999999999</v>
      </c>
      <c r="BH25" s="20">
        <v>1.7999999999999999E-2</v>
      </c>
      <c r="BI25" s="20">
        <v>1.57</v>
      </c>
      <c r="BJ25" s="19">
        <f t="shared" si="38"/>
        <v>1.0152544770322518</v>
      </c>
      <c r="BK25" s="19">
        <f>4*PI()^2*$C$13*SQRT($C$11*$C$2)*($C$7*BG25*BI25)^2</f>
        <v>2.2128122901869647</v>
      </c>
      <c r="BL25" s="19">
        <f>4*PI()^2*BL$1*SQRT($C$11*$C$2)*($C$7*BG25*BI25)^2</f>
        <v>22.128122901869641</v>
      </c>
      <c r="BM25" s="19">
        <f>BK25+BL25</f>
        <v>24.340935192056605</v>
      </c>
      <c r="BN25" s="36">
        <f>2*PI()^2*BL$1*2*SQRT($C$2*$C$11)*BH25*$C$7^2*BI25^2/SQRT(2)</f>
        <v>0.18305372338511369</v>
      </c>
      <c r="BO25" s="17">
        <f t="shared" si="43"/>
        <v>186.45274311140557</v>
      </c>
      <c r="BP25" s="79">
        <f t="shared" si="44"/>
        <v>0.11867952454122964</v>
      </c>
      <c r="BQ25" s="26">
        <v>1.1218999999999999</v>
      </c>
      <c r="BR25" s="20">
        <v>1.7000000000000001E-2</v>
      </c>
      <c r="BS25" s="20">
        <v>1.571</v>
      </c>
      <c r="BT25" s="19">
        <f t="shared" si="45"/>
        <v>1.01590113593482</v>
      </c>
      <c r="BU25" s="19">
        <f>4*PI()^2*$C$13*SQRT($C$11*$C$2)*($C$7*BQ25*BS25)^2</f>
        <v>1.8125183874991975</v>
      </c>
      <c r="BV25" s="19">
        <f>4*PI()^2*BV$1*SQRT($C$11*$C$2)*($C$7*BQ25*BS25)^2</f>
        <v>21.750220649990368</v>
      </c>
      <c r="BW25" s="19">
        <f>BU25+BV25</f>
        <v>23.562739037489564</v>
      </c>
      <c r="BX25" s="36">
        <f>2*PI()^2*BV$1*2*SQRT($C$2*$C$11)*BR25*$C$7^2*BS25^2/SQRT(2)</f>
        <v>0.20772525205325515</v>
      </c>
      <c r="BY25" s="17">
        <f t="shared" si="50"/>
        <v>173.75758679176548</v>
      </c>
      <c r="BZ25" s="79">
        <f t="shared" si="51"/>
        <v>0.12517566024933496</v>
      </c>
    </row>
    <row r="26" spans="2:78" ht="20.100000000000001" customHeight="1">
      <c r="B26" s="16"/>
      <c r="C26" s="16"/>
      <c r="D26" s="18"/>
      <c r="E26" s="41"/>
      <c r="F26" s="8"/>
      <c r="G26" s="17"/>
      <c r="H26" s="42"/>
      <c r="I26" s="17"/>
      <c r="J26" s="17"/>
      <c r="K26" s="17"/>
      <c r="L26" s="3"/>
      <c r="M26" s="3"/>
      <c r="N26" s="3"/>
      <c r="O26" s="3"/>
      <c r="P26" s="17"/>
      <c r="Q26" s="17"/>
      <c r="R26" s="17"/>
      <c r="S26" s="17"/>
      <c r="T26" s="17"/>
      <c r="U26" s="17"/>
      <c r="V26" s="3"/>
      <c r="W26" s="3"/>
      <c r="X26" s="3"/>
      <c r="Y26" s="3"/>
      <c r="Z26" s="17"/>
      <c r="AA26" s="17"/>
      <c r="AB26" s="17"/>
      <c r="AC26" s="17"/>
      <c r="AD26" s="17"/>
      <c r="AE26" s="17"/>
      <c r="AF26" s="3"/>
      <c r="AG26" s="3"/>
      <c r="AH26" s="3"/>
      <c r="AI26" s="3"/>
      <c r="AJ26" s="17"/>
      <c r="AK26" s="17"/>
      <c r="AL26" s="17"/>
      <c r="AM26" s="17"/>
      <c r="AN26" s="17"/>
      <c r="AO26" s="17"/>
      <c r="AP26" s="3"/>
      <c r="AQ26" s="3"/>
      <c r="AR26" s="3"/>
      <c r="AS26" s="3"/>
      <c r="AT26" s="17"/>
      <c r="AU26" s="17"/>
      <c r="AV26" s="17"/>
      <c r="AW26" s="17"/>
      <c r="AX26" s="17"/>
      <c r="AY26" s="17"/>
      <c r="AZ26" s="3"/>
      <c r="BA26" s="3"/>
      <c r="BB26" s="3"/>
      <c r="BC26" s="3"/>
      <c r="BD26" s="17"/>
      <c r="BE26" s="17"/>
      <c r="BF26" s="17"/>
      <c r="BG26" s="17"/>
      <c r="BH26" s="17"/>
      <c r="BI26" s="17"/>
      <c r="BJ26" s="3"/>
      <c r="BK26" s="3"/>
      <c r="BL26" s="3"/>
      <c r="BM26" s="3"/>
      <c r="BN26" s="17"/>
      <c r="BO26" s="17"/>
      <c r="BP26" s="17"/>
      <c r="BQ26" s="17"/>
      <c r="BR26" s="17"/>
      <c r="BS26" s="17"/>
      <c r="BT26" s="3"/>
      <c r="BU26" s="3"/>
      <c r="BV26" s="3"/>
      <c r="BW26" s="3"/>
      <c r="BX26" s="17"/>
      <c r="BY26" s="17"/>
      <c r="BZ26" s="79"/>
    </row>
    <row r="27" spans="2:78" ht="20.100000000000001" customHeight="1">
      <c r="B27" s="16"/>
      <c r="C27" s="16"/>
      <c r="D27" s="18"/>
      <c r="E27" s="41"/>
      <c r="F27" s="8"/>
      <c r="G27" s="17"/>
      <c r="H27" s="42"/>
      <c r="I27" s="17"/>
      <c r="J27" s="17"/>
      <c r="K27" s="17"/>
      <c r="L27" s="3"/>
      <c r="M27" s="3"/>
      <c r="N27" s="3"/>
      <c r="O27" s="3"/>
      <c r="P27" s="17"/>
      <c r="Q27" s="17"/>
      <c r="R27" s="17"/>
      <c r="S27" s="17"/>
      <c r="T27" s="17"/>
      <c r="U27" s="17"/>
      <c r="V27" s="3"/>
      <c r="W27" s="3"/>
      <c r="X27" s="3"/>
      <c r="Y27" s="3"/>
      <c r="Z27" s="17"/>
      <c r="AA27" s="17"/>
      <c r="AB27" s="17"/>
      <c r="AC27" s="17"/>
      <c r="AD27" s="17"/>
      <c r="AE27" s="17"/>
      <c r="AF27" s="3"/>
      <c r="AG27" s="3"/>
      <c r="AH27" s="3"/>
      <c r="AI27" s="3"/>
      <c r="AJ27" s="17"/>
      <c r="AK27" s="17"/>
      <c r="AL27" s="17"/>
      <c r="AM27" s="17"/>
      <c r="AN27" s="17"/>
      <c r="AO27" s="17"/>
      <c r="AP27" s="3"/>
      <c r="AQ27" s="3"/>
      <c r="AR27" s="3"/>
      <c r="AS27" s="3"/>
      <c r="AT27" s="17"/>
      <c r="AU27" s="17"/>
      <c r="AV27" s="17"/>
      <c r="AW27" s="17"/>
      <c r="AX27" s="17"/>
      <c r="AY27" s="17"/>
      <c r="AZ27" s="3"/>
      <c r="BA27" s="3"/>
      <c r="BB27" s="3"/>
      <c r="BC27" s="3"/>
      <c r="BD27" s="17"/>
      <c r="BE27" s="17"/>
      <c r="BF27" s="17"/>
      <c r="BG27" s="17"/>
      <c r="BH27" s="17"/>
      <c r="BI27" s="17"/>
      <c r="BJ27" s="3"/>
      <c r="BK27" s="3"/>
      <c r="BL27" s="3"/>
      <c r="BM27" s="3"/>
      <c r="BN27" s="17"/>
      <c r="BO27" s="17"/>
      <c r="BP27" s="17"/>
      <c r="BQ27" s="17"/>
      <c r="BR27" s="17"/>
      <c r="BS27" s="17"/>
      <c r="BT27" s="3"/>
      <c r="BU27" s="3"/>
      <c r="BV27" s="3"/>
      <c r="BW27" s="3"/>
      <c r="BX27" s="17"/>
    </row>
    <row r="28" spans="2:78" ht="20.100000000000001" customHeight="1" thickBot="1">
      <c r="B28" s="16"/>
      <c r="C28" s="16"/>
      <c r="D28" s="18"/>
    </row>
    <row r="29" spans="2:78" ht="20.100000000000001" customHeight="1">
      <c r="B29" s="16"/>
      <c r="C29" s="16"/>
      <c r="D29" s="18"/>
      <c r="E29" s="87" t="s">
        <v>19</v>
      </c>
      <c r="F29" s="88"/>
      <c r="G29" s="88"/>
      <c r="H29" s="89"/>
      <c r="I29" s="84" t="s">
        <v>21</v>
      </c>
      <c r="J29" s="85"/>
      <c r="K29" s="85"/>
      <c r="L29" s="85"/>
      <c r="M29" s="86"/>
      <c r="N29" s="82">
        <v>0</v>
      </c>
      <c r="O29" s="83"/>
      <c r="P29" s="32"/>
      <c r="Q29" s="81"/>
      <c r="R29" s="81"/>
      <c r="S29" s="84" t="s">
        <v>21</v>
      </c>
      <c r="T29" s="85"/>
      <c r="U29" s="85"/>
      <c r="V29" s="85"/>
      <c r="W29" s="86"/>
      <c r="X29" s="82">
        <v>0.04</v>
      </c>
      <c r="Y29" s="83"/>
      <c r="Z29" s="32"/>
      <c r="AA29" s="81"/>
      <c r="AB29" s="81"/>
      <c r="AC29" s="84" t="s">
        <v>21</v>
      </c>
      <c r="AD29" s="85"/>
      <c r="AE29" s="85"/>
      <c r="AF29" s="85"/>
      <c r="AG29" s="86"/>
      <c r="AH29" s="82">
        <v>0.08</v>
      </c>
      <c r="AI29" s="83"/>
      <c r="AJ29" s="32"/>
      <c r="AK29" s="81"/>
      <c r="AL29" s="81"/>
      <c r="AM29" s="84" t="s">
        <v>21</v>
      </c>
      <c r="AN29" s="85"/>
      <c r="AO29" s="85"/>
      <c r="AP29" s="85"/>
      <c r="AQ29" s="86"/>
      <c r="AR29" s="82">
        <v>0.12</v>
      </c>
      <c r="AS29" s="83"/>
      <c r="AT29" s="32"/>
      <c r="AU29" s="81"/>
      <c r="AV29" s="81"/>
      <c r="AW29" s="84" t="s">
        <v>21</v>
      </c>
      <c r="AX29" s="85"/>
      <c r="AY29" s="85"/>
      <c r="AZ29" s="85"/>
      <c r="BA29" s="86"/>
      <c r="BB29" s="82">
        <v>0.16</v>
      </c>
      <c r="BC29" s="83"/>
      <c r="BD29" s="32"/>
      <c r="BE29" s="80"/>
      <c r="BF29" s="80"/>
      <c r="BG29" s="84" t="s">
        <v>21</v>
      </c>
      <c r="BH29" s="85"/>
      <c r="BI29" s="85"/>
      <c r="BJ29" s="85"/>
      <c r="BK29" s="86"/>
      <c r="BL29" s="82">
        <v>0.2</v>
      </c>
      <c r="BM29" s="83"/>
      <c r="BN29" s="32"/>
      <c r="BO29" s="80"/>
      <c r="BP29" s="80"/>
      <c r="BQ29" s="84" t="s">
        <v>21</v>
      </c>
      <c r="BR29" s="85"/>
      <c r="BS29" s="85"/>
      <c r="BT29" s="85"/>
      <c r="BU29" s="86"/>
      <c r="BV29" s="82">
        <v>0.24</v>
      </c>
      <c r="BW29" s="83"/>
      <c r="BX29" s="32"/>
    </row>
    <row r="30" spans="2:78" ht="20.100000000000001" customHeight="1">
      <c r="B30" s="18"/>
      <c r="C30" s="18"/>
      <c r="D30" s="18"/>
      <c r="E30" s="22" t="s">
        <v>25</v>
      </c>
      <c r="F30" s="19" t="s">
        <v>27</v>
      </c>
      <c r="G30" s="39" t="s">
        <v>0</v>
      </c>
      <c r="H30" s="23" t="s">
        <v>28</v>
      </c>
      <c r="I30" s="22" t="s">
        <v>29</v>
      </c>
      <c r="J30" s="19" t="s">
        <v>23</v>
      </c>
      <c r="K30" s="19" t="s">
        <v>26</v>
      </c>
      <c r="L30" s="39" t="s">
        <v>18</v>
      </c>
      <c r="M30" s="19" t="s">
        <v>30</v>
      </c>
      <c r="N30" s="19" t="s">
        <v>31</v>
      </c>
      <c r="O30" s="19" t="s">
        <v>32</v>
      </c>
      <c r="P30" s="23" t="s">
        <v>20</v>
      </c>
      <c r="Q30" s="78" t="s">
        <v>67</v>
      </c>
      <c r="R30" s="78" t="s">
        <v>68</v>
      </c>
      <c r="S30" s="22" t="s">
        <v>9</v>
      </c>
      <c r="T30" s="19" t="s">
        <v>23</v>
      </c>
      <c r="U30" s="19" t="s">
        <v>26</v>
      </c>
      <c r="V30" s="39" t="s">
        <v>18</v>
      </c>
      <c r="W30" s="19" t="s">
        <v>30</v>
      </c>
      <c r="X30" s="19" t="s">
        <v>31</v>
      </c>
      <c r="Y30" s="19" t="s">
        <v>32</v>
      </c>
      <c r="Z30" s="23" t="s">
        <v>20</v>
      </c>
      <c r="AA30" s="78" t="s">
        <v>67</v>
      </c>
      <c r="AB30" s="78" t="s">
        <v>68</v>
      </c>
      <c r="AC30" s="22" t="s">
        <v>10</v>
      </c>
      <c r="AD30" s="19" t="s">
        <v>23</v>
      </c>
      <c r="AE30" s="19" t="s">
        <v>26</v>
      </c>
      <c r="AF30" s="39" t="s">
        <v>18</v>
      </c>
      <c r="AG30" s="19" t="s">
        <v>30</v>
      </c>
      <c r="AH30" s="19" t="s">
        <v>31</v>
      </c>
      <c r="AI30" s="19" t="s">
        <v>32</v>
      </c>
      <c r="AJ30" s="23" t="s">
        <v>20</v>
      </c>
      <c r="AK30" s="78" t="s">
        <v>67</v>
      </c>
      <c r="AL30" s="78" t="s">
        <v>68</v>
      </c>
      <c r="AM30" s="22" t="s">
        <v>11</v>
      </c>
      <c r="AN30" s="19" t="s">
        <v>23</v>
      </c>
      <c r="AO30" s="19" t="s">
        <v>26</v>
      </c>
      <c r="AP30" s="39" t="s">
        <v>18</v>
      </c>
      <c r="AQ30" s="19" t="s">
        <v>30</v>
      </c>
      <c r="AR30" s="19" t="s">
        <v>31</v>
      </c>
      <c r="AS30" s="19" t="s">
        <v>32</v>
      </c>
      <c r="AT30" s="23" t="s">
        <v>20</v>
      </c>
      <c r="AU30" s="78" t="s">
        <v>67</v>
      </c>
      <c r="AV30" s="78" t="s">
        <v>68</v>
      </c>
      <c r="AW30" s="22" t="s">
        <v>12</v>
      </c>
      <c r="AX30" s="19" t="s">
        <v>23</v>
      </c>
      <c r="AY30" s="19" t="s">
        <v>26</v>
      </c>
      <c r="AZ30" s="39" t="s">
        <v>18</v>
      </c>
      <c r="BA30" s="19" t="s">
        <v>30</v>
      </c>
      <c r="BB30" s="19" t="s">
        <v>31</v>
      </c>
      <c r="BC30" s="19" t="s">
        <v>32</v>
      </c>
      <c r="BD30" s="23" t="s">
        <v>20</v>
      </c>
      <c r="BE30" s="78" t="s">
        <v>67</v>
      </c>
      <c r="BF30" s="78" t="s">
        <v>68</v>
      </c>
      <c r="BG30" s="22" t="s">
        <v>13</v>
      </c>
      <c r="BH30" s="19" t="s">
        <v>23</v>
      </c>
      <c r="BI30" s="19" t="s">
        <v>26</v>
      </c>
      <c r="BJ30" s="39" t="s">
        <v>18</v>
      </c>
      <c r="BK30" s="19" t="s">
        <v>30</v>
      </c>
      <c r="BL30" s="19" t="s">
        <v>31</v>
      </c>
      <c r="BM30" s="19" t="s">
        <v>32</v>
      </c>
      <c r="BN30" s="23" t="s">
        <v>20</v>
      </c>
      <c r="BO30" s="78" t="s">
        <v>67</v>
      </c>
      <c r="BP30" s="78" t="s">
        <v>68</v>
      </c>
      <c r="BQ30" s="22" t="s">
        <v>14</v>
      </c>
      <c r="BR30" s="19" t="s">
        <v>23</v>
      </c>
      <c r="BS30" s="19" t="s">
        <v>26</v>
      </c>
      <c r="BT30" s="39" t="s">
        <v>18</v>
      </c>
      <c r="BU30" s="19" t="s">
        <v>30</v>
      </c>
      <c r="BV30" s="19" t="s">
        <v>31</v>
      </c>
      <c r="BW30" s="19" t="s">
        <v>32</v>
      </c>
      <c r="BX30" s="23" t="s">
        <v>20</v>
      </c>
      <c r="BY30" s="78" t="s">
        <v>67</v>
      </c>
      <c r="BZ30" s="78" t="s">
        <v>68</v>
      </c>
    </row>
    <row r="31" spans="2:78" ht="20.100000000000001" customHeight="1" thickBot="1">
      <c r="B31" s="40" t="s">
        <v>34</v>
      </c>
      <c r="C31" s="40"/>
      <c r="D31" s="2"/>
      <c r="E31" s="38">
        <v>22</v>
      </c>
      <c r="F31" s="20">
        <f t="shared" ref="F31:F53" si="52">0.02*E31-0.0054</f>
        <v>0.43459999999999999</v>
      </c>
      <c r="G31" s="20">
        <f t="shared" ref="G31:G53" si="53">F31/$C$14/$C$7</f>
        <v>3.1612818791472326</v>
      </c>
      <c r="H31" s="29">
        <f t="shared" ref="H31:H53" si="54">F31*$C$7/$C$5</f>
        <v>38869.15492957746</v>
      </c>
      <c r="I31" s="26">
        <v>0</v>
      </c>
      <c r="J31" s="20">
        <v>0</v>
      </c>
      <c r="K31" s="20">
        <v>0</v>
      </c>
      <c r="L31" s="19">
        <f t="shared" ref="L31:L53" si="55">K31/$C$14</f>
        <v>0</v>
      </c>
      <c r="M31" s="19">
        <f t="shared" ref="M31:M53" si="56">4*PI()^2*$C$13*SQRT($C$11*$C$2)*($C$7*I31*K31)^2</f>
        <v>0</v>
      </c>
      <c r="N31" s="19">
        <f t="shared" ref="N31:N53" si="57">4*PI()^2*N$1*SQRT($C$11*$C$2)*($C$7*I31*K31)^2</f>
        <v>0</v>
      </c>
      <c r="O31" s="19">
        <f t="shared" ref="O31:O53" si="58">M31+N31</f>
        <v>0</v>
      </c>
      <c r="P31" s="36">
        <f t="shared" ref="P31:P53" si="59">2*PI()^2*N$1*2*SQRT($C$2*$C$11)*J31*$C$7^2*K31^2/SQRT(2)</f>
        <v>0</v>
      </c>
      <c r="Q31" s="17">
        <f t="shared" ref="Q31:Q53" si="60">0.5926*0.5*$C$6*$F31^3*($C$7*I31*2+$C$7)*$C$8</f>
        <v>1.9354323193646394</v>
      </c>
      <c r="R31" s="79">
        <f t="shared" ref="R31:R53" si="61">N31/Q31</f>
        <v>0</v>
      </c>
      <c r="S31" s="26">
        <v>0</v>
      </c>
      <c r="T31" s="20">
        <v>0</v>
      </c>
      <c r="U31" s="20">
        <v>0</v>
      </c>
      <c r="V31" s="19">
        <f t="shared" ref="V31:V53" si="62">U31/$C$14</f>
        <v>0</v>
      </c>
      <c r="W31" s="19">
        <f t="shared" ref="W31:W53" si="63">4*PI()^2*$C$13*SQRT($C$11*$C$2)*($C$7*S31*U31)^2</f>
        <v>0</v>
      </c>
      <c r="X31" s="19">
        <f t="shared" ref="X31:X53" si="64">4*PI()^2*X$1*SQRT($C$11*$C$2)*($C$7*S31*U31)^2</f>
        <v>0</v>
      </c>
      <c r="Y31" s="19">
        <f t="shared" ref="Y31:Y53" si="65">W31+X31</f>
        <v>0</v>
      </c>
      <c r="Z31" s="36">
        <f t="shared" ref="Z31:Z53" si="66">2*PI()^2*X$1*2*SQRT($C$2*$C$11)*T31*$C$7^2*U31^2/SQRT(2)</f>
        <v>0</v>
      </c>
      <c r="AA31" s="17">
        <f t="shared" ref="AA31:AA53" si="67">0.5926*0.5*$C$6*$F31^3*($C$7*S31*2+$C$7)*$C$8</f>
        <v>1.9354323193646394</v>
      </c>
      <c r="AB31" s="79">
        <f t="shared" ref="AB31:AB53" si="68">X31/AA31</f>
        <v>0</v>
      </c>
      <c r="AC31" s="26">
        <v>0</v>
      </c>
      <c r="AD31" s="20">
        <v>0</v>
      </c>
      <c r="AE31" s="20">
        <v>0</v>
      </c>
      <c r="AF31" s="19">
        <f t="shared" ref="AF31:AF53" si="69">AE31/$C$14</f>
        <v>0</v>
      </c>
      <c r="AG31" s="19">
        <f t="shared" ref="AG31:AG53" si="70">4*PI()^2*$C$13*SQRT($C$11*$C$2)*($C$7*AC31*AE31)^2</f>
        <v>0</v>
      </c>
      <c r="AH31" s="19">
        <f t="shared" ref="AH31:AH53" si="71">4*PI()^2*AH$1*SQRT($C$11*$C$2)*($C$7*AC31*AE31)^2</f>
        <v>0</v>
      </c>
      <c r="AI31" s="19">
        <f t="shared" ref="AI31:AI53" si="72">AG31+AH31</f>
        <v>0</v>
      </c>
      <c r="AJ31" s="36">
        <f t="shared" ref="AJ31:AJ53" si="73">2*PI()^2*AH$1*2*SQRT($C$2*$C$11)*AD31*$C$7^2*AE31^2/SQRT(2)</f>
        <v>0</v>
      </c>
      <c r="AK31" s="17">
        <f t="shared" ref="AK31:AK53" si="74">0.5926*0.5*$C$6*$F31^3*($C$7*AC31*2+$C$7)*$C$8</f>
        <v>1.9354323193646394</v>
      </c>
      <c r="AL31" s="79">
        <f t="shared" ref="AL31:AL53" si="75">AH31/AK31</f>
        <v>0</v>
      </c>
      <c r="AM31" s="26">
        <v>0</v>
      </c>
      <c r="AN31" s="20">
        <v>0</v>
      </c>
      <c r="AO31" s="20">
        <v>0</v>
      </c>
      <c r="AP31" s="19">
        <f t="shared" ref="AP31:AP53" si="76">AO31/$C$14</f>
        <v>0</v>
      </c>
      <c r="AQ31" s="19">
        <f t="shared" ref="AQ31:AQ53" si="77">4*PI()^2*$C$13*SQRT($C$11*$C$2)*($C$7*AM31*AO31)^2</f>
        <v>0</v>
      </c>
      <c r="AR31" s="19">
        <f t="shared" ref="AR31:AR53" si="78">4*PI()^2*AR$1*SQRT($C$11*$C$2)*($C$7*AM31*AO31)^2</f>
        <v>0</v>
      </c>
      <c r="AS31" s="19">
        <f t="shared" ref="AS31:AS53" si="79">AQ31+AR31</f>
        <v>0</v>
      </c>
      <c r="AT31" s="36">
        <f t="shared" ref="AT31:AT53" si="80">2*PI()^2*AR$1*2*SQRT($C$2*$C$11)*AN31*$C$7^2*AO31^2/SQRT(2)</f>
        <v>0</v>
      </c>
      <c r="AU31" s="17">
        <f t="shared" ref="AU31:AU53" si="81">0.5926*0.5*$C$6*$F31^3*($C$7*AM31*2+$C$7)*$C$8</f>
        <v>1.9354323193646394</v>
      </c>
      <c r="AV31" s="79">
        <f t="shared" ref="AV31:AV53" si="82">AR31/AU31</f>
        <v>0</v>
      </c>
      <c r="AW31" s="26">
        <v>0</v>
      </c>
      <c r="AX31" s="20">
        <v>0</v>
      </c>
      <c r="AY31" s="20">
        <v>0</v>
      </c>
      <c r="AZ31" s="19">
        <f t="shared" ref="AZ31:AZ53" si="83">AY31/$C$14</f>
        <v>0</v>
      </c>
      <c r="BA31" s="19">
        <f t="shared" ref="BA31:BA53" si="84">4*PI()^2*$C$13*SQRT($C$11*$C$2)*($C$7*AW31*AY31)^2</f>
        <v>0</v>
      </c>
      <c r="BB31" s="19">
        <f t="shared" ref="BB31:BB53" si="85">4*PI()^2*BB$1*SQRT($C$11*$C$2)*($C$7*AW31*AY31)^2</f>
        <v>0</v>
      </c>
      <c r="BC31" s="19">
        <f t="shared" ref="BC31:BC53" si="86">BA31+BB31</f>
        <v>0</v>
      </c>
      <c r="BD31" s="36">
        <f t="shared" ref="BD31:BD53" si="87">2*PI()^2*BB$1*2*SQRT($C$2*$C$11)*AX31*$C$7^2*AY31^2/SQRT(2)</f>
        <v>0</v>
      </c>
      <c r="BE31" s="17">
        <f t="shared" ref="BE31:BE53" si="88">0.5926*0.5*$C$6*$F31^3*($C$7*AW31*2+$C$7)*$C$8</f>
        <v>1.9354323193646394</v>
      </c>
      <c r="BF31" s="79">
        <f t="shared" ref="BF31:BF53" si="89">BB31/BE31</f>
        <v>0</v>
      </c>
      <c r="BG31" s="26">
        <v>0</v>
      </c>
      <c r="BH31" s="20">
        <v>0</v>
      </c>
      <c r="BI31" s="20">
        <v>0</v>
      </c>
      <c r="BJ31" s="19">
        <f t="shared" ref="BJ31:BJ53" si="90">BI31/$C$14</f>
        <v>0</v>
      </c>
      <c r="BK31" s="19">
        <f t="shared" ref="BK31:BK53" si="91">4*PI()^2*$C$13*SQRT($C$11*$C$2)*($C$7*BG31*BI31)^2</f>
        <v>0</v>
      </c>
      <c r="BL31" s="19">
        <f t="shared" ref="BL31:BL53" si="92">4*PI()^2*BL$1*SQRT($C$11*$C$2)*($C$7*BG31*BI31)^2</f>
        <v>0</v>
      </c>
      <c r="BM31" s="19">
        <f t="shared" ref="BM31:BM53" si="93">BK31+BL31</f>
        <v>0</v>
      </c>
      <c r="BN31" s="36">
        <f t="shared" ref="BN31:BN53" si="94">2*PI()^2*BL$1*2*SQRT($C$2*$C$11)*BH31*$C$7^2*BI31^2/SQRT(2)</f>
        <v>0</v>
      </c>
      <c r="BO31" s="17">
        <f t="shared" ref="BO31:BO53" si="95">0.5926*0.5*$C$6*$F31^3*($C$7*BG31*2+$C$7)*$C$8</f>
        <v>1.9354323193646394</v>
      </c>
      <c r="BP31" s="79">
        <f t="shared" ref="BP31:BP53" si="96">BL31/BO31</f>
        <v>0</v>
      </c>
      <c r="BQ31" s="26">
        <v>0</v>
      </c>
      <c r="BR31" s="20">
        <v>0</v>
      </c>
      <c r="BS31" s="20">
        <v>0</v>
      </c>
      <c r="BT31" s="19">
        <f t="shared" ref="BT31:BT53" si="97">BS31/$C$14</f>
        <v>0</v>
      </c>
      <c r="BU31" s="19">
        <f t="shared" ref="BU31:BU53" si="98">4*PI()^2*$C$13*SQRT($C$11*$C$2)*($C$7*BQ31*BS31)^2</f>
        <v>0</v>
      </c>
      <c r="BV31" s="19">
        <f t="shared" ref="BV31:BV53" si="99">4*PI()^2*BV$1*SQRT($C$11*$C$2)*($C$7*BQ31*BS31)^2</f>
        <v>0</v>
      </c>
      <c r="BW31" s="19">
        <f t="shared" ref="BW31:BW53" si="100">BU31+BV31</f>
        <v>0</v>
      </c>
      <c r="BX31" s="36">
        <f t="shared" ref="BX31:BX53" si="101">2*PI()^2*BV$1*2*SQRT($C$2*$C$11)*BR31*$C$7^2*BS31^2/SQRT(2)</f>
        <v>0</v>
      </c>
      <c r="BY31" s="17">
        <f t="shared" ref="BY31:BY53" si="102">0.5926*0.5*$C$6*$F31^3*($C$7*BQ31*2+$C$7)*$C$8</f>
        <v>1.9354323193646394</v>
      </c>
      <c r="BZ31" s="79">
        <f t="shared" ref="BZ31:BZ53" si="103">BV31/BY31</f>
        <v>0</v>
      </c>
    </row>
    <row r="32" spans="2:78" ht="20.100000000000001" customHeight="1">
      <c r="B32" s="4" t="s">
        <v>1</v>
      </c>
      <c r="C32" s="5">
        <v>1200</v>
      </c>
      <c r="D32" s="2"/>
      <c r="E32" s="38">
        <v>24</v>
      </c>
      <c r="F32" s="20">
        <f t="shared" si="52"/>
        <v>0.47459999999999997</v>
      </c>
      <c r="G32" s="20">
        <f t="shared" si="53"/>
        <v>3.4522420152859556</v>
      </c>
      <c r="H32" s="29">
        <f t="shared" si="54"/>
        <v>42446.619718309856</v>
      </c>
      <c r="I32" s="26">
        <v>0</v>
      </c>
      <c r="J32" s="20">
        <v>0</v>
      </c>
      <c r="K32" s="20">
        <v>0</v>
      </c>
      <c r="L32" s="19">
        <f t="shared" si="55"/>
        <v>0</v>
      </c>
      <c r="M32" s="19">
        <f t="shared" si="56"/>
        <v>0</v>
      </c>
      <c r="N32" s="19">
        <f t="shared" si="57"/>
        <v>0</v>
      </c>
      <c r="O32" s="19">
        <f t="shared" si="58"/>
        <v>0</v>
      </c>
      <c r="P32" s="36">
        <f t="shared" si="59"/>
        <v>0</v>
      </c>
      <c r="Q32" s="17">
        <f t="shared" si="60"/>
        <v>2.5205308924070855</v>
      </c>
      <c r="R32" s="79">
        <f t="shared" si="61"/>
        <v>0</v>
      </c>
      <c r="S32" s="26">
        <v>0</v>
      </c>
      <c r="T32" s="20">
        <v>0</v>
      </c>
      <c r="U32" s="20">
        <v>0</v>
      </c>
      <c r="V32" s="19">
        <f t="shared" si="62"/>
        <v>0</v>
      </c>
      <c r="W32" s="19">
        <f t="shared" si="63"/>
        <v>0</v>
      </c>
      <c r="X32" s="19">
        <f t="shared" si="64"/>
        <v>0</v>
      </c>
      <c r="Y32" s="19">
        <f t="shared" si="65"/>
        <v>0</v>
      </c>
      <c r="Z32" s="36">
        <f t="shared" si="66"/>
        <v>0</v>
      </c>
      <c r="AA32" s="17">
        <f t="shared" si="67"/>
        <v>2.5205308924070855</v>
      </c>
      <c r="AB32" s="79">
        <f t="shared" si="68"/>
        <v>0</v>
      </c>
      <c r="AC32" s="26">
        <v>0</v>
      </c>
      <c r="AD32" s="20">
        <v>0</v>
      </c>
      <c r="AE32" s="20">
        <v>0</v>
      </c>
      <c r="AF32" s="19">
        <f t="shared" si="69"/>
        <v>0</v>
      </c>
      <c r="AG32" s="19">
        <f t="shared" si="70"/>
        <v>0</v>
      </c>
      <c r="AH32" s="19">
        <f t="shared" si="71"/>
        <v>0</v>
      </c>
      <c r="AI32" s="19">
        <f t="shared" si="72"/>
        <v>0</v>
      </c>
      <c r="AJ32" s="36">
        <f t="shared" si="73"/>
        <v>0</v>
      </c>
      <c r="AK32" s="17">
        <f t="shared" si="74"/>
        <v>2.5205308924070855</v>
      </c>
      <c r="AL32" s="79">
        <f t="shared" si="75"/>
        <v>0</v>
      </c>
      <c r="AM32" s="26">
        <v>0</v>
      </c>
      <c r="AN32" s="20">
        <v>0</v>
      </c>
      <c r="AO32" s="20">
        <v>0</v>
      </c>
      <c r="AP32" s="19">
        <f t="shared" si="76"/>
        <v>0</v>
      </c>
      <c r="AQ32" s="19">
        <f t="shared" si="77"/>
        <v>0</v>
      </c>
      <c r="AR32" s="19">
        <f t="shared" si="78"/>
        <v>0</v>
      </c>
      <c r="AS32" s="19">
        <f t="shared" si="79"/>
        <v>0</v>
      </c>
      <c r="AT32" s="36">
        <f t="shared" si="80"/>
        <v>0</v>
      </c>
      <c r="AU32" s="17">
        <f t="shared" si="81"/>
        <v>2.5205308924070855</v>
      </c>
      <c r="AV32" s="79">
        <f t="shared" si="82"/>
        <v>0</v>
      </c>
      <c r="AW32" s="26">
        <v>0</v>
      </c>
      <c r="AX32" s="20">
        <v>0</v>
      </c>
      <c r="AY32" s="20">
        <v>0</v>
      </c>
      <c r="AZ32" s="19">
        <f t="shared" si="83"/>
        <v>0</v>
      </c>
      <c r="BA32" s="19">
        <f t="shared" si="84"/>
        <v>0</v>
      </c>
      <c r="BB32" s="19">
        <f t="shared" si="85"/>
        <v>0</v>
      </c>
      <c r="BC32" s="19">
        <f t="shared" si="86"/>
        <v>0</v>
      </c>
      <c r="BD32" s="36">
        <f t="shared" si="87"/>
        <v>0</v>
      </c>
      <c r="BE32" s="17">
        <f t="shared" si="88"/>
        <v>2.5205308924070855</v>
      </c>
      <c r="BF32" s="79">
        <f t="shared" si="89"/>
        <v>0</v>
      </c>
      <c r="BG32" s="26">
        <v>0</v>
      </c>
      <c r="BH32" s="20">
        <v>0</v>
      </c>
      <c r="BI32" s="20">
        <v>0</v>
      </c>
      <c r="BJ32" s="19">
        <f t="shared" si="90"/>
        <v>0</v>
      </c>
      <c r="BK32" s="19">
        <f t="shared" si="91"/>
        <v>0</v>
      </c>
      <c r="BL32" s="19">
        <f t="shared" si="92"/>
        <v>0</v>
      </c>
      <c r="BM32" s="19">
        <f t="shared" si="93"/>
        <v>0</v>
      </c>
      <c r="BN32" s="36">
        <f t="shared" si="94"/>
        <v>0</v>
      </c>
      <c r="BO32" s="17">
        <f t="shared" si="95"/>
        <v>2.5205308924070855</v>
      </c>
      <c r="BP32" s="79">
        <f t="shared" si="96"/>
        <v>0</v>
      </c>
      <c r="BQ32" s="26">
        <v>0</v>
      </c>
      <c r="BR32" s="20">
        <v>0</v>
      </c>
      <c r="BS32" s="20">
        <v>0</v>
      </c>
      <c r="BT32" s="19">
        <f t="shared" si="97"/>
        <v>0</v>
      </c>
      <c r="BU32" s="19">
        <f t="shared" si="98"/>
        <v>0</v>
      </c>
      <c r="BV32" s="19">
        <f t="shared" si="99"/>
        <v>0</v>
      </c>
      <c r="BW32" s="19">
        <f t="shared" si="100"/>
        <v>0</v>
      </c>
      <c r="BX32" s="36">
        <f t="shared" si="101"/>
        <v>0</v>
      </c>
      <c r="BY32" s="17">
        <f t="shared" si="102"/>
        <v>2.5205308924070855</v>
      </c>
      <c r="BZ32" s="79">
        <f t="shared" si="103"/>
        <v>0</v>
      </c>
    </row>
    <row r="33" spans="2:78" ht="20.100000000000001" customHeight="1">
      <c r="B33" s="6" t="s">
        <v>24</v>
      </c>
      <c r="C33" s="7">
        <v>20.5</v>
      </c>
      <c r="D33" s="2"/>
      <c r="E33" s="38">
        <v>26</v>
      </c>
      <c r="F33" s="20">
        <f t="shared" si="52"/>
        <v>0.51460000000000006</v>
      </c>
      <c r="G33" s="20">
        <f t="shared" si="53"/>
        <v>3.7432021514246805</v>
      </c>
      <c r="H33" s="29">
        <f t="shared" si="54"/>
        <v>46024.084507042258</v>
      </c>
      <c r="I33" s="26">
        <v>0.30609999999999998</v>
      </c>
      <c r="J33" s="20">
        <v>2.5999999999999999E-2</v>
      </c>
      <c r="K33" s="20">
        <v>1.417</v>
      </c>
      <c r="L33" s="19">
        <f t="shared" si="55"/>
        <v>0.91631566493929983</v>
      </c>
      <c r="M33" s="19">
        <f t="shared" si="56"/>
        <v>0.10977112487123747</v>
      </c>
      <c r="N33" s="19">
        <f t="shared" si="57"/>
        <v>0</v>
      </c>
      <c r="O33" s="19">
        <f t="shared" si="58"/>
        <v>0.10977112487123747</v>
      </c>
      <c r="P33" s="36">
        <f t="shared" si="59"/>
        <v>0</v>
      </c>
      <c r="Q33" s="17">
        <f t="shared" si="60"/>
        <v>5.1800873772836793</v>
      </c>
      <c r="R33" s="79">
        <f t="shared" si="61"/>
        <v>0</v>
      </c>
      <c r="S33" s="26">
        <v>0.29899999999999999</v>
      </c>
      <c r="T33" s="20">
        <v>2.1999999999999999E-2</v>
      </c>
      <c r="U33" s="20">
        <v>1.4330000000000001</v>
      </c>
      <c r="V33" s="19">
        <f t="shared" si="62"/>
        <v>0.92666220738039284</v>
      </c>
      <c r="W33" s="19">
        <f t="shared" si="63"/>
        <v>0.10711653418270926</v>
      </c>
      <c r="X33" s="19">
        <f t="shared" si="64"/>
        <v>0.21423306836541853</v>
      </c>
      <c r="Y33" s="19">
        <f t="shared" si="65"/>
        <v>0.32134960254812778</v>
      </c>
      <c r="Z33" s="36">
        <f t="shared" si="66"/>
        <v>3.7277932223386226E-2</v>
      </c>
      <c r="AA33" s="17">
        <f t="shared" si="67"/>
        <v>5.1344619953475501</v>
      </c>
      <c r="AB33" s="79">
        <f t="shared" si="68"/>
        <v>4.1724540674278991E-2</v>
      </c>
      <c r="AC33" s="26">
        <v>0</v>
      </c>
      <c r="AD33" s="20">
        <v>0</v>
      </c>
      <c r="AE33" s="20">
        <v>0</v>
      </c>
      <c r="AF33" s="19">
        <f t="shared" si="69"/>
        <v>0</v>
      </c>
      <c r="AG33" s="19">
        <f t="shared" si="70"/>
        <v>0</v>
      </c>
      <c r="AH33" s="19">
        <f t="shared" si="71"/>
        <v>0</v>
      </c>
      <c r="AI33" s="19">
        <f t="shared" si="72"/>
        <v>0</v>
      </c>
      <c r="AJ33" s="36">
        <f t="shared" si="73"/>
        <v>0</v>
      </c>
      <c r="AK33" s="17">
        <f t="shared" si="74"/>
        <v>3.2130550659246251</v>
      </c>
      <c r="AL33" s="79">
        <f t="shared" si="75"/>
        <v>0</v>
      </c>
      <c r="AM33" s="26">
        <v>0</v>
      </c>
      <c r="AN33" s="20">
        <v>0</v>
      </c>
      <c r="AO33" s="20">
        <v>0</v>
      </c>
      <c r="AP33" s="19">
        <f t="shared" si="76"/>
        <v>0</v>
      </c>
      <c r="AQ33" s="19">
        <f t="shared" si="77"/>
        <v>0</v>
      </c>
      <c r="AR33" s="19">
        <f t="shared" si="78"/>
        <v>0</v>
      </c>
      <c r="AS33" s="19">
        <f t="shared" si="79"/>
        <v>0</v>
      </c>
      <c r="AT33" s="36">
        <f t="shared" si="80"/>
        <v>0</v>
      </c>
      <c r="AU33" s="17">
        <f t="shared" si="81"/>
        <v>3.2130550659246251</v>
      </c>
      <c r="AV33" s="79">
        <f t="shared" si="82"/>
        <v>0</v>
      </c>
      <c r="AW33" s="26">
        <v>0</v>
      </c>
      <c r="AX33" s="20">
        <v>0</v>
      </c>
      <c r="AY33" s="20">
        <v>0</v>
      </c>
      <c r="AZ33" s="19">
        <f t="shared" si="83"/>
        <v>0</v>
      </c>
      <c r="BA33" s="19">
        <f t="shared" si="84"/>
        <v>0</v>
      </c>
      <c r="BB33" s="19">
        <f t="shared" si="85"/>
        <v>0</v>
      </c>
      <c r="BC33" s="19">
        <f t="shared" si="86"/>
        <v>0</v>
      </c>
      <c r="BD33" s="36">
        <f t="shared" si="87"/>
        <v>0</v>
      </c>
      <c r="BE33" s="17">
        <f t="shared" si="88"/>
        <v>3.2130550659246251</v>
      </c>
      <c r="BF33" s="79">
        <f t="shared" si="89"/>
        <v>0</v>
      </c>
      <c r="BG33" s="26">
        <v>0</v>
      </c>
      <c r="BH33" s="20">
        <v>0</v>
      </c>
      <c r="BI33" s="20">
        <v>0</v>
      </c>
      <c r="BJ33" s="19">
        <f t="shared" si="90"/>
        <v>0</v>
      </c>
      <c r="BK33" s="19">
        <f t="shared" si="91"/>
        <v>0</v>
      </c>
      <c r="BL33" s="19">
        <f t="shared" si="92"/>
        <v>0</v>
      </c>
      <c r="BM33" s="19">
        <f t="shared" si="93"/>
        <v>0</v>
      </c>
      <c r="BN33" s="36">
        <f t="shared" si="94"/>
        <v>0</v>
      </c>
      <c r="BO33" s="17">
        <f t="shared" si="95"/>
        <v>3.2130550659246251</v>
      </c>
      <c r="BP33" s="79">
        <f t="shared" si="96"/>
        <v>0</v>
      </c>
      <c r="BQ33" s="26">
        <v>0</v>
      </c>
      <c r="BR33" s="20">
        <v>0</v>
      </c>
      <c r="BS33" s="20">
        <v>0</v>
      </c>
      <c r="BT33" s="19">
        <f t="shared" si="97"/>
        <v>0</v>
      </c>
      <c r="BU33" s="19">
        <f t="shared" si="98"/>
        <v>0</v>
      </c>
      <c r="BV33" s="19">
        <f t="shared" si="99"/>
        <v>0</v>
      </c>
      <c r="BW33" s="19">
        <f t="shared" si="100"/>
        <v>0</v>
      </c>
      <c r="BX33" s="36">
        <f t="shared" si="101"/>
        <v>0</v>
      </c>
      <c r="BY33" s="17">
        <f t="shared" si="102"/>
        <v>3.2130550659246251</v>
      </c>
      <c r="BZ33" s="79">
        <f t="shared" si="103"/>
        <v>0</v>
      </c>
    </row>
    <row r="34" spans="2:78" ht="20.100000000000001" customHeight="1">
      <c r="B34" s="9" t="s">
        <v>2</v>
      </c>
      <c r="C34" s="10">
        <f>1.003887*10^-3</f>
        <v>1.003887E-3</v>
      </c>
      <c r="D34" s="2"/>
      <c r="E34" s="38">
        <v>28</v>
      </c>
      <c r="F34" s="20">
        <f t="shared" si="52"/>
        <v>0.55460000000000009</v>
      </c>
      <c r="G34" s="20">
        <f t="shared" si="53"/>
        <v>4.0341622875634036</v>
      </c>
      <c r="H34" s="29">
        <f t="shared" si="54"/>
        <v>49601.549295774654</v>
      </c>
      <c r="I34" s="26">
        <v>0.33839999999999998</v>
      </c>
      <c r="J34" s="20">
        <v>2.1999999999999999E-2</v>
      </c>
      <c r="K34" s="20">
        <v>1.456</v>
      </c>
      <c r="L34" s="19">
        <f t="shared" si="55"/>
        <v>0.94153536213946398</v>
      </c>
      <c r="M34" s="19">
        <f t="shared" si="56"/>
        <v>0.14164629315190364</v>
      </c>
      <c r="N34" s="19">
        <f t="shared" si="57"/>
        <v>0</v>
      </c>
      <c r="O34" s="19">
        <f t="shared" si="58"/>
        <v>0.14164629315190364</v>
      </c>
      <c r="P34" s="36">
        <f t="shared" si="59"/>
        <v>0</v>
      </c>
      <c r="Q34" s="17">
        <f t="shared" si="60"/>
        <v>6.74418824729484</v>
      </c>
      <c r="R34" s="79">
        <f t="shared" si="61"/>
        <v>0</v>
      </c>
      <c r="S34" s="26">
        <v>0.32829999999999998</v>
      </c>
      <c r="T34" s="20">
        <v>1.2999999999999999E-2</v>
      </c>
      <c r="U34" s="20">
        <v>1.425</v>
      </c>
      <c r="V34" s="19">
        <f t="shared" si="62"/>
        <v>0.92148893615984639</v>
      </c>
      <c r="W34" s="19">
        <f t="shared" si="63"/>
        <v>0.1277006915323031</v>
      </c>
      <c r="X34" s="19">
        <f t="shared" si="64"/>
        <v>0.25540138306460619</v>
      </c>
      <c r="Y34" s="19">
        <f t="shared" si="65"/>
        <v>0.38310207459690926</v>
      </c>
      <c r="Z34" s="36">
        <f t="shared" si="66"/>
        <v>2.1782605882752305E-2</v>
      </c>
      <c r="AA34" s="17">
        <f t="shared" si="67"/>
        <v>6.6629426589149761</v>
      </c>
      <c r="AB34" s="79">
        <f t="shared" si="68"/>
        <v>3.8331619546940081E-2</v>
      </c>
      <c r="AC34" s="26">
        <v>0.33539999999999998</v>
      </c>
      <c r="AD34" s="20">
        <v>1.2999999999999999E-2</v>
      </c>
      <c r="AE34" s="20">
        <v>1.407</v>
      </c>
      <c r="AF34" s="19">
        <f t="shared" si="69"/>
        <v>0.90984907591361674</v>
      </c>
      <c r="AG34" s="19">
        <f t="shared" si="70"/>
        <v>0.12993796664280871</v>
      </c>
      <c r="AH34" s="19">
        <f t="shared" si="71"/>
        <v>0.51975186657123484</v>
      </c>
      <c r="AI34" s="19">
        <f t="shared" si="72"/>
        <v>0.6496898332140435</v>
      </c>
      <c r="AJ34" s="36">
        <f t="shared" si="73"/>
        <v>4.2471568067156386E-2</v>
      </c>
      <c r="AK34" s="17">
        <f t="shared" si="74"/>
        <v>6.7200558943107227</v>
      </c>
      <c r="AL34" s="79">
        <f t="shared" si="75"/>
        <v>7.7343384451796421E-2</v>
      </c>
      <c r="AM34" s="26">
        <v>0.33960000000000001</v>
      </c>
      <c r="AN34" s="20">
        <v>1.4E-2</v>
      </c>
      <c r="AO34" s="20">
        <v>1.4119999999999999</v>
      </c>
      <c r="AP34" s="19">
        <f t="shared" si="76"/>
        <v>0.91308237042645823</v>
      </c>
      <c r="AQ34" s="19">
        <f t="shared" si="77"/>
        <v>0.13416106944154987</v>
      </c>
      <c r="AR34" s="19">
        <f t="shared" si="78"/>
        <v>0.80496641664929924</v>
      </c>
      <c r="AS34" s="19">
        <f t="shared" si="79"/>
        <v>0.93912748609084917</v>
      </c>
      <c r="AT34" s="36">
        <f t="shared" si="80"/>
        <v>6.9096402524432651E-2</v>
      </c>
      <c r="AU34" s="17">
        <f t="shared" si="81"/>
        <v>6.7538411884884875</v>
      </c>
      <c r="AV34" s="79">
        <f t="shared" si="82"/>
        <v>0.11918645911030831</v>
      </c>
      <c r="AW34" s="26">
        <v>0.34200000000000003</v>
      </c>
      <c r="AX34" s="20">
        <v>1.4E-2</v>
      </c>
      <c r="AY34" s="20">
        <v>1.427</v>
      </c>
      <c r="AZ34" s="19">
        <f t="shared" si="83"/>
        <v>0.92278225396498303</v>
      </c>
      <c r="BA34" s="19">
        <f t="shared" si="84"/>
        <v>0.13897027383673966</v>
      </c>
      <c r="BB34" s="19">
        <f t="shared" si="85"/>
        <v>1.1117621906939172</v>
      </c>
      <c r="BC34" s="19">
        <f t="shared" si="86"/>
        <v>1.2507324645306568</v>
      </c>
      <c r="BD34" s="36">
        <f t="shared" si="87"/>
        <v>9.4096338852046171E-2</v>
      </c>
      <c r="BE34" s="17">
        <f t="shared" si="88"/>
        <v>6.7731470708757824</v>
      </c>
      <c r="BF34" s="79">
        <f t="shared" si="89"/>
        <v>0.16414263252520281</v>
      </c>
      <c r="BG34" s="26">
        <v>0.32419999999999999</v>
      </c>
      <c r="BH34" s="20">
        <v>1.4E-2</v>
      </c>
      <c r="BI34" s="20">
        <v>1.4159999999999999</v>
      </c>
      <c r="BJ34" s="19">
        <f t="shared" si="90"/>
        <v>0.91566900603673151</v>
      </c>
      <c r="BK34" s="19">
        <f t="shared" si="91"/>
        <v>0.1229629525228805</v>
      </c>
      <c r="BL34" s="19">
        <f t="shared" si="92"/>
        <v>1.229629525228805</v>
      </c>
      <c r="BM34" s="19">
        <f t="shared" si="93"/>
        <v>1.3525924777516856</v>
      </c>
      <c r="BN34" s="36">
        <f t="shared" si="94"/>
        <v>0.11581406344046577</v>
      </c>
      <c r="BO34" s="17">
        <f t="shared" si="95"/>
        <v>6.6299617765033485</v>
      </c>
      <c r="BP34" s="79">
        <f t="shared" si="96"/>
        <v>0.18546555269543549</v>
      </c>
      <c r="BQ34" s="26">
        <v>0.30149999999999999</v>
      </c>
      <c r="BR34" s="20">
        <v>0.01</v>
      </c>
      <c r="BS34" s="20">
        <v>1.405</v>
      </c>
      <c r="BT34" s="19">
        <f t="shared" si="97"/>
        <v>0.9085557581084801</v>
      </c>
      <c r="BU34" s="19">
        <f t="shared" si="98"/>
        <v>0.10470056767291058</v>
      </c>
      <c r="BV34" s="19">
        <f t="shared" si="99"/>
        <v>1.256406812074927</v>
      </c>
      <c r="BW34" s="19">
        <f t="shared" si="100"/>
        <v>1.3611073797478377</v>
      </c>
      <c r="BX34" s="36">
        <f t="shared" si="101"/>
        <v>9.7732869840642375E-2</v>
      </c>
      <c r="BY34" s="17">
        <f t="shared" si="102"/>
        <v>6.4473603055901885</v>
      </c>
      <c r="BZ34" s="79">
        <f t="shared" si="103"/>
        <v>0.19487150593795086</v>
      </c>
    </row>
    <row r="35" spans="2:78" ht="20.100000000000001" customHeight="1">
      <c r="B35" s="6" t="s">
        <v>3</v>
      </c>
      <c r="C35" s="11">
        <f>9.94*10^-7</f>
        <v>9.9399999999999993E-7</v>
      </c>
      <c r="D35" s="2"/>
      <c r="E35" s="38">
        <v>30</v>
      </c>
      <c r="F35" s="20">
        <f t="shared" si="52"/>
        <v>0.59460000000000002</v>
      </c>
      <c r="G35" s="20">
        <f t="shared" si="53"/>
        <v>4.3251224237021271</v>
      </c>
      <c r="H35" s="29">
        <f t="shared" si="54"/>
        <v>53179.014084507042</v>
      </c>
      <c r="I35" s="26">
        <v>0.43469999999999998</v>
      </c>
      <c r="J35" s="20">
        <v>2.1000000000000001E-2</v>
      </c>
      <c r="K35" s="20">
        <v>1.5640000000000001</v>
      </c>
      <c r="L35" s="19">
        <f t="shared" si="55"/>
        <v>1.0113745236168419</v>
      </c>
      <c r="M35" s="19">
        <f t="shared" si="56"/>
        <v>0.26969601708518048</v>
      </c>
      <c r="N35" s="19">
        <f t="shared" si="57"/>
        <v>0</v>
      </c>
      <c r="O35" s="19">
        <f t="shared" si="58"/>
        <v>0.26969601708518048</v>
      </c>
      <c r="P35" s="36">
        <f t="shared" si="59"/>
        <v>0</v>
      </c>
      <c r="Q35" s="17">
        <f t="shared" si="60"/>
        <v>9.2658608941461171</v>
      </c>
      <c r="R35" s="79">
        <f t="shared" si="61"/>
        <v>0</v>
      </c>
      <c r="S35" s="26">
        <v>0.36570000000000003</v>
      </c>
      <c r="T35" s="20">
        <v>1.2999999999999999E-2</v>
      </c>
      <c r="U35" s="20">
        <v>1.54</v>
      </c>
      <c r="V35" s="19">
        <f t="shared" si="62"/>
        <v>0.99585470995520242</v>
      </c>
      <c r="W35" s="19">
        <f t="shared" si="63"/>
        <v>0.18506023839381111</v>
      </c>
      <c r="X35" s="19">
        <f t="shared" si="64"/>
        <v>0.37012047678762222</v>
      </c>
      <c r="Y35" s="19">
        <f t="shared" si="65"/>
        <v>0.5551807151814333</v>
      </c>
      <c r="Z35" s="36">
        <f t="shared" si="66"/>
        <v>2.5440260073393842E-2</v>
      </c>
      <c r="AA35" s="17">
        <f t="shared" si="67"/>
        <v>8.581850621656459</v>
      </c>
      <c r="AB35" s="79">
        <f t="shared" si="68"/>
        <v>4.3128282360638662E-2</v>
      </c>
      <c r="AC35" s="26">
        <v>0.3569</v>
      </c>
      <c r="AD35" s="20">
        <v>1.2E-2</v>
      </c>
      <c r="AE35" s="20">
        <v>1.4990000000000001</v>
      </c>
      <c r="AF35" s="19">
        <f t="shared" si="69"/>
        <v>0.96934169494990163</v>
      </c>
      <c r="AG35" s="19">
        <f t="shared" si="70"/>
        <v>0.16700063270944007</v>
      </c>
      <c r="AH35" s="19">
        <f t="shared" si="71"/>
        <v>0.66800253083776029</v>
      </c>
      <c r="AI35" s="19">
        <f t="shared" si="72"/>
        <v>0.83500316354720039</v>
      </c>
      <c r="AJ35" s="36">
        <f t="shared" si="73"/>
        <v>4.4499103357818315E-2</v>
      </c>
      <c r="AK35" s="17">
        <f t="shared" si="74"/>
        <v>8.4946145289331412</v>
      </c>
      <c r="AL35" s="79">
        <f t="shared" si="75"/>
        <v>7.8638357109967222E-2</v>
      </c>
      <c r="AM35" s="26">
        <v>0.34379999999999999</v>
      </c>
      <c r="AN35" s="20">
        <v>1.2999999999999999E-2</v>
      </c>
      <c r="AO35" s="20">
        <v>1.4690000000000001</v>
      </c>
      <c r="AP35" s="19">
        <f t="shared" si="76"/>
        <v>0.94994192787285214</v>
      </c>
      <c r="AQ35" s="19">
        <f t="shared" si="77"/>
        <v>0.14882541121851389</v>
      </c>
      <c r="AR35" s="19">
        <f t="shared" si="78"/>
        <v>0.89295246731108335</v>
      </c>
      <c r="AS35" s="19">
        <f t="shared" si="79"/>
        <v>1.0417778785295972</v>
      </c>
      <c r="AT35" s="36">
        <f t="shared" si="80"/>
        <v>6.9445634679002846E-2</v>
      </c>
      <c r="AU35" s="17">
        <f t="shared" si="81"/>
        <v>8.3647517090836558</v>
      </c>
      <c r="AV35" s="79">
        <f t="shared" si="82"/>
        <v>0.10675181982286296</v>
      </c>
      <c r="AW35" s="26">
        <v>0.3337</v>
      </c>
      <c r="AX35" s="20">
        <v>0.01</v>
      </c>
      <c r="AY35" s="20">
        <v>1.4430000000000001</v>
      </c>
      <c r="AZ35" s="19">
        <f t="shared" si="83"/>
        <v>0.93312879640607604</v>
      </c>
      <c r="BA35" s="19">
        <f t="shared" si="84"/>
        <v>0.13529035315316529</v>
      </c>
      <c r="BB35" s="19">
        <f t="shared" si="85"/>
        <v>1.0823228252253223</v>
      </c>
      <c r="BC35" s="19">
        <f t="shared" si="86"/>
        <v>1.2176131783784876</v>
      </c>
      <c r="BD35" s="36">
        <f t="shared" si="87"/>
        <v>6.8727319560393199E-2</v>
      </c>
      <c r="BE35" s="17">
        <f t="shared" si="88"/>
        <v>8.2646284662989373</v>
      </c>
      <c r="BF35" s="79">
        <f t="shared" si="89"/>
        <v>0.13095843686606853</v>
      </c>
      <c r="BG35" s="26">
        <v>0.34989999999999999</v>
      </c>
      <c r="BH35" s="20">
        <v>1.0999999999999999E-2</v>
      </c>
      <c r="BI35" s="20">
        <v>1.448</v>
      </c>
      <c r="BJ35" s="19">
        <f t="shared" si="90"/>
        <v>0.93636209091891753</v>
      </c>
      <c r="BK35" s="19">
        <f t="shared" si="91"/>
        <v>0.14977756425383279</v>
      </c>
      <c r="BL35" s="19">
        <f t="shared" si="92"/>
        <v>1.4977756425383277</v>
      </c>
      <c r="BM35" s="19">
        <f t="shared" si="93"/>
        <v>1.6475532067921606</v>
      </c>
      <c r="BN35" s="36">
        <f t="shared" si="94"/>
        <v>9.5156085087992628E-2</v>
      </c>
      <c r="BO35" s="17">
        <f t="shared" si="95"/>
        <v>8.4252221824486835</v>
      </c>
      <c r="BP35" s="79">
        <f t="shared" si="96"/>
        <v>0.17777283614650247</v>
      </c>
      <c r="BQ35" s="26">
        <v>0.33889999999999998</v>
      </c>
      <c r="BR35" s="20">
        <v>1.0999999999999999E-2</v>
      </c>
      <c r="BS35" s="20">
        <v>1.444</v>
      </c>
      <c r="BT35" s="19">
        <f t="shared" si="97"/>
        <v>0.93377545530864425</v>
      </c>
      <c r="BU35" s="19">
        <f t="shared" si="98"/>
        <v>0.13973309518381777</v>
      </c>
      <c r="BV35" s="19">
        <f t="shared" si="99"/>
        <v>1.6767971422058132</v>
      </c>
      <c r="BW35" s="19">
        <f t="shared" si="100"/>
        <v>1.816530237389631</v>
      </c>
      <c r="BX35" s="36">
        <f t="shared" si="101"/>
        <v>0.1135573043993067</v>
      </c>
      <c r="BY35" s="17">
        <f t="shared" si="102"/>
        <v>8.3161770665445349</v>
      </c>
      <c r="BZ35" s="79">
        <f t="shared" si="103"/>
        <v>0.20163076480796258</v>
      </c>
    </row>
    <row r="36" spans="2:78" ht="20.100000000000001" customHeight="1">
      <c r="B36" s="9" t="s">
        <v>4</v>
      </c>
      <c r="C36" s="10">
        <v>999.72964999999999</v>
      </c>
      <c r="D36" s="2"/>
      <c r="E36" s="38">
        <v>32</v>
      </c>
      <c r="F36" s="20">
        <f t="shared" si="52"/>
        <v>0.63460000000000005</v>
      </c>
      <c r="G36" s="20">
        <f t="shared" si="53"/>
        <v>4.6160825598408506</v>
      </c>
      <c r="H36" s="29">
        <f t="shared" si="54"/>
        <v>56756.478873239437</v>
      </c>
      <c r="I36" s="26">
        <v>0.63670000000000004</v>
      </c>
      <c r="J36" s="20">
        <v>1.6E-2</v>
      </c>
      <c r="K36" s="20">
        <v>1.6140000000000001</v>
      </c>
      <c r="L36" s="19">
        <f t="shared" si="55"/>
        <v>1.0437074687452577</v>
      </c>
      <c r="M36" s="19">
        <f t="shared" si="56"/>
        <v>0.61616711393519163</v>
      </c>
      <c r="N36" s="19">
        <f t="shared" si="57"/>
        <v>0</v>
      </c>
      <c r="O36" s="19">
        <f t="shared" si="58"/>
        <v>0.61616711393519163</v>
      </c>
      <c r="P36" s="36">
        <f t="shared" si="59"/>
        <v>0</v>
      </c>
      <c r="Q36" s="17">
        <f t="shared" si="60"/>
        <v>13.698874341961973</v>
      </c>
      <c r="R36" s="79">
        <f t="shared" si="61"/>
        <v>0</v>
      </c>
      <c r="S36" s="26">
        <v>0.51870000000000005</v>
      </c>
      <c r="T36" s="20">
        <v>1.9E-2</v>
      </c>
      <c r="U36" s="20">
        <v>1.607</v>
      </c>
      <c r="V36" s="19">
        <f t="shared" si="62"/>
        <v>1.0391808564272793</v>
      </c>
      <c r="W36" s="19">
        <f t="shared" si="63"/>
        <v>0.40540210973273916</v>
      </c>
      <c r="X36" s="19">
        <f t="shared" si="64"/>
        <v>0.81080421946547832</v>
      </c>
      <c r="Y36" s="19">
        <f t="shared" si="65"/>
        <v>1.2162063291982175</v>
      </c>
      <c r="Z36" s="36">
        <f t="shared" si="66"/>
        <v>4.0487606858701071E-2</v>
      </c>
      <c r="AA36" s="17">
        <f t="shared" si="67"/>
        <v>12.276804163065595</v>
      </c>
      <c r="AB36" s="79">
        <f t="shared" si="68"/>
        <v>6.6043589903043251E-2</v>
      </c>
      <c r="AC36" s="26">
        <v>0.42230000000000001</v>
      </c>
      <c r="AD36" s="20">
        <v>1.0999999999999999E-2</v>
      </c>
      <c r="AE36" s="20">
        <v>1.579</v>
      </c>
      <c r="AF36" s="19">
        <f t="shared" si="69"/>
        <v>1.0210744071553666</v>
      </c>
      <c r="AG36" s="19">
        <f t="shared" si="70"/>
        <v>0.25943476825924994</v>
      </c>
      <c r="AH36" s="19">
        <f t="shared" si="71"/>
        <v>1.0377390730369997</v>
      </c>
      <c r="AI36" s="19">
        <f t="shared" si="72"/>
        <v>1.2971738412962497</v>
      </c>
      <c r="AJ36" s="36">
        <f t="shared" si="73"/>
        <v>4.526095295108358E-2</v>
      </c>
      <c r="AK36" s="17">
        <f t="shared" si="74"/>
        <v>11.115045135560417</v>
      </c>
      <c r="AL36" s="79">
        <f t="shared" si="75"/>
        <v>9.3363460101206081E-2</v>
      </c>
      <c r="AM36" s="26">
        <v>0.39500000000000002</v>
      </c>
      <c r="AN36" s="20">
        <v>8.9999999999999993E-3</v>
      </c>
      <c r="AO36" s="20">
        <v>1.5620000000000001</v>
      </c>
      <c r="AP36" s="19">
        <f t="shared" si="76"/>
        <v>1.0100812058117052</v>
      </c>
      <c r="AQ36" s="19">
        <f t="shared" si="77"/>
        <v>0.22211505968845222</v>
      </c>
      <c r="AR36" s="19">
        <f t="shared" si="78"/>
        <v>1.3326903581307132</v>
      </c>
      <c r="AS36" s="19">
        <f t="shared" si="79"/>
        <v>1.5548054178191655</v>
      </c>
      <c r="AT36" s="36">
        <f t="shared" si="80"/>
        <v>5.4357888191670575E-2</v>
      </c>
      <c r="AU36" s="17">
        <f t="shared" si="81"/>
        <v>10.786040763663205</v>
      </c>
      <c r="AV36" s="79">
        <f t="shared" si="82"/>
        <v>0.12355695545119549</v>
      </c>
      <c r="AW36" s="26">
        <v>0.36609999999999998</v>
      </c>
      <c r="AX36" s="20">
        <v>7.0000000000000001E-3</v>
      </c>
      <c r="AY36" s="20">
        <v>1.538</v>
      </c>
      <c r="AZ36" s="19">
        <f t="shared" si="83"/>
        <v>0.99456139215006578</v>
      </c>
      <c r="BA36" s="19">
        <f t="shared" si="84"/>
        <v>0.18498387965376409</v>
      </c>
      <c r="BB36" s="19">
        <f t="shared" si="85"/>
        <v>1.4798710372301127</v>
      </c>
      <c r="BC36" s="19">
        <f t="shared" si="86"/>
        <v>1.6648549168838769</v>
      </c>
      <c r="BD36" s="36">
        <f t="shared" si="87"/>
        <v>5.4652175596266485E-2</v>
      </c>
      <c r="BE36" s="17">
        <f t="shared" si="88"/>
        <v>10.437754084255534</v>
      </c>
      <c r="BF36" s="79">
        <f t="shared" si="89"/>
        <v>0.14178060004904433</v>
      </c>
      <c r="BG36" s="26">
        <v>0.3518</v>
      </c>
      <c r="BH36" s="20">
        <v>8.9999999999999993E-3</v>
      </c>
      <c r="BI36" s="20">
        <v>1.514</v>
      </c>
      <c r="BJ36" s="19">
        <f t="shared" si="90"/>
        <v>0.97904157848842621</v>
      </c>
      <c r="BK36" s="19">
        <f t="shared" si="91"/>
        <v>0.16552560179739495</v>
      </c>
      <c r="BL36" s="19">
        <f t="shared" si="92"/>
        <v>1.6552560179739493</v>
      </c>
      <c r="BM36" s="19">
        <f t="shared" si="93"/>
        <v>1.8207816197713442</v>
      </c>
      <c r="BN36" s="36">
        <f t="shared" si="94"/>
        <v>8.5114003109348052E-2</v>
      </c>
      <c r="BO36" s="17">
        <f t="shared" si="95"/>
        <v>10.265418460880802</v>
      </c>
      <c r="BP36" s="79">
        <f t="shared" si="96"/>
        <v>0.16124583954192975</v>
      </c>
      <c r="BQ36" s="26">
        <v>0.34029999999999999</v>
      </c>
      <c r="BR36" s="20">
        <v>0.01</v>
      </c>
      <c r="BS36" s="20">
        <v>1.4950000000000001</v>
      </c>
      <c r="BT36" s="19">
        <f t="shared" si="97"/>
        <v>0.96675505933962835</v>
      </c>
      <c r="BU36" s="19">
        <f t="shared" si="98"/>
        <v>0.1510177649476396</v>
      </c>
      <c r="BV36" s="19">
        <f t="shared" si="99"/>
        <v>1.8122131793716754</v>
      </c>
      <c r="BW36" s="19">
        <f t="shared" si="100"/>
        <v>1.963230944319315</v>
      </c>
      <c r="BX36" s="36">
        <f t="shared" si="101"/>
        <v>0.11065483335600194</v>
      </c>
      <c r="BY36" s="17">
        <f t="shared" si="102"/>
        <v>10.126826875649376</v>
      </c>
      <c r="BZ36" s="79">
        <f t="shared" si="103"/>
        <v>0.17895172906819032</v>
      </c>
    </row>
    <row r="37" spans="2:78" ht="20.100000000000001" customHeight="1">
      <c r="B37" s="9" t="s">
        <v>5</v>
      </c>
      <c r="C37" s="10">
        <f>3.5*0.0254</f>
        <v>8.8899999999999993E-2</v>
      </c>
      <c r="D37" s="2"/>
      <c r="E37" s="38">
        <v>34</v>
      </c>
      <c r="F37" s="20">
        <f t="shared" si="52"/>
        <v>0.67460000000000009</v>
      </c>
      <c r="G37" s="20">
        <f t="shared" si="53"/>
        <v>4.907042695979575</v>
      </c>
      <c r="H37" s="29">
        <f t="shared" si="54"/>
        <v>60333.94366197184</v>
      </c>
      <c r="I37" s="26">
        <v>0.56899999999999995</v>
      </c>
      <c r="J37" s="20">
        <v>3.3000000000000002E-2</v>
      </c>
      <c r="K37" s="20">
        <v>1.663</v>
      </c>
      <c r="L37" s="19">
        <f t="shared" si="55"/>
        <v>1.075393754971105</v>
      </c>
      <c r="M37" s="19">
        <f t="shared" si="56"/>
        <v>0.52243322181370155</v>
      </c>
      <c r="N37" s="19">
        <f t="shared" si="57"/>
        <v>0</v>
      </c>
      <c r="O37" s="19">
        <f t="shared" si="58"/>
        <v>0.52243322181370155</v>
      </c>
      <c r="P37" s="36">
        <f t="shared" si="59"/>
        <v>0</v>
      </c>
      <c r="Q37" s="17">
        <f t="shared" si="60"/>
        <v>15.475886446311989</v>
      </c>
      <c r="R37" s="79">
        <f t="shared" si="61"/>
        <v>0</v>
      </c>
      <c r="S37" s="26">
        <v>0.53220000000000001</v>
      </c>
      <c r="T37" s="20">
        <v>1.7999999999999999E-2</v>
      </c>
      <c r="U37" s="20">
        <v>1.655</v>
      </c>
      <c r="V37" s="19">
        <f t="shared" si="62"/>
        <v>1.0702204837505584</v>
      </c>
      <c r="W37" s="19">
        <f t="shared" si="63"/>
        <v>0.452655176842574</v>
      </c>
      <c r="X37" s="19">
        <f t="shared" si="64"/>
        <v>0.90531035368514801</v>
      </c>
      <c r="Y37" s="19">
        <f t="shared" si="65"/>
        <v>1.3579655305277221</v>
      </c>
      <c r="Z37" s="36">
        <f t="shared" si="66"/>
        <v>4.0682277146733017E-2</v>
      </c>
      <c r="AA37" s="17">
        <f t="shared" si="67"/>
        <v>14.943133760414629</v>
      </c>
      <c r="AB37" s="79">
        <f t="shared" si="68"/>
        <v>6.0583701397586114E-2</v>
      </c>
      <c r="AC37" s="26">
        <v>0.4839</v>
      </c>
      <c r="AD37" s="20">
        <v>1.4E-2</v>
      </c>
      <c r="AE37" s="20">
        <v>1.6479999999999999</v>
      </c>
      <c r="AF37" s="19">
        <f t="shared" si="69"/>
        <v>1.0656938714325801</v>
      </c>
      <c r="AG37" s="19">
        <f t="shared" si="70"/>
        <v>0.37106279699777212</v>
      </c>
      <c r="AH37" s="19">
        <f t="shared" si="71"/>
        <v>1.4842511879910885</v>
      </c>
      <c r="AI37" s="19">
        <f t="shared" si="72"/>
        <v>1.8553139849888605</v>
      </c>
      <c r="AJ37" s="36">
        <f t="shared" si="73"/>
        <v>6.2749345285960059E-2</v>
      </c>
      <c r="AK37" s="17">
        <f t="shared" si="74"/>
        <v>14.243895860174337</v>
      </c>
      <c r="AL37" s="79">
        <f t="shared" si="75"/>
        <v>0.10420261440839558</v>
      </c>
      <c r="AM37" s="26">
        <v>0.43840000000000001</v>
      </c>
      <c r="AN37" s="20">
        <v>1.2E-2</v>
      </c>
      <c r="AO37" s="20">
        <v>1.631</v>
      </c>
      <c r="AP37" s="19">
        <f t="shared" si="76"/>
        <v>1.0547006700889188</v>
      </c>
      <c r="AQ37" s="19">
        <f t="shared" si="77"/>
        <v>0.29831203034759834</v>
      </c>
      <c r="AR37" s="19">
        <f t="shared" si="78"/>
        <v>1.7898721820855901</v>
      </c>
      <c r="AS37" s="19">
        <f t="shared" si="79"/>
        <v>2.0881842124331884</v>
      </c>
      <c r="AT37" s="36">
        <f t="shared" si="80"/>
        <v>7.9021846866626222E-2</v>
      </c>
      <c r="AU37" s="17">
        <f t="shared" si="81"/>
        <v>13.58519349038276</v>
      </c>
      <c r="AV37" s="79">
        <f t="shared" si="82"/>
        <v>0.13175168858306491</v>
      </c>
      <c r="AW37" s="26">
        <v>0.40799999999999997</v>
      </c>
      <c r="AX37" s="20">
        <v>0.01</v>
      </c>
      <c r="AY37" s="20">
        <v>1.6080000000000001</v>
      </c>
      <c r="AZ37" s="19">
        <f t="shared" si="83"/>
        <v>1.0398275153298477</v>
      </c>
      <c r="BA37" s="19">
        <f t="shared" si="84"/>
        <v>0.25113900539132361</v>
      </c>
      <c r="BB37" s="19">
        <f t="shared" si="85"/>
        <v>2.0091120431305889</v>
      </c>
      <c r="BC37" s="19">
        <f t="shared" si="86"/>
        <v>2.2602510485219125</v>
      </c>
      <c r="BD37" s="36">
        <f t="shared" si="87"/>
        <v>8.5343182301350393E-2</v>
      </c>
      <c r="BE37" s="17">
        <f t="shared" si="88"/>
        <v>13.145093445511026</v>
      </c>
      <c r="BF37" s="79">
        <f t="shared" si="89"/>
        <v>0.1528412142111237</v>
      </c>
      <c r="BG37" s="26">
        <v>0.3836</v>
      </c>
      <c r="BH37" s="20">
        <v>0.01</v>
      </c>
      <c r="BI37" s="20">
        <v>1.5880000000000001</v>
      </c>
      <c r="BJ37" s="19">
        <f t="shared" si="90"/>
        <v>1.0268943372784816</v>
      </c>
      <c r="BK37" s="19">
        <f t="shared" si="91"/>
        <v>0.21651099113565658</v>
      </c>
      <c r="BL37" s="19">
        <f t="shared" si="92"/>
        <v>2.1651099113565655</v>
      </c>
      <c r="BM37" s="19">
        <f t="shared" si="93"/>
        <v>2.3816209024922221</v>
      </c>
      <c r="BN37" s="36">
        <f t="shared" si="94"/>
        <v>0.10404177510560945</v>
      </c>
      <c r="BO37" s="17">
        <f t="shared" si="95"/>
        <v>12.791855251600818</v>
      </c>
      <c r="BP37" s="79">
        <f t="shared" si="96"/>
        <v>0.16925691143085878</v>
      </c>
      <c r="BQ37" s="26">
        <v>0.36449999999999999</v>
      </c>
      <c r="BR37" s="20">
        <v>8.9999999999999993E-3</v>
      </c>
      <c r="BS37" s="20">
        <v>1.573</v>
      </c>
      <c r="BT37" s="19">
        <f t="shared" si="97"/>
        <v>1.0171944537399566</v>
      </c>
      <c r="BU37" s="19">
        <f t="shared" si="98"/>
        <v>0.19181133388433472</v>
      </c>
      <c r="BV37" s="19">
        <f t="shared" si="99"/>
        <v>2.3017360066120167</v>
      </c>
      <c r="BW37" s="19">
        <f t="shared" si="100"/>
        <v>2.4935473404963515</v>
      </c>
      <c r="BX37" s="36">
        <f t="shared" si="101"/>
        <v>0.1102523760792969</v>
      </c>
      <c r="BY37" s="17">
        <f t="shared" si="102"/>
        <v>12.515345026039959</v>
      </c>
      <c r="BZ37" s="79">
        <f t="shared" si="103"/>
        <v>0.18391310841394518</v>
      </c>
    </row>
    <row r="38" spans="2:78" ht="20.100000000000001" customHeight="1">
      <c r="B38" s="9" t="s">
        <v>6</v>
      </c>
      <c r="C38" s="10">
        <f>35.25*0.0254</f>
        <v>0.89534999999999998</v>
      </c>
      <c r="D38" s="2"/>
      <c r="E38" s="38">
        <v>36</v>
      </c>
      <c r="F38" s="20">
        <f t="shared" si="52"/>
        <v>0.71460000000000001</v>
      </c>
      <c r="G38" s="20">
        <f t="shared" si="53"/>
        <v>5.1980028321182976</v>
      </c>
      <c r="H38" s="29">
        <f t="shared" si="54"/>
        <v>63911.408450704221</v>
      </c>
      <c r="I38" s="26">
        <v>0.35670000000000002</v>
      </c>
      <c r="J38" s="20">
        <v>4.2000000000000003E-2</v>
      </c>
      <c r="K38" s="20">
        <v>1.681</v>
      </c>
      <c r="L38" s="19">
        <f t="shared" si="55"/>
        <v>1.0870336152173345</v>
      </c>
      <c r="M38" s="19">
        <f t="shared" si="56"/>
        <v>0.20977967125504748</v>
      </c>
      <c r="N38" s="19">
        <f t="shared" si="57"/>
        <v>0</v>
      </c>
      <c r="O38" s="19">
        <f t="shared" si="58"/>
        <v>0.20977967125504748</v>
      </c>
      <c r="P38" s="36">
        <f t="shared" si="59"/>
        <v>0</v>
      </c>
      <c r="Q38" s="17">
        <f t="shared" si="60"/>
        <v>14.742007274721061</v>
      </c>
      <c r="R38" s="79">
        <f t="shared" si="61"/>
        <v>0</v>
      </c>
      <c r="S38" s="26">
        <v>0.3695</v>
      </c>
      <c r="T38" s="20">
        <v>2.8000000000000001E-2</v>
      </c>
      <c r="U38" s="20">
        <v>1.7190000000000001</v>
      </c>
      <c r="V38" s="19">
        <f t="shared" si="62"/>
        <v>1.1116066535149305</v>
      </c>
      <c r="W38" s="19">
        <f t="shared" si="63"/>
        <v>0.23539779680930875</v>
      </c>
      <c r="X38" s="19">
        <f t="shared" si="64"/>
        <v>0.4707955936186175</v>
      </c>
      <c r="Y38" s="19">
        <f t="shared" si="65"/>
        <v>0.70619339042792628</v>
      </c>
      <c r="Z38" s="36">
        <f t="shared" si="66"/>
        <v>6.8272614972968812E-2</v>
      </c>
      <c r="AA38" s="17">
        <f t="shared" si="67"/>
        <v>14.962268384930507</v>
      </c>
      <c r="AB38" s="79">
        <f t="shared" si="68"/>
        <v>3.1465522573621722E-2</v>
      </c>
      <c r="AC38" s="26">
        <v>0.4098</v>
      </c>
      <c r="AD38" s="20">
        <v>2.4E-2</v>
      </c>
      <c r="AE38" s="20">
        <v>1.708</v>
      </c>
      <c r="AF38" s="19">
        <f t="shared" si="69"/>
        <v>1.1044934055866789</v>
      </c>
      <c r="AG38" s="19">
        <f t="shared" si="70"/>
        <v>0.28585210571837461</v>
      </c>
      <c r="AH38" s="19">
        <f t="shared" si="71"/>
        <v>1.1434084228734984</v>
      </c>
      <c r="AI38" s="19">
        <f t="shared" si="72"/>
        <v>1.4292605285918731</v>
      </c>
      <c r="AJ38" s="36">
        <f t="shared" si="73"/>
        <v>0.11554568267485638</v>
      </c>
      <c r="AK38" s="17">
        <f t="shared" si="74"/>
        <v>15.655746724105551</v>
      </c>
      <c r="AL38" s="79">
        <f t="shared" si="75"/>
        <v>7.3034422632359236E-2</v>
      </c>
      <c r="AM38" s="26">
        <v>0.42380000000000001</v>
      </c>
      <c r="AN38" s="20">
        <v>1.7999999999999999E-2</v>
      </c>
      <c r="AO38" s="20">
        <v>1.6950000000000001</v>
      </c>
      <c r="AP38" s="19">
        <f t="shared" si="76"/>
        <v>1.096086839853291</v>
      </c>
      <c r="AQ38" s="19">
        <f t="shared" si="77"/>
        <v>0.30108080238607432</v>
      </c>
      <c r="AR38" s="19">
        <f t="shared" si="78"/>
        <v>1.806484814316446</v>
      </c>
      <c r="AS38" s="19">
        <f t="shared" si="79"/>
        <v>2.1075656167025203</v>
      </c>
      <c r="AT38" s="36">
        <f t="shared" si="80"/>
        <v>0.12801766975419276</v>
      </c>
      <c r="AU38" s="17">
        <f t="shared" si="81"/>
        <v>15.896657313397126</v>
      </c>
      <c r="AV38" s="79">
        <f t="shared" si="82"/>
        <v>0.11363928772585455</v>
      </c>
      <c r="AW38" s="26">
        <v>0.42549999999999999</v>
      </c>
      <c r="AX38" s="20">
        <v>1.2E-2</v>
      </c>
      <c r="AY38" s="20">
        <v>1.675</v>
      </c>
      <c r="AZ38" s="19">
        <f t="shared" si="83"/>
        <v>1.0831536618019246</v>
      </c>
      <c r="BA38" s="19">
        <f t="shared" si="84"/>
        <v>0.29638110066091988</v>
      </c>
      <c r="BB38" s="19">
        <f t="shared" si="85"/>
        <v>2.3710488052873591</v>
      </c>
      <c r="BC38" s="19">
        <f t="shared" si="86"/>
        <v>2.6674299059482789</v>
      </c>
      <c r="BD38" s="36">
        <f t="shared" si="87"/>
        <v>0.11112393528821661</v>
      </c>
      <c r="BE38" s="17">
        <f t="shared" si="88"/>
        <v>15.925910742096818</v>
      </c>
      <c r="BF38" s="79">
        <f t="shared" si="89"/>
        <v>0.14887995064671478</v>
      </c>
      <c r="BG38" s="26">
        <v>0.40089999999999998</v>
      </c>
      <c r="BH38" s="20">
        <v>0.01</v>
      </c>
      <c r="BI38" s="20">
        <v>1.6619999999999999</v>
      </c>
      <c r="BJ38" s="19">
        <f t="shared" si="90"/>
        <v>1.0747470960685366</v>
      </c>
      <c r="BK38" s="19">
        <f t="shared" si="91"/>
        <v>0.25903348369498885</v>
      </c>
      <c r="BL38" s="19">
        <f t="shared" si="92"/>
        <v>2.5903348369498884</v>
      </c>
      <c r="BM38" s="19">
        <f t="shared" si="93"/>
        <v>2.8493683206448774</v>
      </c>
      <c r="BN38" s="36">
        <f t="shared" si="94"/>
        <v>0.11396429178965788</v>
      </c>
      <c r="BO38" s="17">
        <f t="shared" si="95"/>
        <v>15.502596420913045</v>
      </c>
      <c r="BP38" s="79">
        <f t="shared" si="96"/>
        <v>0.16709038709512683</v>
      </c>
      <c r="BQ38" s="26">
        <v>0.3891</v>
      </c>
      <c r="BR38" s="20">
        <v>8.9999999999999993E-3</v>
      </c>
      <c r="BS38" s="20">
        <v>1.653</v>
      </c>
      <c r="BT38" s="19">
        <f t="shared" si="97"/>
        <v>1.0689271659454218</v>
      </c>
      <c r="BU38" s="19">
        <f t="shared" si="98"/>
        <v>0.24137368662567307</v>
      </c>
      <c r="BV38" s="19">
        <f t="shared" si="99"/>
        <v>2.896484239508077</v>
      </c>
      <c r="BW38" s="19">
        <f t="shared" si="100"/>
        <v>3.13785792613375</v>
      </c>
      <c r="BX38" s="36">
        <f t="shared" si="101"/>
        <v>0.12175203243806931</v>
      </c>
      <c r="BY38" s="17">
        <f t="shared" si="102"/>
        <v>15.299543209938713</v>
      </c>
      <c r="BZ38" s="79">
        <f t="shared" si="103"/>
        <v>0.18931834759788752</v>
      </c>
    </row>
    <row r="39" spans="2:78" ht="20.100000000000001" customHeight="1">
      <c r="B39" s="9" t="s">
        <v>15</v>
      </c>
      <c r="C39" s="10">
        <v>5.4249999999999998</v>
      </c>
      <c r="D39" s="2"/>
      <c r="E39" s="38">
        <v>38</v>
      </c>
      <c r="F39" s="20">
        <f t="shared" si="52"/>
        <v>0.75460000000000005</v>
      </c>
      <c r="G39" s="20">
        <f t="shared" si="53"/>
        <v>5.488962968257022</v>
      </c>
      <c r="H39" s="29">
        <f t="shared" si="54"/>
        <v>67488.873239436623</v>
      </c>
      <c r="I39" s="26">
        <v>0.437</v>
      </c>
      <c r="J39" s="20">
        <v>7.4999999999999997E-2</v>
      </c>
      <c r="K39" s="20">
        <v>1.655</v>
      </c>
      <c r="L39" s="19">
        <f t="shared" si="55"/>
        <v>1.0702204837505584</v>
      </c>
      <c r="M39" s="19">
        <f t="shared" si="56"/>
        <v>0.30519725635425637</v>
      </c>
      <c r="N39" s="19">
        <f t="shared" si="57"/>
        <v>0</v>
      </c>
      <c r="O39" s="19">
        <f t="shared" si="58"/>
        <v>0.30519725635425637</v>
      </c>
      <c r="P39" s="36">
        <f t="shared" si="59"/>
        <v>0</v>
      </c>
      <c r="Q39" s="17">
        <f t="shared" si="60"/>
        <v>18.985796088940642</v>
      </c>
      <c r="R39" s="79">
        <f t="shared" si="61"/>
        <v>0</v>
      </c>
      <c r="S39" s="26">
        <v>0.35909999999999997</v>
      </c>
      <c r="T39" s="20">
        <v>5.6000000000000001E-2</v>
      </c>
      <c r="U39" s="20">
        <v>1.72</v>
      </c>
      <c r="V39" s="19">
        <f t="shared" si="62"/>
        <v>1.1122533124174987</v>
      </c>
      <c r="W39" s="19">
        <f t="shared" si="63"/>
        <v>0.22259195251639985</v>
      </c>
      <c r="X39" s="19">
        <f t="shared" si="64"/>
        <v>0.4451839050327997</v>
      </c>
      <c r="Y39" s="19">
        <f t="shared" si="65"/>
        <v>0.66777585754919955</v>
      </c>
      <c r="Z39" s="36">
        <f t="shared" si="66"/>
        <v>0.13670414204182788</v>
      </c>
      <c r="AA39" s="17">
        <f t="shared" si="67"/>
        <v>17.407361173968948</v>
      </c>
      <c r="AB39" s="79">
        <f t="shared" si="68"/>
        <v>2.5574462469275923E-2</v>
      </c>
      <c r="AC39" s="26">
        <v>0.3654</v>
      </c>
      <c r="AD39" s="20">
        <v>2.5999999999999999E-2</v>
      </c>
      <c r="AE39" s="20">
        <v>1.7509999999999999</v>
      </c>
      <c r="AF39" s="19">
        <f t="shared" si="69"/>
        <v>1.1322997383971163</v>
      </c>
      <c r="AG39" s="19">
        <f t="shared" si="70"/>
        <v>0.23885323799555092</v>
      </c>
      <c r="AH39" s="19">
        <f t="shared" si="71"/>
        <v>0.95541295198220366</v>
      </c>
      <c r="AI39" s="19">
        <f t="shared" si="72"/>
        <v>1.1942661899777547</v>
      </c>
      <c r="AJ39" s="36">
        <f t="shared" si="73"/>
        <v>0.13155652357106692</v>
      </c>
      <c r="AK39" s="17">
        <f t="shared" si="74"/>
        <v>17.535013805089893</v>
      </c>
      <c r="AL39" s="79">
        <f t="shared" si="75"/>
        <v>5.4486010823947897E-2</v>
      </c>
      <c r="AM39" s="26">
        <v>0.39119999999999999</v>
      </c>
      <c r="AN39" s="20">
        <v>2.3E-2</v>
      </c>
      <c r="AO39" s="20">
        <v>1.7370000000000001</v>
      </c>
      <c r="AP39" s="19">
        <f t="shared" si="76"/>
        <v>1.1232465137611602</v>
      </c>
      <c r="AQ39" s="19">
        <f t="shared" si="77"/>
        <v>0.26941333259072309</v>
      </c>
      <c r="AR39" s="19">
        <f t="shared" si="78"/>
        <v>1.6164799955443385</v>
      </c>
      <c r="AS39" s="19">
        <f t="shared" si="79"/>
        <v>1.8858933281350616</v>
      </c>
      <c r="AT39" s="36">
        <f t="shared" si="80"/>
        <v>0.17178509539588116</v>
      </c>
      <c r="AU39" s="17">
        <f t="shared" si="81"/>
        <v>18.057781723013765</v>
      </c>
      <c r="AV39" s="79">
        <f t="shared" si="82"/>
        <v>8.9517085782702385E-2</v>
      </c>
      <c r="AW39" s="26">
        <v>0.39119999999999999</v>
      </c>
      <c r="AX39" s="20">
        <v>0.02</v>
      </c>
      <c r="AY39" s="20">
        <v>1.734</v>
      </c>
      <c r="AZ39" s="19">
        <f t="shared" si="83"/>
        <v>1.1213065370534552</v>
      </c>
      <c r="BA39" s="19">
        <f t="shared" si="84"/>
        <v>0.26848352022944422</v>
      </c>
      <c r="BB39" s="19">
        <f t="shared" si="85"/>
        <v>2.1478681618355537</v>
      </c>
      <c r="BC39" s="19">
        <f t="shared" si="86"/>
        <v>2.416351682064998</v>
      </c>
      <c r="BD39" s="36">
        <f t="shared" si="87"/>
        <v>0.19848373604898314</v>
      </c>
      <c r="BE39" s="17">
        <f t="shared" si="88"/>
        <v>18.057781723013765</v>
      </c>
      <c r="BF39" s="79">
        <f t="shared" si="89"/>
        <v>0.11894418676565352</v>
      </c>
      <c r="BG39" s="26">
        <v>0.3967</v>
      </c>
      <c r="BH39" s="20">
        <v>1.2999999999999999E-2</v>
      </c>
      <c r="BI39" s="20">
        <v>1.7230000000000001</v>
      </c>
      <c r="BJ39" s="19">
        <f t="shared" si="90"/>
        <v>1.1141932891252038</v>
      </c>
      <c r="BK39" s="19">
        <f t="shared" si="91"/>
        <v>0.2725942625733313</v>
      </c>
      <c r="BL39" s="19">
        <f t="shared" si="92"/>
        <v>2.725942625733313</v>
      </c>
      <c r="BM39" s="19">
        <f t="shared" si="93"/>
        <v>2.9985368883066443</v>
      </c>
      <c r="BN39" s="36">
        <f t="shared" si="94"/>
        <v>0.15922844882658632</v>
      </c>
      <c r="BO39" s="17">
        <f t="shared" si="95"/>
        <v>18.169224496214593</v>
      </c>
      <c r="BP39" s="79">
        <f t="shared" si="96"/>
        <v>0.1500307636300735</v>
      </c>
      <c r="BQ39" s="26">
        <v>0.38969999999999999</v>
      </c>
      <c r="BR39" s="20">
        <v>0.01</v>
      </c>
      <c r="BS39" s="20">
        <v>1.7030000000000001</v>
      </c>
      <c r="BT39" s="19">
        <f t="shared" si="97"/>
        <v>1.1012601110738374</v>
      </c>
      <c r="BU39" s="19">
        <f t="shared" si="98"/>
        <v>0.25698741887576299</v>
      </c>
      <c r="BV39" s="19">
        <f t="shared" si="99"/>
        <v>3.083849026509156</v>
      </c>
      <c r="BW39" s="19">
        <f t="shared" si="100"/>
        <v>3.3408364453849191</v>
      </c>
      <c r="BX39" s="36">
        <f t="shared" si="101"/>
        <v>0.14358771986558408</v>
      </c>
      <c r="BY39" s="17">
        <f t="shared" si="102"/>
        <v>18.02738823941354</v>
      </c>
      <c r="BZ39" s="79">
        <f t="shared" si="103"/>
        <v>0.17106465925923159</v>
      </c>
    </row>
    <row r="40" spans="2:78" ht="20.100000000000001" customHeight="1">
      <c r="B40" s="9" t="s">
        <v>7</v>
      </c>
      <c r="C40" s="10">
        <v>1.343</v>
      </c>
      <c r="D40" s="2"/>
      <c r="E40" s="38">
        <v>40</v>
      </c>
      <c r="F40" s="20">
        <f t="shared" si="52"/>
        <v>0.79460000000000008</v>
      </c>
      <c r="G40" s="20">
        <f t="shared" si="53"/>
        <v>5.7799231043957455</v>
      </c>
      <c r="H40" s="29">
        <f t="shared" si="54"/>
        <v>71066.338028169019</v>
      </c>
      <c r="I40" s="26">
        <v>0.70289999999999997</v>
      </c>
      <c r="J40" s="20">
        <v>5.3999999999999999E-2</v>
      </c>
      <c r="K40" s="20">
        <v>1.619</v>
      </c>
      <c r="L40" s="19">
        <f t="shared" si="55"/>
        <v>1.0469407632580991</v>
      </c>
      <c r="M40" s="19">
        <f t="shared" si="56"/>
        <v>0.75561842476224128</v>
      </c>
      <c r="N40" s="19">
        <f t="shared" si="57"/>
        <v>0</v>
      </c>
      <c r="O40" s="19">
        <f t="shared" si="58"/>
        <v>0.75561842476224128</v>
      </c>
      <c r="P40" s="36">
        <f t="shared" si="59"/>
        <v>0</v>
      </c>
      <c r="Q40" s="17">
        <f t="shared" si="60"/>
        <v>28.458632386932702</v>
      </c>
      <c r="R40" s="79">
        <f t="shared" si="61"/>
        <v>0</v>
      </c>
      <c r="S40" s="26">
        <v>0.49569999999999997</v>
      </c>
      <c r="T40" s="20">
        <v>5.7000000000000002E-2</v>
      </c>
      <c r="U40" s="20">
        <v>1.7310000000000001</v>
      </c>
      <c r="V40" s="19">
        <f t="shared" si="62"/>
        <v>1.1193665603457503</v>
      </c>
      <c r="W40" s="19">
        <f t="shared" si="63"/>
        <v>0.42958956991214475</v>
      </c>
      <c r="X40" s="19">
        <f t="shared" si="64"/>
        <v>0.85917913982428951</v>
      </c>
      <c r="Y40" s="19">
        <f t="shared" si="65"/>
        <v>1.2887687097364342</v>
      </c>
      <c r="Z40" s="36">
        <f t="shared" si="66"/>
        <v>0.14093074384982368</v>
      </c>
      <c r="AA40" s="17">
        <f t="shared" si="67"/>
        <v>23.556621720566042</v>
      </c>
      <c r="AB40" s="79">
        <f t="shared" si="68"/>
        <v>3.6472935296752912E-2</v>
      </c>
      <c r="AC40" s="26">
        <v>0.44569999999999999</v>
      </c>
      <c r="AD40" s="20">
        <v>5.2999999999999999E-2</v>
      </c>
      <c r="AE40" s="20">
        <v>1.754</v>
      </c>
      <c r="AF40" s="19">
        <f t="shared" si="69"/>
        <v>1.1342397151048214</v>
      </c>
      <c r="AG40" s="19">
        <f t="shared" si="70"/>
        <v>0.35658757064963276</v>
      </c>
      <c r="AH40" s="19">
        <f t="shared" si="71"/>
        <v>1.426350282598531</v>
      </c>
      <c r="AI40" s="19">
        <f t="shared" si="72"/>
        <v>1.7829378532481637</v>
      </c>
      <c r="AJ40" s="36">
        <f t="shared" si="73"/>
        <v>0.26909262552238267</v>
      </c>
      <c r="AK40" s="17">
        <f t="shared" si="74"/>
        <v>22.373704088720803</v>
      </c>
      <c r="AL40" s="79">
        <f t="shared" si="75"/>
        <v>6.3751190993787801E-2</v>
      </c>
      <c r="AM40" s="26">
        <v>0.43009999999999998</v>
      </c>
      <c r="AN40" s="20">
        <v>2.7E-2</v>
      </c>
      <c r="AO40" s="20">
        <v>1.7629999999999999</v>
      </c>
      <c r="AP40" s="19">
        <f t="shared" si="76"/>
        <v>1.1400596452279361</v>
      </c>
      <c r="AQ40" s="19">
        <f t="shared" si="77"/>
        <v>0.33547894194818645</v>
      </c>
      <c r="AR40" s="19">
        <f t="shared" si="78"/>
        <v>2.0128736516891186</v>
      </c>
      <c r="AS40" s="19">
        <f t="shared" si="79"/>
        <v>2.3483525936373049</v>
      </c>
      <c r="AT40" s="36">
        <f t="shared" si="80"/>
        <v>0.20774299871157728</v>
      </c>
      <c r="AU40" s="17">
        <f t="shared" si="81"/>
        <v>22.004633787585089</v>
      </c>
      <c r="AV40" s="79">
        <f t="shared" si="82"/>
        <v>9.1474989818952246E-2</v>
      </c>
      <c r="AW40" s="26">
        <v>0.40849999999999997</v>
      </c>
      <c r="AX40" s="20">
        <v>0.02</v>
      </c>
      <c r="AY40" s="20">
        <v>1.7529999999999999</v>
      </c>
      <c r="AZ40" s="19">
        <f t="shared" si="83"/>
        <v>1.1335930562022529</v>
      </c>
      <c r="BA40" s="19">
        <f t="shared" si="84"/>
        <v>0.29920559396541496</v>
      </c>
      <c r="BB40" s="19">
        <f t="shared" si="85"/>
        <v>2.3936447517233197</v>
      </c>
      <c r="BC40" s="19">
        <f t="shared" si="86"/>
        <v>2.6928503456887345</v>
      </c>
      <c r="BD40" s="36">
        <f t="shared" si="87"/>
        <v>0.20285726784353292</v>
      </c>
      <c r="BE40" s="17">
        <f t="shared" si="88"/>
        <v>21.493613370627948</v>
      </c>
      <c r="BF40" s="79">
        <f t="shared" si="89"/>
        <v>0.11136539540598371</v>
      </c>
      <c r="BG40" s="26">
        <v>0.40229999999999999</v>
      </c>
      <c r="BH40" s="20">
        <v>1.7000000000000001E-2</v>
      </c>
      <c r="BI40" s="20">
        <v>1.7430000000000001</v>
      </c>
      <c r="BJ40" s="19">
        <f t="shared" si="90"/>
        <v>1.1271264671765699</v>
      </c>
      <c r="BK40" s="19">
        <f t="shared" si="91"/>
        <v>0.28689078200967244</v>
      </c>
      <c r="BL40" s="19">
        <f t="shared" si="92"/>
        <v>2.868907820096724</v>
      </c>
      <c r="BM40" s="19">
        <f t="shared" si="93"/>
        <v>3.1557986021063966</v>
      </c>
      <c r="BN40" s="36">
        <f t="shared" si="94"/>
        <v>0.21308380961362333</v>
      </c>
      <c r="BO40" s="17">
        <f t="shared" si="95"/>
        <v>21.34693158427914</v>
      </c>
      <c r="BP40" s="79">
        <f t="shared" si="96"/>
        <v>0.13439438866284273</v>
      </c>
      <c r="BQ40" s="26">
        <v>0.38790000000000002</v>
      </c>
      <c r="BR40" s="20">
        <v>1.2999999999999999E-2</v>
      </c>
      <c r="BS40" s="20">
        <v>1.7390000000000001</v>
      </c>
      <c r="BT40" s="19">
        <f t="shared" si="97"/>
        <v>1.1245398315662967</v>
      </c>
      <c r="BU40" s="19">
        <f t="shared" si="98"/>
        <v>0.26549752576654423</v>
      </c>
      <c r="BV40" s="19">
        <f t="shared" si="99"/>
        <v>3.185970309198531</v>
      </c>
      <c r="BW40" s="19">
        <f t="shared" si="100"/>
        <v>3.4514678349650754</v>
      </c>
      <c r="BX40" s="36">
        <f t="shared" si="101"/>
        <v>0.19463929347295969</v>
      </c>
      <c r="BY40" s="17">
        <f t="shared" si="102"/>
        <v>21.006251306307711</v>
      </c>
      <c r="BZ40" s="79">
        <f t="shared" si="103"/>
        <v>0.15166772322874453</v>
      </c>
    </row>
    <row r="41" spans="2:78" ht="20.100000000000001" customHeight="1">
      <c r="B41" s="12" t="s">
        <v>8</v>
      </c>
      <c r="C41" s="10">
        <f>C39*C40</f>
        <v>7.2857749999999992</v>
      </c>
      <c r="D41" s="2"/>
      <c r="E41" s="38">
        <v>42</v>
      </c>
      <c r="F41" s="20">
        <f t="shared" si="52"/>
        <v>0.83460000000000001</v>
      </c>
      <c r="G41" s="20">
        <f t="shared" si="53"/>
        <v>6.070883240534469</v>
      </c>
      <c r="H41" s="29">
        <f t="shared" si="54"/>
        <v>74643.8028169014</v>
      </c>
      <c r="I41" s="26">
        <v>0.76719999999999999</v>
      </c>
      <c r="J41" s="20">
        <v>9.0999999999999998E-2</v>
      </c>
      <c r="K41" s="20">
        <v>1.712</v>
      </c>
      <c r="L41" s="19">
        <f t="shared" si="55"/>
        <v>1.1070800411969521</v>
      </c>
      <c r="M41" s="19">
        <f t="shared" si="56"/>
        <v>1.0065757513896822</v>
      </c>
      <c r="N41" s="19">
        <f t="shared" si="57"/>
        <v>0</v>
      </c>
      <c r="O41" s="19">
        <f t="shared" si="58"/>
        <v>1.0065757513896822</v>
      </c>
      <c r="P41" s="36">
        <f t="shared" si="59"/>
        <v>0</v>
      </c>
      <c r="Q41" s="17">
        <f t="shared" si="60"/>
        <v>34.739144892986388</v>
      </c>
      <c r="R41" s="79">
        <f t="shared" si="61"/>
        <v>0</v>
      </c>
      <c r="S41" s="26">
        <v>0.57169999999999999</v>
      </c>
      <c r="T41" s="20">
        <v>6.9000000000000006E-2</v>
      </c>
      <c r="U41" s="20">
        <v>1.75</v>
      </c>
      <c r="V41" s="19">
        <f t="shared" si="62"/>
        <v>1.1316530794945481</v>
      </c>
      <c r="W41" s="19">
        <f t="shared" si="63"/>
        <v>0.58402876354821354</v>
      </c>
      <c r="X41" s="19">
        <f t="shared" si="64"/>
        <v>1.1680575270964271</v>
      </c>
      <c r="Y41" s="19">
        <f t="shared" si="65"/>
        <v>1.7520862906446406</v>
      </c>
      <c r="Z41" s="36">
        <f t="shared" si="66"/>
        <v>0.17436605461937532</v>
      </c>
      <c r="AA41" s="17">
        <f t="shared" si="67"/>
        <v>29.37968874827455</v>
      </c>
      <c r="AB41" s="79">
        <f t="shared" si="68"/>
        <v>3.9757314555111695E-2</v>
      </c>
      <c r="AC41" s="26">
        <v>0.54520000000000002</v>
      </c>
      <c r="AD41" s="20">
        <v>3.1E-2</v>
      </c>
      <c r="AE41" s="20">
        <v>1.7629999999999999</v>
      </c>
      <c r="AF41" s="19">
        <f t="shared" si="69"/>
        <v>1.1400596452279361</v>
      </c>
      <c r="AG41" s="19">
        <f t="shared" si="70"/>
        <v>0.53906120014514847</v>
      </c>
      <c r="AH41" s="19">
        <f t="shared" si="71"/>
        <v>2.1562448005805939</v>
      </c>
      <c r="AI41" s="19">
        <f t="shared" si="72"/>
        <v>2.6953060007257426</v>
      </c>
      <c r="AJ41" s="36">
        <f t="shared" si="73"/>
        <v>0.15901315950762707</v>
      </c>
      <c r="AK41" s="17">
        <f t="shared" si="74"/>
        <v>28.653215153211313</v>
      </c>
      <c r="AL41" s="79">
        <f t="shared" si="75"/>
        <v>7.5253153583322477E-2</v>
      </c>
      <c r="AM41" s="26">
        <v>0.49880000000000002</v>
      </c>
      <c r="AN41" s="20">
        <v>2.3E-2</v>
      </c>
      <c r="AO41" s="20">
        <v>1.7549999999999999</v>
      </c>
      <c r="AP41" s="19">
        <f t="shared" si="76"/>
        <v>1.1348863740073896</v>
      </c>
      <c r="AQ41" s="19">
        <f t="shared" si="77"/>
        <v>0.44712493101932571</v>
      </c>
      <c r="AR41" s="19">
        <f t="shared" si="78"/>
        <v>2.6827495861159543</v>
      </c>
      <c r="AS41" s="19">
        <f t="shared" si="79"/>
        <v>3.12987451713528</v>
      </c>
      <c r="AT41" s="36">
        <f t="shared" si="80"/>
        <v>0.17536385547070737</v>
      </c>
      <c r="AU41" s="17">
        <f t="shared" si="81"/>
        <v>27.381201009402467</v>
      </c>
      <c r="AV41" s="79">
        <f t="shared" si="82"/>
        <v>9.7977790864422681E-2</v>
      </c>
      <c r="AW41" s="26">
        <v>0.43509999999999999</v>
      </c>
      <c r="AX41" s="20">
        <v>2.3E-2</v>
      </c>
      <c r="AY41" s="20">
        <v>1.7629999999999999</v>
      </c>
      <c r="AZ41" s="19">
        <f t="shared" si="83"/>
        <v>1.1400596452279361</v>
      </c>
      <c r="BA41" s="19">
        <f t="shared" si="84"/>
        <v>0.34332430226958499</v>
      </c>
      <c r="BB41" s="19">
        <f t="shared" si="85"/>
        <v>2.7465944181566799</v>
      </c>
      <c r="BC41" s="19">
        <f t="shared" si="86"/>
        <v>3.0899187204262648</v>
      </c>
      <c r="BD41" s="36">
        <f t="shared" si="87"/>
        <v>0.23595501088228532</v>
      </c>
      <c r="BE41" s="17">
        <f t="shared" si="88"/>
        <v>25.634922971458</v>
      </c>
      <c r="BF41" s="79">
        <f t="shared" si="89"/>
        <v>0.1071426827072875</v>
      </c>
      <c r="BG41" s="26">
        <v>0.42709999999999998</v>
      </c>
      <c r="BH41" s="20">
        <v>1.4999999999999999E-2</v>
      </c>
      <c r="BI41" s="20">
        <v>1.7549999999999999</v>
      </c>
      <c r="BJ41" s="19">
        <f t="shared" si="90"/>
        <v>1.1348863740073896</v>
      </c>
      <c r="BK41" s="19">
        <f t="shared" si="91"/>
        <v>0.32781976860013734</v>
      </c>
      <c r="BL41" s="19">
        <f t="shared" si="92"/>
        <v>3.2781976860013731</v>
      </c>
      <c r="BM41" s="19">
        <f t="shared" si="93"/>
        <v>3.6060174546015102</v>
      </c>
      <c r="BN41" s="36">
        <f t="shared" si="94"/>
        <v>0.19061288638120366</v>
      </c>
      <c r="BO41" s="17">
        <f t="shared" si="95"/>
        <v>25.415610188042677</v>
      </c>
      <c r="BP41" s="79">
        <f t="shared" si="96"/>
        <v>0.12898363099476839</v>
      </c>
      <c r="BQ41" s="26">
        <v>0.40239999999999998</v>
      </c>
      <c r="BR41" s="20">
        <v>1.9E-2</v>
      </c>
      <c r="BS41" s="20">
        <v>1.7549999999999999</v>
      </c>
      <c r="BT41" s="19">
        <f t="shared" si="97"/>
        <v>1.1348863740073896</v>
      </c>
      <c r="BU41" s="19">
        <f t="shared" si="98"/>
        <v>0.2909992975533095</v>
      </c>
      <c r="BV41" s="19">
        <f t="shared" si="99"/>
        <v>3.4919915706397138</v>
      </c>
      <c r="BW41" s="19">
        <f t="shared" si="100"/>
        <v>3.7829908681930231</v>
      </c>
      <c r="BX41" s="36">
        <f t="shared" si="101"/>
        <v>0.28973158729942955</v>
      </c>
      <c r="BY41" s="17">
        <f t="shared" si="102"/>
        <v>24.738481969247882</v>
      </c>
      <c r="BZ41" s="79">
        <f t="shared" si="103"/>
        <v>0.14115625910193549</v>
      </c>
    </row>
    <row r="42" spans="2:78" ht="20.100000000000001" customHeight="1">
      <c r="B42" s="12" t="s">
        <v>17</v>
      </c>
      <c r="C42" s="10">
        <f>1*C39</f>
        <v>5.4249999999999998</v>
      </c>
      <c r="D42" s="2"/>
      <c r="E42" s="38">
        <v>44</v>
      </c>
      <c r="F42" s="20">
        <f t="shared" si="52"/>
        <v>0.87460000000000004</v>
      </c>
      <c r="G42" s="20">
        <f t="shared" si="53"/>
        <v>6.3618433766731934</v>
      </c>
      <c r="H42" s="29">
        <f t="shared" si="54"/>
        <v>78221.267605633795</v>
      </c>
      <c r="I42" s="26">
        <v>0.69420000000000004</v>
      </c>
      <c r="J42" s="20">
        <v>0.10299999999999999</v>
      </c>
      <c r="K42" s="20">
        <v>1.5569999999999999</v>
      </c>
      <c r="L42" s="19">
        <f t="shared" si="55"/>
        <v>1.0068479112988638</v>
      </c>
      <c r="M42" s="19">
        <f t="shared" si="56"/>
        <v>0.68166060981667298</v>
      </c>
      <c r="N42" s="19">
        <f t="shared" si="57"/>
        <v>0</v>
      </c>
      <c r="O42" s="19">
        <f t="shared" si="58"/>
        <v>0.68166060981667298</v>
      </c>
      <c r="P42" s="36">
        <f t="shared" si="59"/>
        <v>0</v>
      </c>
      <c r="Q42" s="17">
        <f t="shared" si="60"/>
        <v>37.674223037802072</v>
      </c>
      <c r="R42" s="79">
        <f t="shared" si="61"/>
        <v>0</v>
      </c>
      <c r="S42" s="26">
        <v>0.50619999999999998</v>
      </c>
      <c r="T42" s="20">
        <v>9.0999999999999998E-2</v>
      </c>
      <c r="U42" s="20">
        <v>1.613</v>
      </c>
      <c r="V42" s="19">
        <f t="shared" si="62"/>
        <v>1.0430608098426892</v>
      </c>
      <c r="W42" s="19">
        <f t="shared" si="63"/>
        <v>0.38898671694477271</v>
      </c>
      <c r="X42" s="19">
        <f t="shared" si="64"/>
        <v>0.77797343388954543</v>
      </c>
      <c r="Y42" s="19">
        <f t="shared" si="65"/>
        <v>1.1669601508343181</v>
      </c>
      <c r="Z42" s="36">
        <f t="shared" si="66"/>
        <v>0.1953650531608436</v>
      </c>
      <c r="AA42" s="17">
        <f t="shared" si="67"/>
        <v>31.743261782479014</v>
      </c>
      <c r="AB42" s="79">
        <f t="shared" si="68"/>
        <v>2.4508301611240062E-2</v>
      </c>
      <c r="AC42" s="26">
        <v>0.62109999999999999</v>
      </c>
      <c r="AD42" s="20">
        <v>7.4999999999999997E-2</v>
      </c>
      <c r="AE42" s="20">
        <v>1.59</v>
      </c>
      <c r="AF42" s="19">
        <f t="shared" si="69"/>
        <v>1.028187655083618</v>
      </c>
      <c r="AG42" s="19">
        <f t="shared" si="70"/>
        <v>0.56903510799851309</v>
      </c>
      <c r="AH42" s="19">
        <f t="shared" si="71"/>
        <v>2.2761404319940524</v>
      </c>
      <c r="AI42" s="19">
        <f t="shared" si="72"/>
        <v>2.8451755399925656</v>
      </c>
      <c r="AJ42" s="36">
        <f t="shared" si="73"/>
        <v>0.31291203029866388</v>
      </c>
      <c r="AK42" s="17">
        <f t="shared" si="74"/>
        <v>35.368088634801452</v>
      </c>
      <c r="AL42" s="79">
        <f t="shared" si="75"/>
        <v>6.4355765885363056E-2</v>
      </c>
      <c r="AM42" s="26">
        <v>0.65290000000000004</v>
      </c>
      <c r="AN42" s="20">
        <v>2.7E-2</v>
      </c>
      <c r="AO42" s="20">
        <v>1.637</v>
      </c>
      <c r="AP42" s="19">
        <f t="shared" si="76"/>
        <v>1.0585806235043287</v>
      </c>
      <c r="AQ42" s="19">
        <f t="shared" si="77"/>
        <v>0.66651887248136765</v>
      </c>
      <c r="AR42" s="19">
        <f t="shared" si="78"/>
        <v>3.9991132348882061</v>
      </c>
      <c r="AS42" s="19">
        <f t="shared" si="79"/>
        <v>4.6656321073695741</v>
      </c>
      <c r="AT42" s="36">
        <f t="shared" si="80"/>
        <v>0.17910970990133571</v>
      </c>
      <c r="AU42" s="17">
        <f t="shared" si="81"/>
        <v>36.371304421606098</v>
      </c>
      <c r="AV42" s="79">
        <f t="shared" si="82"/>
        <v>0.10995242811562632</v>
      </c>
      <c r="AW42" s="26">
        <v>0.52890000000000004</v>
      </c>
      <c r="AX42" s="20">
        <v>2.5000000000000001E-2</v>
      </c>
      <c r="AY42" s="20">
        <v>1.667</v>
      </c>
      <c r="AZ42" s="19">
        <f t="shared" si="83"/>
        <v>1.0779803905813781</v>
      </c>
      <c r="BA42" s="19">
        <f t="shared" si="84"/>
        <v>0.45356557901881811</v>
      </c>
      <c r="BB42" s="19">
        <f t="shared" si="85"/>
        <v>3.6285246321505449</v>
      </c>
      <c r="BC42" s="19">
        <f t="shared" si="86"/>
        <v>4.0820902111693629</v>
      </c>
      <c r="BD42" s="36">
        <f t="shared" si="87"/>
        <v>0.22930205792614311</v>
      </c>
      <c r="BE42" s="17">
        <f t="shared" si="88"/>
        <v>32.459393806393024</v>
      </c>
      <c r="BF42" s="79">
        <f t="shared" si="89"/>
        <v>0.11178658029762376</v>
      </c>
      <c r="BG42" s="26">
        <v>0.46229999999999999</v>
      </c>
      <c r="BH42" s="20">
        <v>3.1E-2</v>
      </c>
      <c r="BI42" s="20">
        <v>1.68</v>
      </c>
      <c r="BJ42" s="19">
        <f t="shared" si="90"/>
        <v>1.0863869563147661</v>
      </c>
      <c r="BK42" s="19">
        <f t="shared" si="91"/>
        <v>0.351955782804309</v>
      </c>
      <c r="BL42" s="19">
        <f t="shared" si="92"/>
        <v>3.5195578280430899</v>
      </c>
      <c r="BM42" s="19">
        <f t="shared" si="93"/>
        <v>3.8715136108473991</v>
      </c>
      <c r="BN42" s="36">
        <f t="shared" si="94"/>
        <v>0.36098321985896398</v>
      </c>
      <c r="BO42" s="17">
        <f t="shared" si="95"/>
        <v>30.358319234028581</v>
      </c>
      <c r="BP42" s="79">
        <f t="shared" si="96"/>
        <v>0.11593388293044973</v>
      </c>
      <c r="BQ42" s="26">
        <v>0.42559999999999998</v>
      </c>
      <c r="BR42" s="20">
        <v>2.1999999999999999E-2</v>
      </c>
      <c r="BS42" s="20">
        <v>1.6919999999999999</v>
      </c>
      <c r="BT42" s="19">
        <f t="shared" si="97"/>
        <v>1.094146863145586</v>
      </c>
      <c r="BU42" s="19">
        <f t="shared" si="98"/>
        <v>0.30256989247240956</v>
      </c>
      <c r="BV42" s="19">
        <f t="shared" si="99"/>
        <v>3.6308387096689145</v>
      </c>
      <c r="BW42" s="19">
        <f t="shared" si="100"/>
        <v>3.9334086021413239</v>
      </c>
      <c r="BX42" s="36">
        <f t="shared" si="101"/>
        <v>0.31182533772551696</v>
      </c>
      <c r="BY42" s="17">
        <f t="shared" si="102"/>
        <v>29.200519882590516</v>
      </c>
      <c r="BZ42" s="79">
        <f t="shared" si="103"/>
        <v>0.12434157762491199</v>
      </c>
    </row>
    <row r="43" spans="2:78" ht="20.100000000000001" customHeight="1">
      <c r="B43" s="33" t="s">
        <v>22</v>
      </c>
      <c r="C43" s="34">
        <v>0.02</v>
      </c>
      <c r="D43" s="2"/>
      <c r="E43" s="38">
        <v>46</v>
      </c>
      <c r="F43" s="20">
        <f t="shared" si="52"/>
        <v>0.91460000000000008</v>
      </c>
      <c r="G43" s="20">
        <f t="shared" si="53"/>
        <v>6.6528035128119161</v>
      </c>
      <c r="H43" s="29">
        <f t="shared" si="54"/>
        <v>81798.732394366205</v>
      </c>
      <c r="I43" s="26">
        <v>0.65710000000000002</v>
      </c>
      <c r="J43" s="20">
        <v>9.0999999999999998E-2</v>
      </c>
      <c r="K43" s="20">
        <v>1.5509999999999999</v>
      </c>
      <c r="L43" s="19">
        <f t="shared" si="55"/>
        <v>1.0029679578834538</v>
      </c>
      <c r="M43" s="19">
        <f t="shared" si="56"/>
        <v>0.60604976190459903</v>
      </c>
      <c r="N43" s="19">
        <f t="shared" si="57"/>
        <v>0</v>
      </c>
      <c r="O43" s="19">
        <f t="shared" si="58"/>
        <v>0.60604976190459903</v>
      </c>
      <c r="P43" s="36">
        <f t="shared" si="59"/>
        <v>0</v>
      </c>
      <c r="Q43" s="17">
        <f t="shared" si="60"/>
        <v>41.744888307490989</v>
      </c>
      <c r="R43" s="79">
        <f t="shared" si="61"/>
        <v>0</v>
      </c>
      <c r="S43" s="26">
        <v>0.43090000000000001</v>
      </c>
      <c r="T43" s="20">
        <v>6.9000000000000006E-2</v>
      </c>
      <c r="U43" s="20">
        <v>1.552</v>
      </c>
      <c r="V43" s="19">
        <f t="shared" si="62"/>
        <v>1.0036146167860223</v>
      </c>
      <c r="W43" s="19">
        <f t="shared" si="63"/>
        <v>0.26095052621453652</v>
      </c>
      <c r="X43" s="19">
        <f t="shared" si="64"/>
        <v>0.52190105242907303</v>
      </c>
      <c r="Y43" s="19">
        <f t="shared" si="65"/>
        <v>0.78285157864360955</v>
      </c>
      <c r="Z43" s="36">
        <f t="shared" si="66"/>
        <v>0.13714162064519442</v>
      </c>
      <c r="AA43" s="17">
        <f t="shared" si="67"/>
        <v>33.58423345038748</v>
      </c>
      <c r="AB43" s="79">
        <f t="shared" si="68"/>
        <v>1.5540061475574681E-2</v>
      </c>
      <c r="AC43" s="26">
        <v>0.40239999999999998</v>
      </c>
      <c r="AD43" s="20">
        <v>4.2000000000000003E-2</v>
      </c>
      <c r="AE43" s="20">
        <v>1.5449999999999999</v>
      </c>
      <c r="AF43" s="19">
        <f t="shared" si="69"/>
        <v>0.99908800446804391</v>
      </c>
      <c r="AG43" s="19">
        <f t="shared" si="70"/>
        <v>0.22552498705114038</v>
      </c>
      <c r="AH43" s="19">
        <f t="shared" si="71"/>
        <v>0.90209994820456152</v>
      </c>
      <c r="AI43" s="19">
        <f t="shared" si="72"/>
        <v>1.127624935255702</v>
      </c>
      <c r="AJ43" s="36">
        <f t="shared" si="73"/>
        <v>0.16545237526571502</v>
      </c>
      <c r="AK43" s="17">
        <f t="shared" si="74"/>
        <v>32.556034230991152</v>
      </c>
      <c r="AL43" s="79">
        <f t="shared" si="75"/>
        <v>2.7709147305964653E-2</v>
      </c>
      <c r="AM43" s="26">
        <v>0.4698</v>
      </c>
      <c r="AN43" s="20">
        <v>6.3E-2</v>
      </c>
      <c r="AO43" s="20">
        <v>1.577</v>
      </c>
      <c r="AP43" s="19">
        <f t="shared" si="76"/>
        <v>1.0197810893502299</v>
      </c>
      <c r="AQ43" s="19">
        <f t="shared" si="77"/>
        <v>0.32026624396922199</v>
      </c>
      <c r="AR43" s="19">
        <f t="shared" si="78"/>
        <v>1.9215974638153319</v>
      </c>
      <c r="AS43" s="19">
        <f t="shared" si="79"/>
        <v>2.241863707784554</v>
      </c>
      <c r="AT43" s="36">
        <f t="shared" si="80"/>
        <v>0.38784834590177153</v>
      </c>
      <c r="AU43" s="17">
        <f t="shared" si="81"/>
        <v>34.987635191949487</v>
      </c>
      <c r="AV43" s="79">
        <f t="shared" si="82"/>
        <v>5.4922187603507533E-2</v>
      </c>
      <c r="AW43" s="26">
        <v>0.51060000000000005</v>
      </c>
      <c r="AX43" s="20">
        <v>4.2000000000000003E-2</v>
      </c>
      <c r="AY43" s="20">
        <v>1.6</v>
      </c>
      <c r="AZ43" s="19">
        <f t="shared" si="83"/>
        <v>1.0346542441093012</v>
      </c>
      <c r="BA43" s="19">
        <f t="shared" si="84"/>
        <v>0.38942456296775774</v>
      </c>
      <c r="BB43" s="19">
        <f t="shared" si="85"/>
        <v>3.1153965037420619</v>
      </c>
      <c r="BC43" s="19">
        <f t="shared" si="86"/>
        <v>3.5048210667098196</v>
      </c>
      <c r="BD43" s="36">
        <f t="shared" si="87"/>
        <v>0.35488365700420443</v>
      </c>
      <c r="BE43" s="17">
        <f t="shared" si="88"/>
        <v>36.459583548137921</v>
      </c>
      <c r="BF43" s="79">
        <f t="shared" si="89"/>
        <v>8.5447945383928359E-2</v>
      </c>
      <c r="BG43" s="26">
        <v>0.495</v>
      </c>
      <c r="BH43" s="20">
        <v>2.7E-2</v>
      </c>
      <c r="BI43" s="20">
        <v>1.617</v>
      </c>
      <c r="BJ43" s="19">
        <f t="shared" si="90"/>
        <v>1.0456474454529625</v>
      </c>
      <c r="BK43" s="19">
        <f t="shared" si="91"/>
        <v>0.37381109946858204</v>
      </c>
      <c r="BL43" s="19">
        <f t="shared" si="92"/>
        <v>3.7381109946858202</v>
      </c>
      <c r="BM43" s="19">
        <f t="shared" si="93"/>
        <v>4.1119220941544024</v>
      </c>
      <c r="BN43" s="36">
        <f t="shared" si="94"/>
        <v>0.2912665160518273</v>
      </c>
      <c r="BO43" s="17">
        <f t="shared" si="95"/>
        <v>35.896779764889402</v>
      </c>
      <c r="BP43" s="79">
        <f t="shared" si="96"/>
        <v>0.10413499537198215</v>
      </c>
      <c r="BQ43" s="26">
        <v>0.47899999999999998</v>
      </c>
      <c r="BR43" s="20">
        <v>2.8000000000000001E-2</v>
      </c>
      <c r="BS43" s="20">
        <v>1.663</v>
      </c>
      <c r="BT43" s="19">
        <f t="shared" si="97"/>
        <v>1.075393754971105</v>
      </c>
      <c r="BU43" s="19">
        <f t="shared" si="98"/>
        <v>0.37023483633346033</v>
      </c>
      <c r="BV43" s="19">
        <f t="shared" si="99"/>
        <v>4.4428180360015244</v>
      </c>
      <c r="BW43" s="19">
        <f t="shared" si="100"/>
        <v>4.8130528723349846</v>
      </c>
      <c r="BX43" s="36">
        <f t="shared" si="101"/>
        <v>0.38338095328807054</v>
      </c>
      <c r="BY43" s="17">
        <f t="shared" si="102"/>
        <v>35.319545115403741</v>
      </c>
      <c r="BZ43" s="79">
        <f t="shared" si="103"/>
        <v>0.12578922014666322</v>
      </c>
    </row>
    <row r="44" spans="2:78" ht="20.100000000000001" customHeight="1" thickBot="1">
      <c r="B44" s="13" t="s">
        <v>16</v>
      </c>
      <c r="C44" s="14">
        <f>1/(2*PI())*SQRT($C$2/(C41+C42))</f>
        <v>1.546410319301774</v>
      </c>
      <c r="D44" s="2"/>
      <c r="E44" s="38">
        <v>48</v>
      </c>
      <c r="F44" s="20">
        <f t="shared" si="52"/>
        <v>0.9546</v>
      </c>
      <c r="G44" s="20">
        <f t="shared" si="53"/>
        <v>6.9437636489506387</v>
      </c>
      <c r="H44" s="29">
        <f t="shared" si="54"/>
        <v>85376.1971830986</v>
      </c>
      <c r="I44" s="22">
        <v>0.56940000000000002</v>
      </c>
      <c r="J44" s="19">
        <v>6.4000000000000001E-2</v>
      </c>
      <c r="K44" s="19">
        <v>1.5620000000000001</v>
      </c>
      <c r="L44" s="19">
        <f t="shared" si="55"/>
        <v>1.0100812058117052</v>
      </c>
      <c r="M44" s="19">
        <f t="shared" si="56"/>
        <v>0.46154998335762032</v>
      </c>
      <c r="N44" s="19">
        <f t="shared" si="57"/>
        <v>0</v>
      </c>
      <c r="O44" s="19">
        <f t="shared" si="58"/>
        <v>0.46154998335762032</v>
      </c>
      <c r="P44" s="36">
        <f t="shared" si="59"/>
        <v>0</v>
      </c>
      <c r="Q44" s="17">
        <f t="shared" si="60"/>
        <v>43.86754078472984</v>
      </c>
      <c r="R44" s="79">
        <f t="shared" si="61"/>
        <v>0</v>
      </c>
      <c r="S44" s="22">
        <v>0.40820000000000001</v>
      </c>
      <c r="T44" s="19">
        <v>5.7000000000000002E-2</v>
      </c>
      <c r="U44" s="19">
        <v>1.54</v>
      </c>
      <c r="V44" s="19">
        <f t="shared" si="62"/>
        <v>0.99585470995520242</v>
      </c>
      <c r="W44" s="19">
        <f t="shared" si="63"/>
        <v>0.23057339666461094</v>
      </c>
      <c r="X44" s="19">
        <f t="shared" si="64"/>
        <v>0.46114679332922187</v>
      </c>
      <c r="Y44" s="19">
        <f t="shared" si="65"/>
        <v>0.69172018999383278</v>
      </c>
      <c r="Z44" s="36">
        <f t="shared" si="66"/>
        <v>0.11154575570641914</v>
      </c>
      <c r="AA44" s="17">
        <f t="shared" si="67"/>
        <v>37.255003310914191</v>
      </c>
      <c r="AB44" s="79">
        <f t="shared" si="68"/>
        <v>1.2378117094251465E-2</v>
      </c>
      <c r="AC44" s="22">
        <v>0.33410000000000001</v>
      </c>
      <c r="AD44" s="19">
        <v>5.2999999999999999E-2</v>
      </c>
      <c r="AE44" s="19">
        <v>1.571</v>
      </c>
      <c r="AF44" s="19">
        <f t="shared" si="69"/>
        <v>1.01590113593482</v>
      </c>
      <c r="AG44" s="19">
        <f t="shared" si="70"/>
        <v>0.16074115192218599</v>
      </c>
      <c r="AH44" s="19">
        <f t="shared" si="71"/>
        <v>0.64296460768874397</v>
      </c>
      <c r="AI44" s="19">
        <f t="shared" si="72"/>
        <v>0.80370575961092994</v>
      </c>
      <c r="AJ44" s="36">
        <f t="shared" si="73"/>
        <v>0.21587134036906908</v>
      </c>
      <c r="AK44" s="17">
        <f t="shared" si="74"/>
        <v>34.215369149563443</v>
      </c>
      <c r="AL44" s="79">
        <f t="shared" si="75"/>
        <v>1.8791689923852467E-2</v>
      </c>
      <c r="AM44" s="26">
        <v>0.26889999999999997</v>
      </c>
      <c r="AN44" s="20">
        <v>7.3999999999999996E-2</v>
      </c>
      <c r="AO44" s="20">
        <v>1.625</v>
      </c>
      <c r="AP44" s="19">
        <f t="shared" si="76"/>
        <v>1.0508207166735091</v>
      </c>
      <c r="AQ44" s="19">
        <f t="shared" si="77"/>
        <v>0.11140638702086803</v>
      </c>
      <c r="AR44" s="19">
        <f t="shared" si="78"/>
        <v>0.66843832212520815</v>
      </c>
      <c r="AS44" s="19">
        <f t="shared" si="79"/>
        <v>0.77984470914607618</v>
      </c>
      <c r="AT44" s="36">
        <f t="shared" si="80"/>
        <v>0.48372268834736187</v>
      </c>
      <c r="AU44" s="17">
        <f t="shared" si="81"/>
        <v>31.540819253206259</v>
      </c>
      <c r="AV44" s="79">
        <f t="shared" si="82"/>
        <v>2.1192801517267455E-2</v>
      </c>
      <c r="AW44" s="26">
        <v>0.33439999999999998</v>
      </c>
      <c r="AX44" s="20">
        <v>0.09</v>
      </c>
      <c r="AY44" s="20">
        <v>1.63</v>
      </c>
      <c r="AZ44" s="19">
        <f t="shared" si="83"/>
        <v>1.0540540111863506</v>
      </c>
      <c r="BA44" s="19">
        <f t="shared" si="84"/>
        <v>0.17335225734079965</v>
      </c>
      <c r="BB44" s="19">
        <f t="shared" si="85"/>
        <v>1.3868180587263972</v>
      </c>
      <c r="BC44" s="19">
        <f t="shared" si="86"/>
        <v>1.5601703160671969</v>
      </c>
      <c r="BD44" s="36">
        <f t="shared" si="87"/>
        <v>0.789249766987559</v>
      </c>
      <c r="BE44" s="17">
        <f t="shared" si="88"/>
        <v>34.227675360743007</v>
      </c>
      <c r="BF44" s="79">
        <f t="shared" si="89"/>
        <v>4.0517448062423495E-2</v>
      </c>
      <c r="BG44" s="22">
        <v>0.42380000000000001</v>
      </c>
      <c r="BH44" s="19">
        <v>3.1E-2</v>
      </c>
      <c r="BI44" s="19">
        <v>1.5640000000000001</v>
      </c>
      <c r="BJ44" s="19">
        <f t="shared" si="90"/>
        <v>1.0113745236168419</v>
      </c>
      <c r="BK44" s="19">
        <f t="shared" si="91"/>
        <v>0.25634045871280858</v>
      </c>
      <c r="BL44" s="19">
        <f t="shared" si="92"/>
        <v>2.5634045871280859</v>
      </c>
      <c r="BM44" s="19">
        <f t="shared" si="93"/>
        <v>2.8197450458408944</v>
      </c>
      <c r="BN44" s="36">
        <f t="shared" si="94"/>
        <v>0.31285417026790419</v>
      </c>
      <c r="BO44" s="17">
        <f t="shared" si="95"/>
        <v>37.894926292251185</v>
      </c>
      <c r="BP44" s="79">
        <f t="shared" si="96"/>
        <v>6.7645060643705623E-2</v>
      </c>
      <c r="BQ44" s="22">
        <v>0.38950000000000001</v>
      </c>
      <c r="BR44" s="19">
        <v>3.1E-2</v>
      </c>
      <c r="BS44" s="19">
        <v>1.591</v>
      </c>
      <c r="BT44" s="19">
        <f t="shared" si="97"/>
        <v>1.0288343139861864</v>
      </c>
      <c r="BU44" s="19">
        <f t="shared" si="98"/>
        <v>0.22406655565638628</v>
      </c>
      <c r="BV44" s="19">
        <f t="shared" si="99"/>
        <v>2.6887986678766351</v>
      </c>
      <c r="BW44" s="19">
        <f t="shared" si="100"/>
        <v>2.9128652235330215</v>
      </c>
      <c r="BX44" s="36">
        <f t="shared" si="101"/>
        <v>0.38849913509686157</v>
      </c>
      <c r="BY44" s="17">
        <f t="shared" si="102"/>
        <v>36.487916147388432</v>
      </c>
      <c r="BZ44" s="79">
        <f t="shared" si="103"/>
        <v>7.3690113105269281E-2</v>
      </c>
    </row>
    <row r="45" spans="2:78" ht="20.100000000000001" customHeight="1">
      <c r="B45" s="2"/>
      <c r="C45" s="2"/>
      <c r="D45" s="2"/>
      <c r="E45" s="38">
        <v>50</v>
      </c>
      <c r="F45" s="20">
        <f t="shared" si="52"/>
        <v>0.99460000000000004</v>
      </c>
      <c r="G45" s="20">
        <f t="shared" si="53"/>
        <v>7.2347237850893631</v>
      </c>
      <c r="H45" s="29">
        <f t="shared" si="54"/>
        <v>88953.661971830996</v>
      </c>
      <c r="I45" s="22">
        <v>0.86109999999999998</v>
      </c>
      <c r="J45" s="19">
        <v>0.05</v>
      </c>
      <c r="K45" s="19">
        <v>1.5760000000000001</v>
      </c>
      <c r="L45" s="19">
        <f t="shared" si="55"/>
        <v>1.0191344304476617</v>
      </c>
      <c r="M45" s="19">
        <f t="shared" si="56"/>
        <v>1.0745864492038513</v>
      </c>
      <c r="N45" s="19">
        <f t="shared" si="57"/>
        <v>0</v>
      </c>
      <c r="O45" s="19">
        <f t="shared" si="58"/>
        <v>1.0745864492038513</v>
      </c>
      <c r="P45" s="36">
        <f t="shared" si="59"/>
        <v>0</v>
      </c>
      <c r="Q45" s="17">
        <f t="shared" si="60"/>
        <v>63.150125408545243</v>
      </c>
      <c r="R45" s="79">
        <f t="shared" si="61"/>
        <v>0</v>
      </c>
      <c r="S45" s="22">
        <v>0.64580000000000004</v>
      </c>
      <c r="T45" s="19">
        <v>7.0000000000000007E-2</v>
      </c>
      <c r="U45" s="19">
        <v>1.5569999999999999</v>
      </c>
      <c r="V45" s="19">
        <f t="shared" si="62"/>
        <v>1.0068479112988638</v>
      </c>
      <c r="W45" s="19">
        <f t="shared" si="63"/>
        <v>0.58992263678426371</v>
      </c>
      <c r="X45" s="19">
        <f t="shared" si="64"/>
        <v>1.1798452735685274</v>
      </c>
      <c r="Y45" s="19">
        <f t="shared" si="65"/>
        <v>1.7697679103527912</v>
      </c>
      <c r="Z45" s="36">
        <f t="shared" si="66"/>
        <v>0.14002707529439865</v>
      </c>
      <c r="AA45" s="17">
        <f t="shared" si="67"/>
        <v>53.160982802961669</v>
      </c>
      <c r="AB45" s="79">
        <f t="shared" si="68"/>
        <v>2.2193819815964664E-2</v>
      </c>
      <c r="AC45" s="22">
        <v>0.78520000000000001</v>
      </c>
      <c r="AD45" s="19">
        <v>0.06</v>
      </c>
      <c r="AE45" s="19">
        <v>1.5589999999999999</v>
      </c>
      <c r="AF45" s="19">
        <f t="shared" si="69"/>
        <v>1.0081412291040004</v>
      </c>
      <c r="AG45" s="19">
        <f t="shared" si="70"/>
        <v>0.87432836329828212</v>
      </c>
      <c r="AH45" s="19">
        <f t="shared" si="71"/>
        <v>3.4973134531931285</v>
      </c>
      <c r="AI45" s="19">
        <f t="shared" si="72"/>
        <v>4.3716418164914108</v>
      </c>
      <c r="AJ45" s="36">
        <f t="shared" si="73"/>
        <v>0.24066350043505455</v>
      </c>
      <c r="AK45" s="17">
        <f t="shared" si="74"/>
        <v>59.628639464449591</v>
      </c>
      <c r="AL45" s="79">
        <f t="shared" si="75"/>
        <v>5.8651572207650583E-2</v>
      </c>
      <c r="AM45" s="22">
        <v>0.81089999999999995</v>
      </c>
      <c r="AN45" s="19">
        <v>2.4E-2</v>
      </c>
      <c r="AO45" s="19">
        <v>1.548</v>
      </c>
      <c r="AP45" s="19">
        <f t="shared" si="76"/>
        <v>1.001027981175749</v>
      </c>
      <c r="AQ45" s="19">
        <f t="shared" si="77"/>
        <v>0.91938680920509597</v>
      </c>
      <c r="AR45" s="19">
        <f t="shared" si="78"/>
        <v>5.5163208552305756</v>
      </c>
      <c r="AS45" s="19">
        <f t="shared" si="79"/>
        <v>6.4357076644356717</v>
      </c>
      <c r="AT45" s="36">
        <f t="shared" si="80"/>
        <v>0.14236759935498933</v>
      </c>
      <c r="AU45" s="17">
        <f t="shared" si="81"/>
        <v>60.821026668181581</v>
      </c>
      <c r="AV45" s="79">
        <f t="shared" si="82"/>
        <v>9.0697595180786877E-2</v>
      </c>
      <c r="AW45" s="22">
        <v>0.75729999999999997</v>
      </c>
      <c r="AX45" s="19">
        <v>2.9000000000000001E-2</v>
      </c>
      <c r="AY45" s="19">
        <v>1.536</v>
      </c>
      <c r="AZ45" s="19">
        <f t="shared" si="83"/>
        <v>0.99326807434492914</v>
      </c>
      <c r="BA45" s="19">
        <f t="shared" si="84"/>
        <v>0.78947812314009824</v>
      </c>
      <c r="BB45" s="19">
        <f t="shared" si="85"/>
        <v>6.3158249851207859</v>
      </c>
      <c r="BC45" s="19">
        <f t="shared" si="86"/>
        <v>7.105303108260884</v>
      </c>
      <c r="BD45" s="36">
        <f t="shared" si="87"/>
        <v>0.22582768025136116</v>
      </c>
      <c r="BE45" s="17">
        <f t="shared" si="88"/>
        <v>58.334180204367009</v>
      </c>
      <c r="BF45" s="79">
        <f t="shared" si="89"/>
        <v>0.10826971362233991</v>
      </c>
      <c r="BG45" s="22">
        <v>0.70799999999999996</v>
      </c>
      <c r="BH45" s="19">
        <v>3.1E-2</v>
      </c>
      <c r="BI45" s="19">
        <v>1.522</v>
      </c>
      <c r="BJ45" s="19">
        <f t="shared" si="90"/>
        <v>0.98421484970897277</v>
      </c>
      <c r="BK45" s="19">
        <f t="shared" si="91"/>
        <v>0.67751291013501336</v>
      </c>
      <c r="BL45" s="19">
        <f t="shared" si="92"/>
        <v>6.7751291013501325</v>
      </c>
      <c r="BM45" s="19">
        <f t="shared" si="93"/>
        <v>7.4526420114851462</v>
      </c>
      <c r="BN45" s="36">
        <f t="shared" si="94"/>
        <v>0.29627687537973801</v>
      </c>
      <c r="BO45" s="17">
        <f t="shared" si="95"/>
        <v>56.046838214328595</v>
      </c>
      <c r="BP45" s="79">
        <f t="shared" si="96"/>
        <v>0.12088334181209966</v>
      </c>
      <c r="BQ45" s="22">
        <v>0.505</v>
      </c>
      <c r="BR45" s="19">
        <v>5.7000000000000002E-2</v>
      </c>
      <c r="BS45" s="19">
        <v>1.5309999999999999</v>
      </c>
      <c r="BT45" s="19">
        <f t="shared" si="97"/>
        <v>0.99003477983208754</v>
      </c>
      <c r="BU45" s="19">
        <f t="shared" si="98"/>
        <v>0.34878266567162353</v>
      </c>
      <c r="BV45" s="19">
        <f t="shared" si="99"/>
        <v>4.1853919880594823</v>
      </c>
      <c r="BW45" s="19">
        <f t="shared" si="100"/>
        <v>4.5341746537311058</v>
      </c>
      <c r="BX45" s="36">
        <f t="shared" si="101"/>
        <v>0.66147470338515924</v>
      </c>
      <c r="BY45" s="17">
        <f t="shared" si="102"/>
        <v>46.628371196523368</v>
      </c>
      <c r="BZ45" s="79">
        <f t="shared" si="103"/>
        <v>8.976063029136104E-2</v>
      </c>
    </row>
    <row r="46" spans="2:78" ht="20.100000000000001" customHeight="1">
      <c r="B46" s="2"/>
      <c r="C46" s="2"/>
      <c r="D46" s="2"/>
      <c r="E46" s="38">
        <v>52</v>
      </c>
      <c r="F46" s="20">
        <f t="shared" si="52"/>
        <v>1.0346</v>
      </c>
      <c r="G46" s="20">
        <f t="shared" si="53"/>
        <v>7.5256839212280857</v>
      </c>
      <c r="H46" s="29">
        <f t="shared" si="54"/>
        <v>92531.126760563377</v>
      </c>
      <c r="I46" s="26">
        <v>1.0138</v>
      </c>
      <c r="J46" s="20">
        <v>4.5999999999999999E-2</v>
      </c>
      <c r="K46" s="19">
        <v>1.593</v>
      </c>
      <c r="L46" s="19">
        <f t="shared" si="55"/>
        <v>1.0301276317913231</v>
      </c>
      <c r="M46" s="19">
        <f t="shared" si="56"/>
        <v>1.5218010531553701</v>
      </c>
      <c r="N46" s="19">
        <f t="shared" si="57"/>
        <v>0</v>
      </c>
      <c r="O46" s="19">
        <f t="shared" si="58"/>
        <v>1.5218010531553701</v>
      </c>
      <c r="P46" s="36">
        <f t="shared" si="59"/>
        <v>0</v>
      </c>
      <c r="Q46" s="17">
        <f t="shared" si="60"/>
        <v>79.054162441955953</v>
      </c>
      <c r="R46" s="79">
        <f t="shared" si="61"/>
        <v>0</v>
      </c>
      <c r="S46" s="26">
        <v>0.94540000000000002</v>
      </c>
      <c r="T46" s="20">
        <v>2.7E-2</v>
      </c>
      <c r="U46" s="19">
        <v>1.577</v>
      </c>
      <c r="V46" s="19">
        <f t="shared" si="62"/>
        <v>1.0197810893502299</v>
      </c>
      <c r="W46" s="19">
        <f t="shared" si="63"/>
        <v>1.2969294064956955</v>
      </c>
      <c r="X46" s="19">
        <f t="shared" si="64"/>
        <v>2.5938588129913911</v>
      </c>
      <c r="Y46" s="19">
        <f t="shared" si="65"/>
        <v>3.8907882194870869</v>
      </c>
      <c r="Z46" s="36">
        <f t="shared" si="66"/>
        <v>5.5406906557395927E-2</v>
      </c>
      <c r="AA46" s="17">
        <f t="shared" si="67"/>
        <v>75.48215510212917</v>
      </c>
      <c r="AB46" s="79">
        <f t="shared" si="68"/>
        <v>3.436386798286082E-2</v>
      </c>
      <c r="AC46" s="26">
        <v>0.8861</v>
      </c>
      <c r="AD46" s="20">
        <v>2.4E-2</v>
      </c>
      <c r="AE46" s="19">
        <v>1.57</v>
      </c>
      <c r="AF46" s="19">
        <f t="shared" si="69"/>
        <v>1.0152544770322518</v>
      </c>
      <c r="AG46" s="19">
        <f t="shared" si="70"/>
        <v>1.1292407268041391</v>
      </c>
      <c r="AH46" s="19">
        <f t="shared" si="71"/>
        <v>4.5169629072165565</v>
      </c>
      <c r="AI46" s="19">
        <f t="shared" si="72"/>
        <v>5.6462036340206954</v>
      </c>
      <c r="AJ46" s="36">
        <f t="shared" si="73"/>
        <v>9.7628652472060637E-2</v>
      </c>
      <c r="AK46" s="17">
        <f t="shared" si="74"/>
        <v>72.385370961022019</v>
      </c>
      <c r="AL46" s="79">
        <f t="shared" si="75"/>
        <v>6.2401599207785298E-2</v>
      </c>
      <c r="AM46" s="22">
        <v>0.86099999999999999</v>
      </c>
      <c r="AN46" s="19">
        <v>2.4E-2</v>
      </c>
      <c r="AO46" s="19">
        <v>1.5589999999999999</v>
      </c>
      <c r="AP46" s="19">
        <f t="shared" si="76"/>
        <v>1.0081412291040004</v>
      </c>
      <c r="AQ46" s="19">
        <f t="shared" si="77"/>
        <v>1.0512845652217673</v>
      </c>
      <c r="AR46" s="19">
        <f t="shared" si="78"/>
        <v>6.3077073913306041</v>
      </c>
      <c r="AS46" s="19">
        <f t="shared" si="79"/>
        <v>7.3589919565523711</v>
      </c>
      <c r="AT46" s="36">
        <f t="shared" si="80"/>
        <v>0.14439810026103275</v>
      </c>
      <c r="AU46" s="17">
        <f t="shared" si="81"/>
        <v>71.074590489828267</v>
      </c>
      <c r="AV46" s="79">
        <f t="shared" si="82"/>
        <v>8.8747713463552383E-2</v>
      </c>
      <c r="AW46" s="26">
        <v>0.80779999999999996</v>
      </c>
      <c r="AX46" s="20">
        <v>0.02</v>
      </c>
      <c r="AY46" s="19">
        <v>1.5449999999999999</v>
      </c>
      <c r="AZ46" s="19">
        <f t="shared" si="83"/>
        <v>0.99908800446804391</v>
      </c>
      <c r="BA46" s="19">
        <f t="shared" si="84"/>
        <v>0.90883788034306723</v>
      </c>
      <c r="BB46" s="19">
        <f t="shared" si="85"/>
        <v>7.2707030427445378</v>
      </c>
      <c r="BC46" s="19">
        <f t="shared" si="86"/>
        <v>8.1795409230876057</v>
      </c>
      <c r="BD46" s="36">
        <f t="shared" si="87"/>
        <v>0.15757369072925242</v>
      </c>
      <c r="BE46" s="17">
        <f t="shared" si="88"/>
        <v>68.296362558851882</v>
      </c>
      <c r="BF46" s="79">
        <f t="shared" si="89"/>
        <v>0.10645812998429127</v>
      </c>
      <c r="BG46" s="26">
        <v>0.76129999999999998</v>
      </c>
      <c r="BH46" s="20">
        <v>2.1000000000000001E-2</v>
      </c>
      <c r="BI46" s="19">
        <v>1.534</v>
      </c>
      <c r="BJ46" s="19">
        <f t="shared" si="90"/>
        <v>0.9919747565397925</v>
      </c>
      <c r="BK46" s="19">
        <f t="shared" si="91"/>
        <v>0.79576371742222329</v>
      </c>
      <c r="BL46" s="19">
        <f t="shared" si="92"/>
        <v>7.9576371742222332</v>
      </c>
      <c r="BM46" s="19">
        <f t="shared" si="93"/>
        <v>8.753400891644457</v>
      </c>
      <c r="BN46" s="36">
        <f t="shared" si="94"/>
        <v>0.2038810075149867</v>
      </c>
      <c r="BO46" s="17">
        <f t="shared" si="95"/>
        <v>65.868024235724022</v>
      </c>
      <c r="BP46" s="79">
        <f t="shared" si="96"/>
        <v>0.12081183953148467</v>
      </c>
      <c r="BQ46" s="26">
        <v>0.70520000000000005</v>
      </c>
      <c r="BR46" s="20">
        <v>2.7E-2</v>
      </c>
      <c r="BS46" s="19">
        <v>1.52</v>
      </c>
      <c r="BT46" s="19">
        <f t="shared" si="97"/>
        <v>0.98292153190383613</v>
      </c>
      <c r="BU46" s="19">
        <f t="shared" si="98"/>
        <v>0.67039927828236556</v>
      </c>
      <c r="BV46" s="19">
        <f t="shared" si="99"/>
        <v>8.0447913393883859</v>
      </c>
      <c r="BW46" s="19">
        <f t="shared" si="100"/>
        <v>8.7151906176707516</v>
      </c>
      <c r="BX46" s="36">
        <f t="shared" si="101"/>
        <v>0.3088438397160696</v>
      </c>
      <c r="BY46" s="17">
        <f t="shared" si="102"/>
        <v>62.938351549111715</v>
      </c>
      <c r="BZ46" s="79">
        <f t="shared" si="103"/>
        <v>0.12782017865706122</v>
      </c>
    </row>
    <row r="47" spans="2:78" ht="20.100000000000001" customHeight="1">
      <c r="B47" s="2"/>
      <c r="C47" s="2"/>
      <c r="D47" s="2"/>
      <c r="E47" s="38">
        <v>54</v>
      </c>
      <c r="F47" s="20">
        <f t="shared" si="52"/>
        <v>1.0746</v>
      </c>
      <c r="G47" s="20">
        <f t="shared" si="53"/>
        <v>7.8166440573668101</v>
      </c>
      <c r="H47" s="29">
        <f t="shared" si="54"/>
        <v>96108.591549295772</v>
      </c>
      <c r="I47" s="22">
        <v>1.115</v>
      </c>
      <c r="J47" s="19">
        <v>2.4E-2</v>
      </c>
      <c r="K47" s="19">
        <v>1.61</v>
      </c>
      <c r="L47" s="19">
        <f t="shared" si="55"/>
        <v>1.0411208331349844</v>
      </c>
      <c r="M47" s="19">
        <f t="shared" si="56"/>
        <v>1.8802830963208719</v>
      </c>
      <c r="N47" s="19">
        <f t="shared" si="57"/>
        <v>0</v>
      </c>
      <c r="O47" s="19">
        <f t="shared" si="58"/>
        <v>1.8802830963208719</v>
      </c>
      <c r="P47" s="36">
        <f t="shared" si="59"/>
        <v>0</v>
      </c>
      <c r="Q47" s="17">
        <f t="shared" si="60"/>
        <v>94.504361893632179</v>
      </c>
      <c r="R47" s="79">
        <f t="shared" si="61"/>
        <v>0</v>
      </c>
      <c r="S47" s="22">
        <v>0.99639999999999995</v>
      </c>
      <c r="T47" s="19">
        <v>2.1000000000000001E-2</v>
      </c>
      <c r="U47" s="19">
        <v>1.5940000000000001</v>
      </c>
      <c r="V47" s="19">
        <f t="shared" si="62"/>
        <v>1.0307742906938913</v>
      </c>
      <c r="W47" s="19">
        <f t="shared" si="63"/>
        <v>1.4718577087540181</v>
      </c>
      <c r="X47" s="19">
        <f t="shared" si="64"/>
        <v>2.9437154175080362</v>
      </c>
      <c r="Y47" s="19">
        <f t="shared" si="65"/>
        <v>4.4155731262620543</v>
      </c>
      <c r="Z47" s="36">
        <f t="shared" si="66"/>
        <v>4.4028377516012435E-2</v>
      </c>
      <c r="AA47" s="17">
        <f t="shared" si="67"/>
        <v>87.564289249307237</v>
      </c>
      <c r="AB47" s="79">
        <f t="shared" si="68"/>
        <v>3.3617761792445834E-2</v>
      </c>
      <c r="AC47" s="22">
        <v>0.96589999999999998</v>
      </c>
      <c r="AD47" s="19">
        <v>1.9E-2</v>
      </c>
      <c r="AE47" s="19">
        <v>1.583</v>
      </c>
      <c r="AF47" s="19">
        <f t="shared" si="69"/>
        <v>1.0236610427656399</v>
      </c>
      <c r="AG47" s="19">
        <f t="shared" si="70"/>
        <v>1.3641053643677434</v>
      </c>
      <c r="AH47" s="19">
        <f t="shared" si="71"/>
        <v>5.4564214574709737</v>
      </c>
      <c r="AI47" s="19">
        <f t="shared" si="72"/>
        <v>6.8205268218387172</v>
      </c>
      <c r="AJ47" s="36">
        <f t="shared" si="73"/>
        <v>7.8574600050993121E-2</v>
      </c>
      <c r="AK47" s="17">
        <f t="shared" si="74"/>
        <v>85.779531950387266</v>
      </c>
      <c r="AL47" s="79">
        <f t="shared" si="75"/>
        <v>6.3609830147206115E-2</v>
      </c>
      <c r="AM47" s="26">
        <v>0.90990000000000004</v>
      </c>
      <c r="AN47" s="20">
        <v>1.7999999999999999E-2</v>
      </c>
      <c r="AO47" s="19">
        <v>1.5720000000000001</v>
      </c>
      <c r="AP47" s="19">
        <f t="shared" si="76"/>
        <v>1.0165477948373884</v>
      </c>
      <c r="AQ47" s="19">
        <f t="shared" si="77"/>
        <v>1.1937521544820504</v>
      </c>
      <c r="AR47" s="19">
        <f t="shared" si="78"/>
        <v>7.1625129268923029</v>
      </c>
      <c r="AS47" s="19">
        <f t="shared" si="79"/>
        <v>8.3562650813743531</v>
      </c>
      <c r="AT47" s="36">
        <f t="shared" si="80"/>
        <v>0.11011223961289758</v>
      </c>
      <c r="AU47" s="17">
        <f t="shared" si="81"/>
        <v>82.502600516304668</v>
      </c>
      <c r="AV47" s="79">
        <f t="shared" si="82"/>
        <v>8.6815601957623181E-2</v>
      </c>
      <c r="AW47" s="22">
        <v>0.88319999999999999</v>
      </c>
      <c r="AX47" s="19">
        <v>1.6E-2</v>
      </c>
      <c r="AY47" s="19">
        <v>1.56</v>
      </c>
      <c r="AZ47" s="19">
        <f t="shared" si="83"/>
        <v>1.0087878880065686</v>
      </c>
      <c r="BA47" s="19">
        <f t="shared" si="84"/>
        <v>1.1076156218417352</v>
      </c>
      <c r="BB47" s="19">
        <f t="shared" si="85"/>
        <v>8.8609249747338819</v>
      </c>
      <c r="BC47" s="19">
        <f t="shared" si="86"/>
        <v>9.9685405965756164</v>
      </c>
      <c r="BD47" s="36">
        <f t="shared" si="87"/>
        <v>0.1285185815008083</v>
      </c>
      <c r="BE47" s="17">
        <f t="shared" si="88"/>
        <v>80.940206421840273</v>
      </c>
      <c r="BF47" s="79">
        <f t="shared" si="89"/>
        <v>0.10947494905749239</v>
      </c>
      <c r="BG47" s="22">
        <v>0.84340000000000004</v>
      </c>
      <c r="BH47" s="19">
        <v>1.6E-2</v>
      </c>
      <c r="BI47" s="19">
        <v>1.548</v>
      </c>
      <c r="BJ47" s="19">
        <f t="shared" si="90"/>
        <v>1.001027981175749</v>
      </c>
      <c r="BK47" s="19">
        <f t="shared" si="91"/>
        <v>0.99455970811311833</v>
      </c>
      <c r="BL47" s="19">
        <f t="shared" si="92"/>
        <v>9.9455970811311829</v>
      </c>
      <c r="BM47" s="19">
        <f t="shared" si="93"/>
        <v>10.940156789244302</v>
      </c>
      <c r="BN47" s="36">
        <f t="shared" si="94"/>
        <v>0.15818622150554371</v>
      </c>
      <c r="BO47" s="17">
        <f t="shared" si="95"/>
        <v>78.611244438331553</v>
      </c>
      <c r="BP47" s="79">
        <f t="shared" si="96"/>
        <v>0.12651621472464084</v>
      </c>
      <c r="BQ47" s="22">
        <v>0.79259999999999997</v>
      </c>
      <c r="BR47" s="19">
        <v>1.6E-2</v>
      </c>
      <c r="BS47" s="19">
        <v>1.534</v>
      </c>
      <c r="BT47" s="19">
        <f t="shared" si="97"/>
        <v>0.9919747565397925</v>
      </c>
      <c r="BU47" s="19">
        <f t="shared" si="98"/>
        <v>0.86254271236201285</v>
      </c>
      <c r="BV47" s="19">
        <f t="shared" si="99"/>
        <v>10.350512548344154</v>
      </c>
      <c r="BW47" s="19">
        <f t="shared" si="100"/>
        <v>11.213055260706167</v>
      </c>
      <c r="BX47" s="36">
        <f t="shared" si="101"/>
        <v>0.1864054925851307</v>
      </c>
      <c r="BY47" s="17">
        <f t="shared" si="102"/>
        <v>75.63859949455663</v>
      </c>
      <c r="BZ47" s="79">
        <f t="shared" si="103"/>
        <v>0.13684167366278421</v>
      </c>
    </row>
    <row r="48" spans="2:78" ht="20.100000000000001" customHeight="1">
      <c r="B48" s="2"/>
      <c r="C48" s="2"/>
      <c r="D48" s="2"/>
      <c r="E48" s="38">
        <v>56</v>
      </c>
      <c r="F48" s="20">
        <f t="shared" si="52"/>
        <v>1.1146</v>
      </c>
      <c r="G48" s="21">
        <f t="shared" si="53"/>
        <v>8.1076041935055354</v>
      </c>
      <c r="H48" s="30">
        <f t="shared" si="54"/>
        <v>99686.056338028182</v>
      </c>
      <c r="I48" s="27">
        <v>1.1508</v>
      </c>
      <c r="J48" s="21">
        <v>2.3E-2</v>
      </c>
      <c r="K48" s="21">
        <v>1.6220000000000001</v>
      </c>
      <c r="L48" s="19">
        <f t="shared" si="55"/>
        <v>1.0488807399658042</v>
      </c>
      <c r="M48" s="19">
        <f t="shared" si="56"/>
        <v>2.0329334467045292</v>
      </c>
      <c r="N48" s="19">
        <f t="shared" si="57"/>
        <v>0</v>
      </c>
      <c r="O48" s="19">
        <f t="shared" si="58"/>
        <v>2.0329334467045292</v>
      </c>
      <c r="P48" s="36">
        <f t="shared" si="59"/>
        <v>0</v>
      </c>
      <c r="Q48" s="17">
        <f t="shared" si="60"/>
        <v>107.79295930613084</v>
      </c>
      <c r="R48" s="79">
        <f t="shared" si="61"/>
        <v>0</v>
      </c>
      <c r="S48" s="27">
        <v>1.0627</v>
      </c>
      <c r="T48" s="21">
        <v>2.5999999999999999E-2</v>
      </c>
      <c r="U48" s="21">
        <v>1.6120000000000001</v>
      </c>
      <c r="V48" s="19">
        <f t="shared" si="62"/>
        <v>1.042414150940121</v>
      </c>
      <c r="W48" s="19">
        <f t="shared" si="63"/>
        <v>1.7122737194564843</v>
      </c>
      <c r="X48" s="19">
        <f t="shared" si="64"/>
        <v>3.4245474389129686</v>
      </c>
      <c r="Y48" s="19">
        <f t="shared" si="65"/>
        <v>5.136821158369453</v>
      </c>
      <c r="Z48" s="36">
        <f t="shared" si="66"/>
        <v>5.5749397176722157E-2</v>
      </c>
      <c r="AA48" s="17">
        <f t="shared" si="67"/>
        <v>102.04025775847506</v>
      </c>
      <c r="AB48" s="79">
        <f t="shared" si="68"/>
        <v>3.3560748611775625E-2</v>
      </c>
      <c r="AC48" s="27">
        <v>1.0334000000000001</v>
      </c>
      <c r="AD48" s="21">
        <v>1.9E-2</v>
      </c>
      <c r="AE48" s="21">
        <v>1.6</v>
      </c>
      <c r="AF48" s="19">
        <f t="shared" si="69"/>
        <v>1.0346542441093012</v>
      </c>
      <c r="AG48" s="19">
        <f t="shared" si="70"/>
        <v>1.595139372139734</v>
      </c>
      <c r="AH48" s="19">
        <f t="shared" si="71"/>
        <v>6.380557488558936</v>
      </c>
      <c r="AI48" s="19">
        <f t="shared" si="72"/>
        <v>7.9756968606986698</v>
      </c>
      <c r="AJ48" s="36">
        <f t="shared" si="73"/>
        <v>8.0271303369998617E-2</v>
      </c>
      <c r="AK48" s="17">
        <f t="shared" si="74"/>
        <v>100.12704373638299</v>
      </c>
      <c r="AL48" s="79">
        <f t="shared" si="75"/>
        <v>6.3724616751472549E-2</v>
      </c>
      <c r="AM48" s="22">
        <v>0.99890000000000001</v>
      </c>
      <c r="AN48" s="19">
        <v>1.7000000000000001E-2</v>
      </c>
      <c r="AO48" s="19">
        <v>1.5880000000000001</v>
      </c>
      <c r="AP48" s="19">
        <f t="shared" si="76"/>
        <v>1.0268943372784816</v>
      </c>
      <c r="AQ48" s="19">
        <f t="shared" si="77"/>
        <v>1.4681376540714757</v>
      </c>
      <c r="AR48" s="19">
        <f t="shared" si="78"/>
        <v>8.808825924428854</v>
      </c>
      <c r="AS48" s="19">
        <f t="shared" si="79"/>
        <v>10.276963578500329</v>
      </c>
      <c r="AT48" s="36">
        <f t="shared" si="80"/>
        <v>0.10612261060772166</v>
      </c>
      <c r="AU48" s="17">
        <f t="shared" si="81"/>
        <v>97.874283198424706</v>
      </c>
      <c r="AV48" s="79">
        <f t="shared" si="82"/>
        <v>9.0001434866913366E-2</v>
      </c>
      <c r="AW48" s="27">
        <v>0.95569999999999999</v>
      </c>
      <c r="AX48" s="21">
        <v>1.4999999999999999E-2</v>
      </c>
      <c r="AY48" s="21">
        <v>1.575</v>
      </c>
      <c r="AZ48" s="19">
        <f t="shared" si="83"/>
        <v>1.0184877715450933</v>
      </c>
      <c r="BA48" s="19">
        <f t="shared" si="84"/>
        <v>1.3219835260572026</v>
      </c>
      <c r="BB48" s="19">
        <f t="shared" si="85"/>
        <v>10.575868208457621</v>
      </c>
      <c r="BC48" s="19">
        <f t="shared" si="86"/>
        <v>11.897851734514823</v>
      </c>
      <c r="BD48" s="36">
        <f t="shared" si="87"/>
        <v>0.12281435151451651</v>
      </c>
      <c r="BE48" s="17">
        <f t="shared" si="88"/>
        <v>95.053435220459576</v>
      </c>
      <c r="BF48" s="79">
        <f t="shared" si="89"/>
        <v>0.11126234611015132</v>
      </c>
      <c r="BG48" s="27">
        <v>0.90180000000000005</v>
      </c>
      <c r="BH48" s="21">
        <v>1.7000000000000001E-2</v>
      </c>
      <c r="BI48" s="21">
        <v>1.5649999999999999</v>
      </c>
      <c r="BJ48" s="19">
        <f t="shared" si="90"/>
        <v>1.0120211825194101</v>
      </c>
      <c r="BK48" s="19">
        <f t="shared" si="91"/>
        <v>1.1621733187196226</v>
      </c>
      <c r="BL48" s="19">
        <f t="shared" si="92"/>
        <v>11.621733187196224</v>
      </c>
      <c r="BM48" s="19">
        <f t="shared" si="93"/>
        <v>12.783906505915846</v>
      </c>
      <c r="BN48" s="36">
        <f t="shared" si="94"/>
        <v>0.17178465311156155</v>
      </c>
      <c r="BO48" s="17">
        <f t="shared" si="95"/>
        <v>91.533904988692882</v>
      </c>
      <c r="BP48" s="79">
        <f t="shared" si="96"/>
        <v>0.12696643051153392</v>
      </c>
      <c r="BQ48" s="27">
        <v>0.86750000000000005</v>
      </c>
      <c r="BR48" s="21">
        <v>1.4999999999999999E-2</v>
      </c>
      <c r="BS48" s="21">
        <v>1.55</v>
      </c>
      <c r="BT48" s="19">
        <f t="shared" si="97"/>
        <v>1.0023212989808856</v>
      </c>
      <c r="BU48" s="19">
        <f t="shared" si="98"/>
        <v>1.0549311544760287</v>
      </c>
      <c r="BV48" s="19">
        <f t="shared" si="99"/>
        <v>12.659173853712346</v>
      </c>
      <c r="BW48" s="19">
        <f t="shared" si="100"/>
        <v>13.714105008188374</v>
      </c>
      <c r="BX48" s="36">
        <f t="shared" si="101"/>
        <v>0.17841963991753651</v>
      </c>
      <c r="BY48" s="17">
        <f t="shared" si="102"/>
        <v>89.294203932114073</v>
      </c>
      <c r="BZ48" s="79">
        <f t="shared" si="103"/>
        <v>0.1417692671669539</v>
      </c>
    </row>
    <row r="49" spans="2:78" ht="20.100000000000001" customHeight="1">
      <c r="B49" s="15"/>
      <c r="C49" s="2"/>
      <c r="D49" s="2"/>
      <c r="E49" s="38">
        <v>58</v>
      </c>
      <c r="F49" s="20">
        <f t="shared" si="52"/>
        <v>1.1545999999999998</v>
      </c>
      <c r="G49" s="21">
        <f t="shared" si="53"/>
        <v>8.3985643296442571</v>
      </c>
      <c r="H49" s="30">
        <f t="shared" si="54"/>
        <v>103263.52112676055</v>
      </c>
      <c r="I49" s="27">
        <v>0.93840000000000001</v>
      </c>
      <c r="J49" s="21">
        <v>4.1000000000000002E-2</v>
      </c>
      <c r="K49" s="21">
        <v>1.605</v>
      </c>
      <c r="L49" s="19">
        <f t="shared" si="55"/>
        <v>1.0378875386221427</v>
      </c>
      <c r="M49" s="19">
        <f t="shared" si="56"/>
        <v>1.3235727786600449</v>
      </c>
      <c r="N49" s="19">
        <f t="shared" si="57"/>
        <v>0</v>
      </c>
      <c r="O49" s="19">
        <f t="shared" si="58"/>
        <v>1.3235727786600449</v>
      </c>
      <c r="P49" s="36">
        <f t="shared" si="59"/>
        <v>0</v>
      </c>
      <c r="Q49" s="17">
        <f t="shared" si="60"/>
        <v>104.40304191030781</v>
      </c>
      <c r="R49" s="79">
        <f t="shared" si="61"/>
        <v>0</v>
      </c>
      <c r="S49" s="27">
        <v>0.88629999999999998</v>
      </c>
      <c r="T49" s="21">
        <v>4.2999999999999997E-2</v>
      </c>
      <c r="U49" s="21">
        <v>1.5940000000000001</v>
      </c>
      <c r="V49" s="19">
        <f t="shared" si="62"/>
        <v>1.0307742906938913</v>
      </c>
      <c r="W49" s="19">
        <f t="shared" si="63"/>
        <v>1.1645546870845005</v>
      </c>
      <c r="X49" s="19">
        <f t="shared" si="64"/>
        <v>2.329109374169001</v>
      </c>
      <c r="Y49" s="19">
        <f t="shared" si="65"/>
        <v>3.4936640612535017</v>
      </c>
      <c r="Z49" s="36">
        <f t="shared" si="66"/>
        <v>9.0153344437549271E-2</v>
      </c>
      <c r="AA49" s="17">
        <f t="shared" si="67"/>
        <v>100.62148011697697</v>
      </c>
      <c r="AB49" s="79">
        <f t="shared" si="68"/>
        <v>2.314723825828548E-2</v>
      </c>
      <c r="AC49" s="27">
        <v>0.7944</v>
      </c>
      <c r="AD49" s="21">
        <v>3.3000000000000002E-2</v>
      </c>
      <c r="AE49" s="21">
        <v>1.5880000000000001</v>
      </c>
      <c r="AF49" s="19">
        <f t="shared" si="69"/>
        <v>1.0268943372784816</v>
      </c>
      <c r="AG49" s="19">
        <f t="shared" si="70"/>
        <v>0.92854129333246183</v>
      </c>
      <c r="AH49" s="19">
        <f t="shared" si="71"/>
        <v>3.7141651733298473</v>
      </c>
      <c r="AI49" s="19">
        <f t="shared" si="72"/>
        <v>4.6427064666623092</v>
      </c>
      <c r="AJ49" s="36">
        <f t="shared" si="73"/>
        <v>0.13733514313940451</v>
      </c>
      <c r="AK49" s="17">
        <f t="shared" si="74"/>
        <v>93.951124477685198</v>
      </c>
      <c r="AL49" s="79">
        <f t="shared" si="75"/>
        <v>3.9532950712176065E-2</v>
      </c>
      <c r="AM49" s="27">
        <v>0.68459999999999999</v>
      </c>
      <c r="AN49" s="21">
        <v>3.4000000000000002E-2</v>
      </c>
      <c r="AO49" s="21">
        <v>1.577</v>
      </c>
      <c r="AP49" s="19">
        <f t="shared" si="76"/>
        <v>1.0197810893502299</v>
      </c>
      <c r="AQ49" s="19">
        <f t="shared" si="77"/>
        <v>0.68007832136100077</v>
      </c>
      <c r="AR49" s="19">
        <f t="shared" si="78"/>
        <v>4.0804699281660044</v>
      </c>
      <c r="AS49" s="19">
        <f t="shared" si="79"/>
        <v>4.7605482495270053</v>
      </c>
      <c r="AT49" s="36">
        <f t="shared" si="80"/>
        <v>0.20931498032794016</v>
      </c>
      <c r="AU49" s="17">
        <f t="shared" si="81"/>
        <v>85.981537435310486</v>
      </c>
      <c r="AV49" s="79">
        <f t="shared" si="82"/>
        <v>4.7457512971735449E-2</v>
      </c>
      <c r="AW49" s="27">
        <v>0.59550000000000003</v>
      </c>
      <c r="AX49" s="21">
        <v>2.4E-2</v>
      </c>
      <c r="AY49" s="21">
        <v>1.571</v>
      </c>
      <c r="AZ49" s="19">
        <f t="shared" si="83"/>
        <v>1.01590113593482</v>
      </c>
      <c r="BA49" s="19">
        <f t="shared" si="84"/>
        <v>0.5106668384350258</v>
      </c>
      <c r="BB49" s="19">
        <f t="shared" si="85"/>
        <v>4.0853347074802064</v>
      </c>
      <c r="BC49" s="19">
        <f t="shared" si="86"/>
        <v>4.5960015459152324</v>
      </c>
      <c r="BD49" s="36">
        <f t="shared" si="87"/>
        <v>0.19550611957953423</v>
      </c>
      <c r="BE49" s="17">
        <f t="shared" si="88"/>
        <v>79.514413523875277</v>
      </c>
      <c r="BF49" s="79">
        <f t="shared" si="89"/>
        <v>5.1378542913525102E-2</v>
      </c>
      <c r="BG49" s="27">
        <v>0.50990000000000002</v>
      </c>
      <c r="BH49" s="21">
        <v>2.5000000000000001E-2</v>
      </c>
      <c r="BI49" s="21">
        <v>1.5569999999999999</v>
      </c>
      <c r="BJ49" s="19">
        <f t="shared" si="90"/>
        <v>1.0068479112988638</v>
      </c>
      <c r="BK49" s="19">
        <f t="shared" si="91"/>
        <v>0.36776382184932849</v>
      </c>
      <c r="BL49" s="19">
        <f t="shared" si="92"/>
        <v>3.6776382184932848</v>
      </c>
      <c r="BM49" s="19">
        <f t="shared" si="93"/>
        <v>4.045402040342613</v>
      </c>
      <c r="BN49" s="36">
        <f t="shared" si="94"/>
        <v>0.25004834873999759</v>
      </c>
      <c r="BO49" s="17">
        <f t="shared" si="95"/>
        <v>73.30132927226073</v>
      </c>
      <c r="BP49" s="79">
        <f t="shared" si="96"/>
        <v>5.017150787039009E-2</v>
      </c>
      <c r="BQ49" s="27">
        <v>0.4133</v>
      </c>
      <c r="BR49" s="21">
        <v>3.4000000000000002E-2</v>
      </c>
      <c r="BS49" s="21">
        <v>1.591</v>
      </c>
      <c r="BT49" s="19">
        <f t="shared" si="97"/>
        <v>1.0288343139861864</v>
      </c>
      <c r="BU49" s="19">
        <f t="shared" si="98"/>
        <v>0.25228586855690899</v>
      </c>
      <c r="BV49" s="19">
        <f t="shared" si="99"/>
        <v>3.0274304226829081</v>
      </c>
      <c r="BW49" s="19">
        <f t="shared" si="100"/>
        <v>3.2797162912398172</v>
      </c>
      <c r="BX49" s="36">
        <f t="shared" si="101"/>
        <v>0.42609582559010628</v>
      </c>
      <c r="BY49" s="17">
        <f t="shared" si="102"/>
        <v>66.289834661209738</v>
      </c>
      <c r="BZ49" s="79">
        <f t="shared" si="103"/>
        <v>4.5669602860760244E-2</v>
      </c>
    </row>
    <row r="50" spans="2:78" ht="20.100000000000001" customHeight="1">
      <c r="B50" s="15"/>
      <c r="C50" s="2"/>
      <c r="D50" s="16"/>
      <c r="E50" s="38">
        <v>60</v>
      </c>
      <c r="F50" s="20">
        <f t="shared" si="52"/>
        <v>1.1945999999999999</v>
      </c>
      <c r="G50" s="21">
        <f t="shared" si="53"/>
        <v>8.6895244657829807</v>
      </c>
      <c r="H50" s="30">
        <f t="shared" si="54"/>
        <v>106840.98591549294</v>
      </c>
      <c r="I50" s="27">
        <v>1.0145</v>
      </c>
      <c r="J50" s="21">
        <v>4.2000000000000003E-2</v>
      </c>
      <c r="K50" s="21">
        <v>1.609</v>
      </c>
      <c r="L50" s="19">
        <f t="shared" si="55"/>
        <v>1.0404741742324159</v>
      </c>
      <c r="M50" s="19">
        <f t="shared" si="56"/>
        <v>1.5546690251688706</v>
      </c>
      <c r="N50" s="19">
        <f t="shared" si="57"/>
        <v>0</v>
      </c>
      <c r="O50" s="19">
        <f t="shared" si="58"/>
        <v>1.5546690251688706</v>
      </c>
      <c r="P50" s="36">
        <f t="shared" si="59"/>
        <v>0</v>
      </c>
      <c r="Q50" s="17">
        <f t="shared" si="60"/>
        <v>121.75186642930598</v>
      </c>
      <c r="R50" s="79">
        <f t="shared" si="61"/>
        <v>0</v>
      </c>
      <c r="S50" s="27">
        <v>0.9032</v>
      </c>
      <c r="T50" s="21">
        <v>4.8000000000000001E-2</v>
      </c>
      <c r="U50" s="21">
        <v>1.595</v>
      </c>
      <c r="V50" s="19">
        <f t="shared" si="62"/>
        <v>1.0314209495964595</v>
      </c>
      <c r="W50" s="19">
        <f t="shared" si="63"/>
        <v>1.2109075514864518</v>
      </c>
      <c r="X50" s="19">
        <f t="shared" si="64"/>
        <v>2.4218151029729036</v>
      </c>
      <c r="Y50" s="19">
        <f t="shared" si="65"/>
        <v>3.6327226544593554</v>
      </c>
      <c r="Z50" s="36">
        <f t="shared" si="66"/>
        <v>0.10076259994532599</v>
      </c>
      <c r="AA50" s="17">
        <f t="shared" si="67"/>
        <v>112.80437040185022</v>
      </c>
      <c r="AB50" s="79">
        <f t="shared" si="68"/>
        <v>2.1469160231518663E-2</v>
      </c>
      <c r="AC50" s="27">
        <v>0.79579999999999995</v>
      </c>
      <c r="AD50" s="21">
        <v>2.9000000000000001E-2</v>
      </c>
      <c r="AE50" s="21">
        <v>1.589</v>
      </c>
      <c r="AF50" s="19">
        <f t="shared" si="69"/>
        <v>1.0275409961810498</v>
      </c>
      <c r="AG50" s="19">
        <f t="shared" si="70"/>
        <v>0.93299092391641236</v>
      </c>
      <c r="AH50" s="19">
        <f t="shared" si="71"/>
        <v>3.7319636956656494</v>
      </c>
      <c r="AI50" s="19">
        <f t="shared" si="72"/>
        <v>4.6649546195820619</v>
      </c>
      <c r="AJ50" s="36">
        <f t="shared" si="73"/>
        <v>0.12084050755987105</v>
      </c>
      <c r="AK50" s="17">
        <f t="shared" si="74"/>
        <v>104.17039849395492</v>
      </c>
      <c r="AL50" s="79">
        <f t="shared" si="75"/>
        <v>3.5825568008000061E-2</v>
      </c>
      <c r="AM50" s="27">
        <v>0.6845</v>
      </c>
      <c r="AN50" s="21">
        <v>2.9000000000000001E-2</v>
      </c>
      <c r="AO50" s="21">
        <v>1.5780000000000001</v>
      </c>
      <c r="AP50" s="19">
        <f t="shared" si="76"/>
        <v>1.0204277482527984</v>
      </c>
      <c r="AQ50" s="19">
        <f t="shared" si="77"/>
        <v>0.68074217455565733</v>
      </c>
      <c r="AR50" s="19">
        <f t="shared" si="78"/>
        <v>4.0844530473339438</v>
      </c>
      <c r="AS50" s="19">
        <f t="shared" si="79"/>
        <v>4.7651952218896012</v>
      </c>
      <c r="AT50" s="36">
        <f t="shared" si="80"/>
        <v>0.17875985887878112</v>
      </c>
      <c r="AU50" s="17">
        <f t="shared" si="81"/>
        <v>95.222902466499136</v>
      </c>
      <c r="AV50" s="79">
        <f t="shared" si="82"/>
        <v>4.2893599559947426E-2</v>
      </c>
      <c r="AW50" s="27">
        <v>0.60289999999999999</v>
      </c>
      <c r="AX50" s="21">
        <v>2.3E-2</v>
      </c>
      <c r="AY50" s="21">
        <v>1.5780000000000001</v>
      </c>
      <c r="AZ50" s="19">
        <f t="shared" si="83"/>
        <v>1.0204277482527984</v>
      </c>
      <c r="BA50" s="19">
        <f t="shared" si="84"/>
        <v>0.52811234605602908</v>
      </c>
      <c r="BB50" s="19">
        <f t="shared" si="85"/>
        <v>4.2248987684482326</v>
      </c>
      <c r="BC50" s="19">
        <f t="shared" si="86"/>
        <v>4.7530111145042619</v>
      </c>
      <c r="BD50" s="36">
        <f t="shared" si="87"/>
        <v>0.18903341398675708</v>
      </c>
      <c r="BE50" s="17">
        <f t="shared" si="88"/>
        <v>88.663013195695981</v>
      </c>
      <c r="BF50" s="79">
        <f t="shared" si="89"/>
        <v>4.7651197677244343E-2</v>
      </c>
      <c r="BG50" s="27">
        <v>0.53420000000000001</v>
      </c>
      <c r="BH50" s="21">
        <v>2.3E-2</v>
      </c>
      <c r="BI50" s="21">
        <v>1.5649999999999999</v>
      </c>
      <c r="BJ50" s="19">
        <f t="shared" si="90"/>
        <v>1.0120211825194101</v>
      </c>
      <c r="BK50" s="19">
        <f t="shared" si="91"/>
        <v>0.4078103146367672</v>
      </c>
      <c r="BL50" s="19">
        <f t="shared" si="92"/>
        <v>4.0781031463676713</v>
      </c>
      <c r="BM50" s="19">
        <f t="shared" si="93"/>
        <v>4.4859134610044382</v>
      </c>
      <c r="BN50" s="36">
        <f t="shared" si="94"/>
        <v>0.23241453068034801</v>
      </c>
      <c r="BO50" s="17">
        <f t="shared" si="95"/>
        <v>83.140165243438929</v>
      </c>
      <c r="BP50" s="79">
        <f t="shared" si="96"/>
        <v>4.9050938669976937E-2</v>
      </c>
      <c r="BQ50" s="27">
        <v>0.46779999999999999</v>
      </c>
      <c r="BR50" s="21">
        <v>2.3E-2</v>
      </c>
      <c r="BS50" s="21">
        <v>1.5589999999999999</v>
      </c>
      <c r="BT50" s="19">
        <f t="shared" si="97"/>
        <v>1.0081412291040004</v>
      </c>
      <c r="BU50" s="19">
        <f t="shared" si="98"/>
        <v>0.31033761648989494</v>
      </c>
      <c r="BV50" s="19">
        <f t="shared" si="99"/>
        <v>3.7240513978787391</v>
      </c>
      <c r="BW50" s="19">
        <f t="shared" si="100"/>
        <v>4.0343890143686343</v>
      </c>
      <c r="BX50" s="36">
        <f t="shared" si="101"/>
        <v>0.27676302550031273</v>
      </c>
      <c r="BY50" s="17">
        <f t="shared" si="102"/>
        <v>77.802216130922645</v>
      </c>
      <c r="BZ50" s="79">
        <f t="shared" si="103"/>
        <v>4.7865621097631018E-2</v>
      </c>
    </row>
    <row r="51" spans="2:78" ht="20.100000000000001" customHeight="1">
      <c r="B51" s="15"/>
      <c r="C51" s="2"/>
      <c r="D51" s="16"/>
      <c r="E51" s="38">
        <v>62</v>
      </c>
      <c r="F51" s="20">
        <f t="shared" si="52"/>
        <v>1.2345999999999999</v>
      </c>
      <c r="G51" s="21">
        <f t="shared" si="53"/>
        <v>8.9804846019217042</v>
      </c>
      <c r="H51" s="30">
        <f t="shared" si="54"/>
        <v>110418.45070422534</v>
      </c>
      <c r="I51" s="27">
        <v>1.022</v>
      </c>
      <c r="J51" s="21">
        <v>3.6999999999999998E-2</v>
      </c>
      <c r="K51" s="21">
        <v>1.6020000000000001</v>
      </c>
      <c r="L51" s="19">
        <f t="shared" si="55"/>
        <v>1.0359475619144378</v>
      </c>
      <c r="M51" s="19">
        <f t="shared" si="56"/>
        <v>1.5640425719870097</v>
      </c>
      <c r="N51" s="19">
        <f t="shared" si="57"/>
        <v>0</v>
      </c>
      <c r="O51" s="19">
        <f t="shared" si="58"/>
        <v>1.5640425719870097</v>
      </c>
      <c r="P51" s="36">
        <f t="shared" si="59"/>
        <v>0</v>
      </c>
      <c r="Q51" s="17">
        <f t="shared" si="60"/>
        <v>135.06172400496203</v>
      </c>
      <c r="R51" s="79">
        <f t="shared" si="61"/>
        <v>0</v>
      </c>
      <c r="S51" s="27">
        <v>0.88959999999999995</v>
      </c>
      <c r="T51" s="21">
        <v>3.6999999999999998E-2</v>
      </c>
      <c r="U51" s="21">
        <v>1.5880000000000001</v>
      </c>
      <c r="V51" s="19">
        <f t="shared" si="62"/>
        <v>1.0268943372784816</v>
      </c>
      <c r="W51" s="19">
        <f t="shared" si="63"/>
        <v>1.1644270873176645</v>
      </c>
      <c r="X51" s="19">
        <f t="shared" si="64"/>
        <v>2.3288541746353291</v>
      </c>
      <c r="Y51" s="19">
        <f t="shared" si="65"/>
        <v>3.4932812619529936</v>
      </c>
      <c r="Z51" s="36">
        <f t="shared" si="66"/>
        <v>7.6990913578150993E-2</v>
      </c>
      <c r="AA51" s="17">
        <f t="shared" si="67"/>
        <v>123.31259637141605</v>
      </c>
      <c r="AB51" s="79">
        <f t="shared" si="68"/>
        <v>1.8885776823811644E-2</v>
      </c>
      <c r="AC51" s="27">
        <v>0.79259999999999997</v>
      </c>
      <c r="AD51" s="21">
        <v>2.8000000000000001E-2</v>
      </c>
      <c r="AE51" s="21">
        <v>1.5840000000000001</v>
      </c>
      <c r="AF51" s="19">
        <f t="shared" si="69"/>
        <v>1.0243077016682083</v>
      </c>
      <c r="AG51" s="19">
        <f t="shared" si="70"/>
        <v>0.91968741881463978</v>
      </c>
      <c r="AH51" s="19">
        <f t="shared" si="71"/>
        <v>3.6787496752585591</v>
      </c>
      <c r="AI51" s="19">
        <f t="shared" si="72"/>
        <v>4.5984370940731987</v>
      </c>
      <c r="AJ51" s="36">
        <f t="shared" si="73"/>
        <v>0.11594049074327357</v>
      </c>
      <c r="AK51" s="17">
        <f t="shared" si="74"/>
        <v>114.70485180605381</v>
      </c>
      <c r="AL51" s="79">
        <f t="shared" si="75"/>
        <v>3.2071439153059475E-2</v>
      </c>
      <c r="AM51" s="27">
        <v>0.68340000000000001</v>
      </c>
      <c r="AN51" s="21">
        <v>3.9E-2</v>
      </c>
      <c r="AO51" s="21">
        <v>1.5820000000000001</v>
      </c>
      <c r="AP51" s="19">
        <f t="shared" si="76"/>
        <v>1.0230143838630716</v>
      </c>
      <c r="AQ51" s="19">
        <f t="shared" si="77"/>
        <v>0.68200045152885758</v>
      </c>
      <c r="AR51" s="19">
        <f t="shared" si="78"/>
        <v>4.092002709173145</v>
      </c>
      <c r="AS51" s="19">
        <f t="shared" si="79"/>
        <v>4.7740031607020024</v>
      </c>
      <c r="AT51" s="36">
        <f t="shared" si="80"/>
        <v>0.24162149817309869</v>
      </c>
      <c r="AU51" s="17">
        <f t="shared" si="81"/>
        <v>105.01448369741922</v>
      </c>
      <c r="AV51" s="79">
        <f t="shared" si="82"/>
        <v>3.8966079393043834E-2</v>
      </c>
      <c r="AW51" s="27">
        <v>0.59489999999999998</v>
      </c>
      <c r="AX51" s="21">
        <v>2.4E-2</v>
      </c>
      <c r="AY51" s="21">
        <v>1.577</v>
      </c>
      <c r="AZ51" s="19">
        <f t="shared" si="83"/>
        <v>1.0197810893502299</v>
      </c>
      <c r="BA51" s="19">
        <f t="shared" si="84"/>
        <v>0.51353858421513343</v>
      </c>
      <c r="BB51" s="19">
        <f t="shared" si="85"/>
        <v>4.1083086737210674</v>
      </c>
      <c r="BC51" s="19">
        <f t="shared" si="86"/>
        <v>4.6218472579362011</v>
      </c>
      <c r="BD51" s="36">
        <f t="shared" si="87"/>
        <v>0.19700233442629664</v>
      </c>
      <c r="BE51" s="17">
        <f t="shared" si="88"/>
        <v>97.16102602695986</v>
      </c>
      <c r="BF51" s="79">
        <f t="shared" si="89"/>
        <v>4.2283504422659247E-2</v>
      </c>
      <c r="BG51" s="27">
        <v>0.53559999999999997</v>
      </c>
      <c r="BH51" s="21">
        <v>1.9E-2</v>
      </c>
      <c r="BI51" s="21">
        <v>1.5740000000000001</v>
      </c>
      <c r="BJ51" s="19">
        <f t="shared" si="90"/>
        <v>1.0178411126425251</v>
      </c>
      <c r="BK51" s="19">
        <f t="shared" si="91"/>
        <v>0.41467929132295844</v>
      </c>
      <c r="BL51" s="19">
        <f t="shared" si="92"/>
        <v>4.146792913229584</v>
      </c>
      <c r="BM51" s="19">
        <f t="shared" si="93"/>
        <v>4.5614722045525422</v>
      </c>
      <c r="BN51" s="36">
        <f t="shared" si="94"/>
        <v>0.19420920662879948</v>
      </c>
      <c r="BO51" s="17">
        <f t="shared" si="95"/>
        <v>91.89876568957861</v>
      </c>
      <c r="BP51" s="79">
        <f t="shared" si="96"/>
        <v>4.5123488679237322E-2</v>
      </c>
      <c r="BQ51" s="27">
        <v>0.48099999999999998</v>
      </c>
      <c r="BR51" s="21">
        <v>2.1000000000000001E-2</v>
      </c>
      <c r="BS51" s="21">
        <v>1.5620000000000001</v>
      </c>
      <c r="BT51" s="19">
        <f t="shared" si="97"/>
        <v>1.0100812058117052</v>
      </c>
      <c r="BU51" s="19">
        <f t="shared" si="98"/>
        <v>0.32936236067668634</v>
      </c>
      <c r="BV51" s="19">
        <f t="shared" si="99"/>
        <v>3.9523483281202365</v>
      </c>
      <c r="BW51" s="19">
        <f t="shared" si="100"/>
        <v>4.281710688796923</v>
      </c>
      <c r="BX51" s="36">
        <f t="shared" si="101"/>
        <v>0.25367014489446277</v>
      </c>
      <c r="BY51" s="17">
        <f t="shared" si="102"/>
        <v>87.053581635261324</v>
      </c>
      <c r="BZ51" s="79">
        <f t="shared" si="103"/>
        <v>4.5401329317843089E-2</v>
      </c>
    </row>
    <row r="52" spans="2:78" ht="20.100000000000001" customHeight="1" thickBot="1">
      <c r="B52" s="2"/>
      <c r="C52" s="2"/>
      <c r="D52" s="16"/>
      <c r="E52" s="38">
        <v>64</v>
      </c>
      <c r="F52" s="24">
        <f t="shared" si="52"/>
        <v>1.2746</v>
      </c>
      <c r="G52" s="25">
        <f t="shared" si="53"/>
        <v>9.2714447380604295</v>
      </c>
      <c r="H52" s="31">
        <f t="shared" si="54"/>
        <v>113995.91549295773</v>
      </c>
      <c r="I52" s="28">
        <v>1.0414000000000001</v>
      </c>
      <c r="J52" s="25">
        <v>3.3000000000000002E-2</v>
      </c>
      <c r="K52" s="25">
        <v>1.6</v>
      </c>
      <c r="L52" s="35">
        <f t="shared" si="55"/>
        <v>1.0346542441093012</v>
      </c>
      <c r="M52" s="35">
        <f t="shared" si="56"/>
        <v>1.6199323074112493</v>
      </c>
      <c r="N52" s="35">
        <f t="shared" si="57"/>
        <v>0</v>
      </c>
      <c r="O52" s="35">
        <f t="shared" si="58"/>
        <v>1.6199323074112493</v>
      </c>
      <c r="P52" s="37">
        <f t="shared" si="59"/>
        <v>0</v>
      </c>
      <c r="Q52" s="17">
        <f t="shared" si="60"/>
        <v>150.51365974305463</v>
      </c>
      <c r="R52" s="79">
        <f t="shared" si="61"/>
        <v>0</v>
      </c>
      <c r="S52" s="28">
        <v>0.93379999999999996</v>
      </c>
      <c r="T52" s="25">
        <v>3.9E-2</v>
      </c>
      <c r="U52" s="25">
        <v>1.5840000000000001</v>
      </c>
      <c r="V52" s="35">
        <f t="shared" si="62"/>
        <v>1.0243077016682083</v>
      </c>
      <c r="W52" s="35">
        <f t="shared" si="63"/>
        <v>1.2765559336671608</v>
      </c>
      <c r="X52" s="35">
        <f t="shared" si="64"/>
        <v>2.5531118673343216</v>
      </c>
      <c r="Y52" s="35">
        <f t="shared" si="65"/>
        <v>3.8296678010014826</v>
      </c>
      <c r="Z52" s="37">
        <f t="shared" si="66"/>
        <v>8.0744270339065533E-2</v>
      </c>
      <c r="AA52" s="17">
        <f t="shared" si="67"/>
        <v>140.00680247800162</v>
      </c>
      <c r="AB52" s="79">
        <f t="shared" si="68"/>
        <v>1.8235627284863363E-2</v>
      </c>
      <c r="AC52" s="28">
        <v>0.82410000000000005</v>
      </c>
      <c r="AD52" s="25">
        <v>0.03</v>
      </c>
      <c r="AE52" s="25">
        <v>1.577</v>
      </c>
      <c r="AF52" s="35">
        <f t="shared" si="69"/>
        <v>1.0197810893502299</v>
      </c>
      <c r="AG52" s="35">
        <f t="shared" si="70"/>
        <v>0.98547354437444834</v>
      </c>
      <c r="AH52" s="35">
        <f t="shared" si="71"/>
        <v>3.9418941774977934</v>
      </c>
      <c r="AI52" s="35">
        <f t="shared" si="72"/>
        <v>4.9273677218722414</v>
      </c>
      <c r="AJ52" s="37">
        <f t="shared" si="73"/>
        <v>0.12312645901643539</v>
      </c>
      <c r="AK52" s="17">
        <f t="shared" si="74"/>
        <v>129.29488573100988</v>
      </c>
      <c r="AL52" s="79">
        <f t="shared" si="75"/>
        <v>3.0487626445632687E-2</v>
      </c>
      <c r="AM52" s="28">
        <v>0.73150000000000004</v>
      </c>
      <c r="AN52" s="25">
        <v>3.4000000000000002E-2</v>
      </c>
      <c r="AO52" s="25">
        <v>1.5720000000000001</v>
      </c>
      <c r="AP52" s="35">
        <f t="shared" si="76"/>
        <v>1.0165477948373884</v>
      </c>
      <c r="AQ52" s="35">
        <f t="shared" si="77"/>
        <v>0.77153476379158359</v>
      </c>
      <c r="AR52" s="35">
        <f t="shared" si="78"/>
        <v>4.6292085827495013</v>
      </c>
      <c r="AS52" s="35">
        <f t="shared" si="79"/>
        <v>5.400743346541085</v>
      </c>
      <c r="AT52" s="37">
        <f t="shared" si="80"/>
        <v>0.20798978593547324</v>
      </c>
      <c r="AU52" s="17">
        <f t="shared" si="81"/>
        <v>120.25273905123383</v>
      </c>
      <c r="AV52" s="79">
        <f t="shared" si="82"/>
        <v>3.8495660217579088E-2</v>
      </c>
      <c r="AW52" s="28">
        <v>0.6452</v>
      </c>
      <c r="AX52" s="25">
        <v>3.4000000000000002E-2</v>
      </c>
      <c r="AY52" s="25">
        <v>1.5740000000000001</v>
      </c>
      <c r="AZ52" s="35">
        <f t="shared" si="83"/>
        <v>1.0178411126425251</v>
      </c>
      <c r="BA52" s="35">
        <f t="shared" si="84"/>
        <v>0.60175530606537742</v>
      </c>
      <c r="BB52" s="35">
        <f t="shared" si="85"/>
        <v>4.8140424485230193</v>
      </c>
      <c r="BC52" s="35">
        <f t="shared" si="86"/>
        <v>5.4157977545883966</v>
      </c>
      <c r="BD52" s="37">
        <f t="shared" si="87"/>
        <v>0.27802581159491296</v>
      </c>
      <c r="BE52" s="17">
        <f t="shared" si="88"/>
        <v>111.82577081727403</v>
      </c>
      <c r="BF52" s="79">
        <f t="shared" si="89"/>
        <v>4.3049490411197606E-2</v>
      </c>
      <c r="BG52" s="28">
        <v>0.58209999999999995</v>
      </c>
      <c r="BH52" s="25">
        <v>1.6E-2</v>
      </c>
      <c r="BI52" s="25">
        <v>1.5760000000000001</v>
      </c>
      <c r="BJ52" s="35">
        <f t="shared" si="90"/>
        <v>1.0191344304476617</v>
      </c>
      <c r="BK52" s="35">
        <f t="shared" si="91"/>
        <v>0.49105414333959591</v>
      </c>
      <c r="BL52" s="35">
        <f t="shared" si="92"/>
        <v>4.9105414333959585</v>
      </c>
      <c r="BM52" s="35">
        <f t="shared" si="93"/>
        <v>5.4015955767355548</v>
      </c>
      <c r="BN52" s="37">
        <f t="shared" si="94"/>
        <v>0.16396047434138294</v>
      </c>
      <c r="BO52" s="17">
        <f t="shared" si="95"/>
        <v>105.66422162187584</v>
      </c>
      <c r="BP52" s="79">
        <f t="shared" si="96"/>
        <v>4.6473076297940771E-2</v>
      </c>
      <c r="BQ52" s="28">
        <v>0.51629999999999998</v>
      </c>
      <c r="BR52" s="25">
        <v>2.4E-2</v>
      </c>
      <c r="BS52" s="25">
        <v>1.575</v>
      </c>
      <c r="BT52" s="35">
        <f t="shared" si="97"/>
        <v>1.0184877715450933</v>
      </c>
      <c r="BU52" s="35">
        <f t="shared" si="98"/>
        <v>0.38582211843631875</v>
      </c>
      <c r="BV52" s="35">
        <f t="shared" si="99"/>
        <v>4.6298654212358255</v>
      </c>
      <c r="BW52" s="35">
        <f t="shared" si="100"/>
        <v>5.0156875396721441</v>
      </c>
      <c r="BX52" s="37">
        <f t="shared" si="101"/>
        <v>0.2947544436348396</v>
      </c>
      <c r="BY52" s="17">
        <f t="shared" si="102"/>
        <v>99.239024521127817</v>
      </c>
      <c r="BZ52" s="79">
        <f t="shared" si="103"/>
        <v>4.6653677256270641E-2</v>
      </c>
    </row>
    <row r="53" spans="2:78" ht="20.100000000000001" customHeight="1">
      <c r="B53" s="16"/>
      <c r="C53" s="16"/>
      <c r="D53" s="16"/>
      <c r="E53" s="38">
        <v>66</v>
      </c>
      <c r="F53" s="20">
        <f t="shared" si="52"/>
        <v>1.3146</v>
      </c>
      <c r="G53" s="21">
        <f t="shared" si="53"/>
        <v>9.5624048741991512</v>
      </c>
      <c r="H53" s="30">
        <f t="shared" si="54"/>
        <v>117573.38028169014</v>
      </c>
      <c r="I53" s="27">
        <v>1.0639000000000001</v>
      </c>
      <c r="J53" s="21">
        <v>3.5000000000000003E-2</v>
      </c>
      <c r="K53" s="21">
        <v>1.6</v>
      </c>
      <c r="L53" s="19">
        <f t="shared" si="55"/>
        <v>1.0346542441093012</v>
      </c>
      <c r="M53" s="19">
        <f t="shared" si="56"/>
        <v>1.6906874855675913</v>
      </c>
      <c r="N53" s="19">
        <f t="shared" si="57"/>
        <v>0</v>
      </c>
      <c r="O53" s="19">
        <f t="shared" si="58"/>
        <v>1.6906874855675913</v>
      </c>
      <c r="P53" s="36">
        <f t="shared" si="59"/>
        <v>0</v>
      </c>
      <c r="Q53" s="17">
        <f t="shared" si="60"/>
        <v>167.54392378299653</v>
      </c>
      <c r="R53" s="79">
        <f t="shared" si="61"/>
        <v>0</v>
      </c>
      <c r="S53" s="27">
        <v>0.98860000000000003</v>
      </c>
      <c r="T53" s="21">
        <v>3.7999999999999999E-2</v>
      </c>
      <c r="U53" s="21">
        <v>1.5820000000000001</v>
      </c>
      <c r="V53" s="19">
        <f t="shared" si="62"/>
        <v>1.0230143838630716</v>
      </c>
      <c r="W53" s="19">
        <f t="shared" si="63"/>
        <v>1.4271707148224007</v>
      </c>
      <c r="X53" s="19">
        <f t="shared" si="64"/>
        <v>2.8543414296448013</v>
      </c>
      <c r="Y53" s="19">
        <f t="shared" si="65"/>
        <v>4.281512144467202</v>
      </c>
      <c r="Z53" s="36">
        <f t="shared" si="66"/>
        <v>7.8475358381006402E-2</v>
      </c>
      <c r="AA53" s="17">
        <f t="shared" si="67"/>
        <v>159.47687508368097</v>
      </c>
      <c r="AB53" s="79">
        <f t="shared" si="68"/>
        <v>1.7898152494818239E-2</v>
      </c>
      <c r="AC53" s="27">
        <v>0.89849999999999997</v>
      </c>
      <c r="AD53" s="21">
        <v>3.1E-2</v>
      </c>
      <c r="AE53" s="21">
        <v>1.5660000000000001</v>
      </c>
      <c r="AF53" s="19">
        <f t="shared" si="69"/>
        <v>1.0126678414219785</v>
      </c>
      <c r="AG53" s="19">
        <f t="shared" si="70"/>
        <v>1.1551581147109631</v>
      </c>
      <c r="AH53" s="19">
        <f t="shared" si="71"/>
        <v>4.6206324588438523</v>
      </c>
      <c r="AI53" s="19">
        <f t="shared" si="72"/>
        <v>5.775790573554815</v>
      </c>
      <c r="AJ53" s="36">
        <f t="shared" si="73"/>
        <v>0.12546192816332905</v>
      </c>
      <c r="AK53" s="17">
        <f t="shared" si="74"/>
        <v>149.82427099592087</v>
      </c>
      <c r="AL53" s="79">
        <f t="shared" si="75"/>
        <v>3.0840346681677858E-2</v>
      </c>
      <c r="AM53" s="27">
        <v>0.79079999999999995</v>
      </c>
      <c r="AN53" s="21">
        <v>2.7E-2</v>
      </c>
      <c r="AO53" s="21">
        <v>1.56</v>
      </c>
      <c r="AP53" s="19">
        <f t="shared" si="76"/>
        <v>1.0087878880065686</v>
      </c>
      <c r="AQ53" s="19">
        <f t="shared" si="77"/>
        <v>0.88798222595154996</v>
      </c>
      <c r="AR53" s="19">
        <f t="shared" si="78"/>
        <v>5.3278933557092998</v>
      </c>
      <c r="AS53" s="19">
        <f t="shared" si="79"/>
        <v>6.2158755816608497</v>
      </c>
      <c r="AT53" s="36">
        <f t="shared" si="80"/>
        <v>0.16265632971196051</v>
      </c>
      <c r="AU53" s="17">
        <f t="shared" si="81"/>
        <v>138.28614158136193</v>
      </c>
      <c r="AV53" s="79">
        <f t="shared" si="82"/>
        <v>3.8528035382161444E-2</v>
      </c>
      <c r="AW53" s="27">
        <v>0.71120000000000005</v>
      </c>
      <c r="AX53" s="21">
        <v>2.8000000000000001E-2</v>
      </c>
      <c r="AY53" s="21">
        <v>1.571</v>
      </c>
      <c r="AZ53" s="19">
        <f t="shared" si="83"/>
        <v>1.01590113593482</v>
      </c>
      <c r="BA53" s="19">
        <f t="shared" si="84"/>
        <v>0.72837934355987066</v>
      </c>
      <c r="BB53" s="19">
        <f t="shared" si="85"/>
        <v>5.8270347484789653</v>
      </c>
      <c r="BC53" s="19">
        <f t="shared" si="86"/>
        <v>6.555414092038836</v>
      </c>
      <c r="BD53" s="36">
        <f t="shared" si="87"/>
        <v>0.22809047284278999</v>
      </c>
      <c r="BE53" s="17">
        <f t="shared" si="88"/>
        <v>129.75842476243074</v>
      </c>
      <c r="BF53" s="79">
        <f t="shared" si="89"/>
        <v>4.490679321321478E-2</v>
      </c>
      <c r="BG53" s="27">
        <v>0.63280000000000003</v>
      </c>
      <c r="BH53" s="21">
        <v>2.4E-2</v>
      </c>
      <c r="BI53" s="21">
        <v>1.57</v>
      </c>
      <c r="BJ53" s="19">
        <f t="shared" si="90"/>
        <v>1.0152544770322518</v>
      </c>
      <c r="BK53" s="19">
        <f t="shared" si="91"/>
        <v>0.57590917932621011</v>
      </c>
      <c r="BL53" s="19">
        <f t="shared" si="92"/>
        <v>5.7590917932621002</v>
      </c>
      <c r="BM53" s="19">
        <f t="shared" si="93"/>
        <v>6.3350009725883103</v>
      </c>
      <c r="BN53" s="36">
        <f t="shared" si="94"/>
        <v>0.24407163118015163</v>
      </c>
      <c r="BO53" s="17">
        <f t="shared" si="95"/>
        <v>121.35926648850852</v>
      </c>
      <c r="BP53" s="79">
        <f t="shared" si="96"/>
        <v>4.7454899488927178E-2</v>
      </c>
      <c r="BQ53" s="27">
        <v>0.55330000000000001</v>
      </c>
      <c r="BR53" s="21">
        <v>2.9000000000000001E-2</v>
      </c>
      <c r="BS53" s="21">
        <v>1.571</v>
      </c>
      <c r="BT53" s="19">
        <f t="shared" si="97"/>
        <v>1.01590113593482</v>
      </c>
      <c r="BU53" s="19">
        <f t="shared" si="98"/>
        <v>0.44085469008604261</v>
      </c>
      <c r="BV53" s="19">
        <f t="shared" si="99"/>
        <v>5.2902562810325113</v>
      </c>
      <c r="BW53" s="19">
        <f t="shared" si="100"/>
        <v>5.7311109711185537</v>
      </c>
      <c r="BX53" s="36">
        <f t="shared" si="101"/>
        <v>0.35435484173790577</v>
      </c>
      <c r="BY53" s="17">
        <f t="shared" si="102"/>
        <v>112.8422628816614</v>
      </c>
      <c r="BZ53" s="79">
        <f t="shared" si="103"/>
        <v>4.6881869841448022E-2</v>
      </c>
    </row>
    <row r="54" spans="2:78" ht="20.100000000000001" customHeight="1">
      <c r="B54" s="16"/>
      <c r="C54" s="16"/>
      <c r="D54" s="18"/>
    </row>
    <row r="55" spans="2:78" ht="20.100000000000001" customHeight="1" thickBot="1">
      <c r="B55" s="16"/>
      <c r="C55" s="16"/>
      <c r="D55" s="18"/>
    </row>
    <row r="56" spans="2:78" ht="20.100000000000001" customHeight="1">
      <c r="B56" s="16"/>
      <c r="C56" s="16"/>
      <c r="D56" s="18"/>
      <c r="E56" s="87" t="s">
        <v>19</v>
      </c>
      <c r="F56" s="88"/>
      <c r="G56" s="88"/>
      <c r="H56" s="89"/>
      <c r="I56" s="84" t="s">
        <v>21</v>
      </c>
      <c r="J56" s="85"/>
      <c r="K56" s="85"/>
      <c r="L56" s="85"/>
      <c r="M56" s="86"/>
      <c r="N56" s="82">
        <v>0</v>
      </c>
      <c r="O56" s="83"/>
      <c r="P56" s="32"/>
      <c r="Q56" s="81"/>
      <c r="R56" s="81"/>
      <c r="S56" s="84" t="s">
        <v>21</v>
      </c>
      <c r="T56" s="85"/>
      <c r="U56" s="85"/>
      <c r="V56" s="85"/>
      <c r="W56" s="86"/>
      <c r="X56" s="82">
        <v>0.04</v>
      </c>
      <c r="Y56" s="83"/>
      <c r="Z56" s="32"/>
      <c r="AA56" s="81"/>
      <c r="AB56" s="81"/>
      <c r="AC56" s="84" t="s">
        <v>21</v>
      </c>
      <c r="AD56" s="85"/>
      <c r="AE56" s="85"/>
      <c r="AF56" s="85"/>
      <c r="AG56" s="86"/>
      <c r="AH56" s="82">
        <v>0.08</v>
      </c>
      <c r="AI56" s="83"/>
      <c r="AJ56" s="32"/>
      <c r="AK56" s="81"/>
      <c r="AL56" s="81"/>
      <c r="AM56" s="84" t="s">
        <v>21</v>
      </c>
      <c r="AN56" s="85"/>
      <c r="AO56" s="85"/>
      <c r="AP56" s="85"/>
      <c r="AQ56" s="86"/>
      <c r="AR56" s="82">
        <v>0.12</v>
      </c>
      <c r="AS56" s="83"/>
      <c r="AT56" s="32"/>
      <c r="AU56" s="81"/>
      <c r="AV56" s="81"/>
      <c r="AW56" s="84" t="s">
        <v>21</v>
      </c>
      <c r="AX56" s="85"/>
      <c r="AY56" s="85"/>
      <c r="AZ56" s="85"/>
      <c r="BA56" s="86"/>
      <c r="BB56" s="82">
        <v>0.16</v>
      </c>
      <c r="BC56" s="83"/>
      <c r="BD56" s="32"/>
      <c r="BE56" s="80"/>
      <c r="BF56" s="80"/>
      <c r="BG56" s="84" t="s">
        <v>21</v>
      </c>
      <c r="BH56" s="85"/>
      <c r="BI56" s="85"/>
      <c r="BJ56" s="85"/>
      <c r="BK56" s="86"/>
      <c r="BL56" s="82">
        <v>0.2</v>
      </c>
      <c r="BM56" s="83"/>
      <c r="BN56" s="32"/>
      <c r="BO56" s="80"/>
      <c r="BP56" s="80"/>
      <c r="BQ56" s="84" t="s">
        <v>21</v>
      </c>
      <c r="BR56" s="85"/>
      <c r="BS56" s="85"/>
      <c r="BT56" s="85"/>
      <c r="BU56" s="86"/>
      <c r="BV56" s="82">
        <v>0.24</v>
      </c>
      <c r="BW56" s="83"/>
      <c r="BX56" s="32"/>
    </row>
    <row r="57" spans="2:78" s="25" customFormat="1" ht="20.100000000000001" customHeight="1" thickBot="1">
      <c r="E57" s="22" t="s">
        <v>25</v>
      </c>
      <c r="F57" s="19" t="s">
        <v>27</v>
      </c>
      <c r="G57" s="39" t="s">
        <v>0</v>
      </c>
      <c r="H57" s="23" t="s">
        <v>28</v>
      </c>
      <c r="I57" s="22" t="s">
        <v>29</v>
      </c>
      <c r="J57" s="19" t="s">
        <v>23</v>
      </c>
      <c r="K57" s="19" t="s">
        <v>26</v>
      </c>
      <c r="L57" s="39" t="s">
        <v>18</v>
      </c>
      <c r="M57" s="19" t="s">
        <v>30</v>
      </c>
      <c r="N57" s="19" t="s">
        <v>31</v>
      </c>
      <c r="O57" s="19" t="s">
        <v>32</v>
      </c>
      <c r="P57" s="23" t="s">
        <v>20</v>
      </c>
      <c r="Q57" s="78" t="s">
        <v>67</v>
      </c>
      <c r="R57" s="78" t="s">
        <v>68</v>
      </c>
      <c r="S57" s="22" t="s">
        <v>9</v>
      </c>
      <c r="T57" s="19" t="s">
        <v>23</v>
      </c>
      <c r="U57" s="19" t="s">
        <v>26</v>
      </c>
      <c r="V57" s="39" t="s">
        <v>18</v>
      </c>
      <c r="W57" s="19" t="s">
        <v>30</v>
      </c>
      <c r="X57" s="19" t="s">
        <v>31</v>
      </c>
      <c r="Y57" s="19" t="s">
        <v>32</v>
      </c>
      <c r="Z57" s="23" t="s">
        <v>20</v>
      </c>
      <c r="AA57" s="78" t="s">
        <v>67</v>
      </c>
      <c r="AB57" s="78" t="s">
        <v>68</v>
      </c>
      <c r="AC57" s="22" t="s">
        <v>10</v>
      </c>
      <c r="AD57" s="19" t="s">
        <v>23</v>
      </c>
      <c r="AE57" s="19" t="s">
        <v>26</v>
      </c>
      <c r="AF57" s="39" t="s">
        <v>18</v>
      </c>
      <c r="AG57" s="19" t="s">
        <v>30</v>
      </c>
      <c r="AH57" s="19" t="s">
        <v>31</v>
      </c>
      <c r="AI57" s="19" t="s">
        <v>32</v>
      </c>
      <c r="AJ57" s="23" t="s">
        <v>20</v>
      </c>
      <c r="AK57" s="78" t="s">
        <v>67</v>
      </c>
      <c r="AL57" s="78" t="s">
        <v>68</v>
      </c>
      <c r="AM57" s="22" t="s">
        <v>11</v>
      </c>
      <c r="AN57" s="19" t="s">
        <v>23</v>
      </c>
      <c r="AO57" s="19" t="s">
        <v>26</v>
      </c>
      <c r="AP57" s="39" t="s">
        <v>18</v>
      </c>
      <c r="AQ57" s="19" t="s">
        <v>30</v>
      </c>
      <c r="AR57" s="19" t="s">
        <v>31</v>
      </c>
      <c r="AS57" s="19" t="s">
        <v>32</v>
      </c>
      <c r="AT57" s="23" t="s">
        <v>20</v>
      </c>
      <c r="AU57" s="78" t="s">
        <v>67</v>
      </c>
      <c r="AV57" s="78" t="s">
        <v>68</v>
      </c>
      <c r="AW57" s="22" t="s">
        <v>12</v>
      </c>
      <c r="AX57" s="19" t="s">
        <v>23</v>
      </c>
      <c r="AY57" s="19" t="s">
        <v>26</v>
      </c>
      <c r="AZ57" s="39" t="s">
        <v>18</v>
      </c>
      <c r="BA57" s="19" t="s">
        <v>30</v>
      </c>
      <c r="BB57" s="19" t="s">
        <v>31</v>
      </c>
      <c r="BC57" s="19" t="s">
        <v>32</v>
      </c>
      <c r="BD57" s="23" t="s">
        <v>20</v>
      </c>
      <c r="BE57" s="78" t="s">
        <v>67</v>
      </c>
      <c r="BF57" s="78" t="s">
        <v>68</v>
      </c>
      <c r="BG57" s="22" t="s">
        <v>13</v>
      </c>
      <c r="BH57" s="19" t="s">
        <v>23</v>
      </c>
      <c r="BI57" s="19" t="s">
        <v>26</v>
      </c>
      <c r="BJ57" s="39" t="s">
        <v>18</v>
      </c>
      <c r="BK57" s="19" t="s">
        <v>30</v>
      </c>
      <c r="BL57" s="19" t="s">
        <v>31</v>
      </c>
      <c r="BM57" s="19" t="s">
        <v>32</v>
      </c>
      <c r="BN57" s="23" t="s">
        <v>20</v>
      </c>
      <c r="BO57" s="78" t="s">
        <v>67</v>
      </c>
      <c r="BP57" s="78" t="s">
        <v>68</v>
      </c>
      <c r="BQ57" s="22" t="s">
        <v>14</v>
      </c>
      <c r="BR57" s="19" t="s">
        <v>23</v>
      </c>
      <c r="BS57" s="19" t="s">
        <v>26</v>
      </c>
      <c r="BT57" s="39" t="s">
        <v>18</v>
      </c>
      <c r="BU57" s="19" t="s">
        <v>30</v>
      </c>
      <c r="BV57" s="19" t="s">
        <v>37</v>
      </c>
      <c r="BW57" s="19" t="s">
        <v>32</v>
      </c>
      <c r="BX57" s="23" t="s">
        <v>20</v>
      </c>
      <c r="BY57" s="78" t="s">
        <v>67</v>
      </c>
      <c r="BZ57" s="78" t="s">
        <v>68</v>
      </c>
    </row>
    <row r="58" spans="2:78">
      <c r="E58" s="38">
        <v>22</v>
      </c>
      <c r="F58" s="20">
        <f t="shared" ref="F58:F80" si="104">0.02*E58-0.0054</f>
        <v>0.43459999999999999</v>
      </c>
      <c r="G58" s="20">
        <f t="shared" ref="G58:G80" si="105">F58/$C$14/$C$7</f>
        <v>3.1612818791472326</v>
      </c>
      <c r="H58" s="29">
        <f t="shared" ref="H58:H80" si="106">F58*$C$7/$C$5</f>
        <v>38869.15492957746</v>
      </c>
      <c r="M58" s="43">
        <f t="shared" ref="M58:P76" si="107">M3+M31</f>
        <v>0</v>
      </c>
      <c r="N58" s="43">
        <f t="shared" si="107"/>
        <v>0</v>
      </c>
      <c r="O58" s="43">
        <f t="shared" si="107"/>
        <v>0</v>
      </c>
      <c r="P58" s="43">
        <f t="shared" si="107"/>
        <v>0</v>
      </c>
      <c r="Q58" s="17">
        <f>Q3</f>
        <v>1.9354323193646394</v>
      </c>
      <c r="R58" s="79">
        <f t="shared" ref="R58:R80" si="108">N58/Q58</f>
        <v>0</v>
      </c>
      <c r="W58" s="43">
        <f t="shared" ref="W58:Z80" si="109">W3+W31</f>
        <v>0</v>
      </c>
      <c r="X58" s="43">
        <f t="shared" si="109"/>
        <v>0</v>
      </c>
      <c r="Y58" s="43">
        <f t="shared" si="109"/>
        <v>0</v>
      </c>
      <c r="Z58" s="43">
        <f t="shared" si="109"/>
        <v>0</v>
      </c>
      <c r="AA58" s="17">
        <f>AA3</f>
        <v>1.9354323193646394</v>
      </c>
      <c r="AB58" s="79">
        <f t="shared" ref="AB58:AB80" si="110">X58/AA58</f>
        <v>0</v>
      </c>
      <c r="AG58" s="43">
        <f t="shared" ref="AG58:AJ80" si="111">AG3+AG31</f>
        <v>0</v>
      </c>
      <c r="AH58" s="43">
        <f t="shared" si="111"/>
        <v>0</v>
      </c>
      <c r="AI58" s="43">
        <f t="shared" si="111"/>
        <v>0</v>
      </c>
      <c r="AJ58" s="43">
        <f t="shared" si="111"/>
        <v>0</v>
      </c>
      <c r="AK58" s="17">
        <f>AK3</f>
        <v>1.9354323193646394</v>
      </c>
      <c r="AL58" s="79">
        <f t="shared" ref="AL58:AL80" si="112">AH58/AK58</f>
        <v>0</v>
      </c>
      <c r="AQ58" s="43">
        <f t="shared" ref="AQ58:AT80" si="113">AQ3+AQ31</f>
        <v>0</v>
      </c>
      <c r="AR58" s="43">
        <f t="shared" si="113"/>
        <v>0</v>
      </c>
      <c r="AS58" s="43">
        <f t="shared" si="113"/>
        <v>0</v>
      </c>
      <c r="AT58" s="43">
        <f t="shared" si="113"/>
        <v>0</v>
      </c>
      <c r="AU58" s="17">
        <f>AU3</f>
        <v>1.9354323193646394</v>
      </c>
      <c r="AV58" s="79">
        <f t="shared" ref="AV58:AV80" si="114">AR58/AU58</f>
        <v>0</v>
      </c>
      <c r="BA58" s="43">
        <f t="shared" ref="BA58:BD80" si="115">BA3+BA31</f>
        <v>0</v>
      </c>
      <c r="BB58" s="43">
        <f t="shared" si="115"/>
        <v>0</v>
      </c>
      <c r="BC58" s="43">
        <f t="shared" si="115"/>
        <v>0</v>
      </c>
      <c r="BD58" s="43">
        <f t="shared" si="115"/>
        <v>0</v>
      </c>
      <c r="BE58" s="17">
        <f>BE3</f>
        <v>1.9354323193646394</v>
      </c>
      <c r="BF58" s="79">
        <f t="shared" ref="BF58:BF80" si="116">BB58/BE58</f>
        <v>0</v>
      </c>
      <c r="BK58" s="43">
        <f t="shared" ref="BK58:BN80" si="117">BK3+BK31</f>
        <v>0</v>
      </c>
      <c r="BL58" s="43">
        <f t="shared" si="117"/>
        <v>0</v>
      </c>
      <c r="BM58" s="43">
        <f t="shared" si="117"/>
        <v>0</v>
      </c>
      <c r="BN58" s="43">
        <f t="shared" si="117"/>
        <v>0</v>
      </c>
      <c r="BO58" s="17">
        <f>BO3</f>
        <v>1.9354323193646394</v>
      </c>
      <c r="BP58" s="79">
        <f t="shared" ref="BP58:BP80" si="118">BL58/BO58</f>
        <v>0</v>
      </c>
      <c r="BU58" s="43">
        <f t="shared" ref="BU58:BX80" si="119">BU3+BU31</f>
        <v>0</v>
      </c>
      <c r="BV58" s="43">
        <f t="shared" si="119"/>
        <v>0</v>
      </c>
      <c r="BW58" s="43">
        <f t="shared" si="119"/>
        <v>0</v>
      </c>
      <c r="BX58" s="43">
        <f t="shared" si="119"/>
        <v>0</v>
      </c>
      <c r="BY58" s="17">
        <f>BY3</f>
        <v>1.9354323193646394</v>
      </c>
      <c r="BZ58" s="79">
        <f t="shared" ref="BZ58:BZ80" si="120">BV58/BY58</f>
        <v>0</v>
      </c>
    </row>
    <row r="59" spans="2:78" ht="20.100000000000001" customHeight="1">
      <c r="E59" s="38">
        <v>24</v>
      </c>
      <c r="F59" s="20">
        <f t="shared" si="104"/>
        <v>0.47459999999999997</v>
      </c>
      <c r="G59" s="20">
        <f t="shared" si="105"/>
        <v>3.4522420152859556</v>
      </c>
      <c r="H59" s="29">
        <f t="shared" si="106"/>
        <v>42446.619718309856</v>
      </c>
      <c r="M59" s="43">
        <f t="shared" si="107"/>
        <v>0</v>
      </c>
      <c r="N59" s="43">
        <f t="shared" si="107"/>
        <v>0</v>
      </c>
      <c r="O59" s="43">
        <f t="shared" si="107"/>
        <v>0</v>
      </c>
      <c r="P59" s="43">
        <f t="shared" si="107"/>
        <v>0</v>
      </c>
      <c r="Q59" s="17">
        <f t="shared" ref="Q59:Q80" si="121">Q4</f>
        <v>2.5205308924070855</v>
      </c>
      <c r="R59" s="79">
        <f t="shared" si="108"/>
        <v>0</v>
      </c>
      <c r="W59" s="43">
        <f t="shared" si="109"/>
        <v>0</v>
      </c>
      <c r="X59" s="43">
        <f t="shared" si="109"/>
        <v>0</v>
      </c>
      <c r="Y59" s="43">
        <f t="shared" si="109"/>
        <v>0</v>
      </c>
      <c r="Z59" s="43">
        <f t="shared" si="109"/>
        <v>0</v>
      </c>
      <c r="AA59" s="17">
        <f t="shared" ref="AA59:AA80" si="122">AA4</f>
        <v>2.5205308924070855</v>
      </c>
      <c r="AB59" s="79">
        <f t="shared" si="110"/>
        <v>0</v>
      </c>
      <c r="AG59" s="43">
        <f t="shared" si="111"/>
        <v>0</v>
      </c>
      <c r="AH59" s="43">
        <f t="shared" si="111"/>
        <v>0</v>
      </c>
      <c r="AI59" s="43">
        <f t="shared" si="111"/>
        <v>0</v>
      </c>
      <c r="AJ59" s="43">
        <f t="shared" si="111"/>
        <v>0</v>
      </c>
      <c r="AK59" s="17">
        <f t="shared" ref="AK59:AK80" si="123">AK4</f>
        <v>2.5205308924070855</v>
      </c>
      <c r="AL59" s="79">
        <f t="shared" si="112"/>
        <v>0</v>
      </c>
      <c r="AQ59" s="43">
        <f t="shared" si="113"/>
        <v>0</v>
      </c>
      <c r="AR59" s="43">
        <f t="shared" si="113"/>
        <v>0</v>
      </c>
      <c r="AS59" s="43">
        <f t="shared" si="113"/>
        <v>0</v>
      </c>
      <c r="AT59" s="43">
        <f t="shared" si="113"/>
        <v>0</v>
      </c>
      <c r="AU59" s="17">
        <f t="shared" ref="AU59:AU80" si="124">AU4</f>
        <v>2.5205308924070855</v>
      </c>
      <c r="AV59" s="79">
        <f t="shared" si="114"/>
        <v>0</v>
      </c>
      <c r="BA59" s="43">
        <f t="shared" si="115"/>
        <v>0</v>
      </c>
      <c r="BB59" s="43">
        <f t="shared" si="115"/>
        <v>0</v>
      </c>
      <c r="BC59" s="43">
        <f t="shared" si="115"/>
        <v>0</v>
      </c>
      <c r="BD59" s="43">
        <f t="shared" si="115"/>
        <v>0</v>
      </c>
      <c r="BE59" s="17">
        <f t="shared" ref="BE59:BE80" si="125">BE4</f>
        <v>2.5205308924070855</v>
      </c>
      <c r="BF59" s="79">
        <f t="shared" si="116"/>
        <v>0</v>
      </c>
      <c r="BK59" s="43">
        <f t="shared" si="117"/>
        <v>0</v>
      </c>
      <c r="BL59" s="43">
        <f t="shared" si="117"/>
        <v>0</v>
      </c>
      <c r="BM59" s="43">
        <f t="shared" si="117"/>
        <v>0</v>
      </c>
      <c r="BN59" s="43">
        <f t="shared" si="117"/>
        <v>0</v>
      </c>
      <c r="BO59" s="17">
        <f t="shared" ref="BO59:BO80" si="126">BO4</f>
        <v>2.5205308924070855</v>
      </c>
      <c r="BP59" s="79">
        <f t="shared" si="118"/>
        <v>0</v>
      </c>
      <c r="BU59" s="43">
        <f t="shared" si="119"/>
        <v>0</v>
      </c>
      <c r="BV59" s="43">
        <f t="shared" si="119"/>
        <v>0</v>
      </c>
      <c r="BW59" s="43">
        <f t="shared" si="119"/>
        <v>0</v>
      </c>
      <c r="BX59" s="43">
        <f t="shared" si="119"/>
        <v>0</v>
      </c>
      <c r="BY59" s="17">
        <f t="shared" ref="BY59:BY80" si="127">BY4</f>
        <v>2.5205308924070855</v>
      </c>
      <c r="BZ59" s="79">
        <f t="shared" si="120"/>
        <v>0</v>
      </c>
    </row>
    <row r="60" spans="2:78" ht="20.100000000000001" customHeight="1">
      <c r="B60" s="40" t="s">
        <v>35</v>
      </c>
      <c r="C60" s="40"/>
      <c r="D60" s="2"/>
      <c r="E60" s="38">
        <v>26</v>
      </c>
      <c r="F60" s="20">
        <f t="shared" si="104"/>
        <v>0.51460000000000006</v>
      </c>
      <c r="G60" s="20">
        <f t="shared" si="105"/>
        <v>3.7432021514246805</v>
      </c>
      <c r="H60" s="29">
        <f t="shared" si="106"/>
        <v>46024.084507042258</v>
      </c>
      <c r="M60" s="43">
        <f t="shared" si="107"/>
        <v>0.3607271868624386</v>
      </c>
      <c r="N60" s="43">
        <f t="shared" si="107"/>
        <v>0</v>
      </c>
      <c r="O60" s="43">
        <f t="shared" si="107"/>
        <v>0.3607271868624386</v>
      </c>
      <c r="P60" s="43">
        <f t="shared" si="107"/>
        <v>0</v>
      </c>
      <c r="Q60" s="17">
        <f t="shared" si="121"/>
        <v>6.1851310019049031</v>
      </c>
      <c r="R60" s="79">
        <f t="shared" si="108"/>
        <v>0</v>
      </c>
      <c r="W60" s="43">
        <f t="shared" si="109"/>
        <v>0.16221851689087974</v>
      </c>
      <c r="X60" s="43">
        <f t="shared" si="109"/>
        <v>0.32443703378175948</v>
      </c>
      <c r="Y60" s="43">
        <f t="shared" si="109"/>
        <v>0.48665555067263916</v>
      </c>
      <c r="Z60" s="43">
        <f t="shared" si="109"/>
        <v>8.2964291726352918E-2</v>
      </c>
      <c r="AA60" s="17">
        <f t="shared" si="122"/>
        <v>4.5920983002194733</v>
      </c>
      <c r="AB60" s="79">
        <f t="shared" si="110"/>
        <v>7.0651151733022236E-2</v>
      </c>
      <c r="AG60" s="43">
        <f t="shared" si="111"/>
        <v>2.8374843684164919E-2</v>
      </c>
      <c r="AH60" s="43">
        <f t="shared" si="111"/>
        <v>0.11349937473665968</v>
      </c>
      <c r="AI60" s="43">
        <f t="shared" si="111"/>
        <v>0.14187421842082459</v>
      </c>
      <c r="AJ60" s="43">
        <f t="shared" si="111"/>
        <v>4.7142887583622117E-2</v>
      </c>
      <c r="AK60" s="17">
        <f t="shared" si="123"/>
        <v>4.2399474649941347</v>
      </c>
      <c r="AL60" s="79">
        <f t="shared" si="112"/>
        <v>2.676905213419117E-2</v>
      </c>
      <c r="AQ60" s="43">
        <f t="shared" si="113"/>
        <v>0</v>
      </c>
      <c r="AR60" s="43">
        <f t="shared" si="113"/>
        <v>0</v>
      </c>
      <c r="AS60" s="43">
        <f t="shared" si="113"/>
        <v>0</v>
      </c>
      <c r="AT60" s="43">
        <f t="shared" si="113"/>
        <v>0</v>
      </c>
      <c r="AU60" s="17">
        <f t="shared" si="124"/>
        <v>3.2130550659246251</v>
      </c>
      <c r="AV60" s="79">
        <f t="shared" si="114"/>
        <v>0</v>
      </c>
      <c r="BA60" s="43">
        <f t="shared" si="115"/>
        <v>0</v>
      </c>
      <c r="BB60" s="43">
        <f t="shared" si="115"/>
        <v>0</v>
      </c>
      <c r="BC60" s="43">
        <f t="shared" si="115"/>
        <v>0</v>
      </c>
      <c r="BD60" s="43">
        <f t="shared" si="115"/>
        <v>0</v>
      </c>
      <c r="BE60" s="17">
        <f t="shared" si="125"/>
        <v>3.2130550659246251</v>
      </c>
      <c r="BF60" s="79">
        <f t="shared" si="116"/>
        <v>0</v>
      </c>
      <c r="BK60" s="43">
        <f t="shared" si="117"/>
        <v>0</v>
      </c>
      <c r="BL60" s="43">
        <f t="shared" si="117"/>
        <v>0</v>
      </c>
      <c r="BM60" s="43">
        <f t="shared" si="117"/>
        <v>0</v>
      </c>
      <c r="BN60" s="43">
        <f t="shared" si="117"/>
        <v>0</v>
      </c>
      <c r="BO60" s="17">
        <f t="shared" si="126"/>
        <v>3.2130550659246251</v>
      </c>
      <c r="BP60" s="79">
        <f t="shared" si="118"/>
        <v>0</v>
      </c>
      <c r="BU60" s="43">
        <f t="shared" si="119"/>
        <v>0</v>
      </c>
      <c r="BV60" s="43">
        <f t="shared" si="119"/>
        <v>0</v>
      </c>
      <c r="BW60" s="43">
        <f t="shared" si="119"/>
        <v>0</v>
      </c>
      <c r="BX60" s="43">
        <f t="shared" si="119"/>
        <v>0</v>
      </c>
      <c r="BY60" s="17">
        <f t="shared" si="127"/>
        <v>3.2130550659246251</v>
      </c>
      <c r="BZ60" s="79">
        <f t="shared" si="120"/>
        <v>0</v>
      </c>
    </row>
    <row r="61" spans="2:78" ht="20.100000000000001" customHeight="1">
      <c r="E61" s="38">
        <v>28</v>
      </c>
      <c r="F61" s="20">
        <f t="shared" si="104"/>
        <v>0.55460000000000009</v>
      </c>
      <c r="G61" s="20">
        <f t="shared" si="105"/>
        <v>4.0341622875634036</v>
      </c>
      <c r="H61" s="29">
        <f t="shared" si="106"/>
        <v>49601.549295774654</v>
      </c>
      <c r="M61" s="43">
        <f t="shared" si="107"/>
        <v>0.90939900895084036</v>
      </c>
      <c r="N61" s="43">
        <f t="shared" si="107"/>
        <v>0</v>
      </c>
      <c r="O61" s="43">
        <f t="shared" si="107"/>
        <v>0.90939900895084036</v>
      </c>
      <c r="P61" s="43">
        <f t="shared" si="107"/>
        <v>0</v>
      </c>
      <c r="Q61" s="17">
        <f t="shared" si="121"/>
        <v>10.355192665485029</v>
      </c>
      <c r="R61" s="79">
        <f t="shared" si="108"/>
        <v>0</v>
      </c>
      <c r="W61" s="43">
        <f t="shared" si="109"/>
        <v>0.70544485619804487</v>
      </c>
      <c r="X61" s="43">
        <f t="shared" si="109"/>
        <v>1.4108897123960897</v>
      </c>
      <c r="Y61" s="43">
        <f t="shared" si="109"/>
        <v>2.1163345685941346</v>
      </c>
      <c r="Z61" s="43">
        <f t="shared" si="109"/>
        <v>4.524079683340864E-2</v>
      </c>
      <c r="AA61" s="17">
        <f t="shared" si="122"/>
        <v>9.639266193622861</v>
      </c>
      <c r="AB61" s="79">
        <f t="shared" si="110"/>
        <v>0.14636899573636686</v>
      </c>
      <c r="AG61" s="43">
        <f t="shared" si="111"/>
        <v>0.5105072519007392</v>
      </c>
      <c r="AH61" s="43">
        <f t="shared" si="111"/>
        <v>2.0420290076029568</v>
      </c>
      <c r="AI61" s="43">
        <f t="shared" si="111"/>
        <v>2.5525362595036962</v>
      </c>
      <c r="AJ61" s="43">
        <f t="shared" si="111"/>
        <v>0.11107948571410131</v>
      </c>
      <c r="AK61" s="17">
        <f t="shared" si="123"/>
        <v>8.639382368314239</v>
      </c>
      <c r="AL61" s="79">
        <f t="shared" si="112"/>
        <v>0.23636284638729424</v>
      </c>
      <c r="AQ61" s="43">
        <f t="shared" si="113"/>
        <v>0.39464481032382548</v>
      </c>
      <c r="AR61" s="43">
        <f t="shared" si="113"/>
        <v>2.3678688619429531</v>
      </c>
      <c r="AS61" s="43">
        <f t="shared" si="113"/>
        <v>2.7625136722667785</v>
      </c>
      <c r="AT61" s="43">
        <f t="shared" si="113"/>
        <v>0.15793463434156033</v>
      </c>
      <c r="AU61" s="17">
        <f t="shared" si="124"/>
        <v>7.8285353080478748</v>
      </c>
      <c r="AV61" s="79">
        <f t="shared" si="114"/>
        <v>0.30246639617359089</v>
      </c>
      <c r="BA61" s="43">
        <f t="shared" si="115"/>
        <v>0.27506001132581009</v>
      </c>
      <c r="BB61" s="43">
        <f t="shared" si="115"/>
        <v>2.2004800906064808</v>
      </c>
      <c r="BC61" s="43">
        <f t="shared" si="115"/>
        <v>2.4755401019322907</v>
      </c>
      <c r="BD61" s="43">
        <f t="shared" si="115"/>
        <v>0.21524696528471265</v>
      </c>
      <c r="BE61" s="17">
        <f t="shared" si="125"/>
        <v>6.7425794237625656</v>
      </c>
      <c r="BF61" s="79">
        <f t="shared" si="116"/>
        <v>0.32635582798645707</v>
      </c>
      <c r="BK61" s="43">
        <f t="shared" si="117"/>
        <v>0.20780064567336959</v>
      </c>
      <c r="BL61" s="43">
        <f t="shared" si="117"/>
        <v>2.0780064567336956</v>
      </c>
      <c r="BM61" s="43">
        <f t="shared" si="117"/>
        <v>2.2858071024070652</v>
      </c>
      <c r="BN61" s="43">
        <f t="shared" si="117"/>
        <v>0.23179176382759381</v>
      </c>
      <c r="BO61" s="17">
        <f t="shared" si="126"/>
        <v>6.1867308933617151</v>
      </c>
      <c r="BP61" s="79">
        <f t="shared" si="118"/>
        <v>0.33588117740232898</v>
      </c>
      <c r="BU61" s="43">
        <f t="shared" si="119"/>
        <v>0.17283978147383208</v>
      </c>
      <c r="BV61" s="43">
        <f t="shared" si="119"/>
        <v>2.0740773776859851</v>
      </c>
      <c r="BW61" s="43">
        <f t="shared" si="119"/>
        <v>2.2469171591598172</v>
      </c>
      <c r="BX61" s="43">
        <f t="shared" si="119"/>
        <v>0.20508604745053627</v>
      </c>
      <c r="BY61" s="17">
        <f t="shared" si="127"/>
        <v>5.9799970694644378</v>
      </c>
      <c r="BZ61" s="79">
        <f t="shared" si="120"/>
        <v>0.34683585185631827</v>
      </c>
    </row>
    <row r="62" spans="2:78" ht="20.100000000000001" customHeight="1">
      <c r="E62" s="38">
        <v>30</v>
      </c>
      <c r="F62" s="20">
        <f t="shared" si="104"/>
        <v>0.59460000000000002</v>
      </c>
      <c r="G62" s="20">
        <f t="shared" si="105"/>
        <v>4.3251224237021271</v>
      </c>
      <c r="H62" s="29">
        <f t="shared" si="106"/>
        <v>53179.014084507042</v>
      </c>
      <c r="M62" s="43">
        <f t="shared" si="107"/>
        <v>1.6830795060848536</v>
      </c>
      <c r="N62" s="43">
        <f t="shared" si="107"/>
        <v>0</v>
      </c>
      <c r="O62" s="43">
        <f t="shared" si="107"/>
        <v>1.6830795060848536</v>
      </c>
      <c r="P62" s="43">
        <f t="shared" si="107"/>
        <v>0</v>
      </c>
      <c r="Q62" s="17">
        <f t="shared" si="121"/>
        <v>14.815265974431762</v>
      </c>
      <c r="R62" s="79">
        <f t="shared" si="108"/>
        <v>0</v>
      </c>
      <c r="W62" s="43">
        <f t="shared" si="109"/>
        <v>1.3329945658892481</v>
      </c>
      <c r="X62" s="43">
        <f t="shared" si="109"/>
        <v>2.6659891317784963</v>
      </c>
      <c r="Y62" s="43">
        <f t="shared" si="109"/>
        <v>3.998983697667744</v>
      </c>
      <c r="Z62" s="43">
        <f t="shared" si="109"/>
        <v>5.0847491575036124E-2</v>
      </c>
      <c r="AA62" s="17">
        <f t="shared" si="122"/>
        <v>13.991479689737698</v>
      </c>
      <c r="AB62" s="79">
        <f t="shared" si="110"/>
        <v>0.19054375883730967</v>
      </c>
      <c r="AG62" s="43">
        <f t="shared" si="111"/>
        <v>1.0316579908270196</v>
      </c>
      <c r="AH62" s="43">
        <f t="shared" si="111"/>
        <v>4.1266319633080784</v>
      </c>
      <c r="AI62" s="43">
        <f t="shared" si="111"/>
        <v>5.1582899541350979</v>
      </c>
      <c r="AJ62" s="43">
        <f t="shared" si="111"/>
        <v>9.2706465328788151E-2</v>
      </c>
      <c r="AK62" s="17">
        <f t="shared" si="123"/>
        <v>13.00709968889389</v>
      </c>
      <c r="AL62" s="79">
        <f t="shared" si="112"/>
        <v>0.31725996279029078</v>
      </c>
      <c r="AQ62" s="43">
        <f t="shared" si="113"/>
        <v>0.79901464251858079</v>
      </c>
      <c r="AR62" s="43">
        <f t="shared" si="113"/>
        <v>4.7940878551114849</v>
      </c>
      <c r="AS62" s="43">
        <f t="shared" si="113"/>
        <v>5.5931024976300661</v>
      </c>
      <c r="AT62" s="43">
        <f t="shared" si="113"/>
        <v>0.13354929745962085</v>
      </c>
      <c r="AU62" s="17">
        <f t="shared" si="124"/>
        <v>12.080216203708632</v>
      </c>
      <c r="AV62" s="79">
        <f t="shared" si="114"/>
        <v>0.39685447464422846</v>
      </c>
      <c r="BA62" s="43">
        <f t="shared" si="115"/>
        <v>0.63673869267578775</v>
      </c>
      <c r="BB62" s="43">
        <f t="shared" si="115"/>
        <v>5.093909541406302</v>
      </c>
      <c r="BC62" s="43">
        <f t="shared" si="115"/>
        <v>5.7306482340820892</v>
      </c>
      <c r="BD62" s="43">
        <f t="shared" si="115"/>
        <v>0.16507897177798678</v>
      </c>
      <c r="BE62" s="17">
        <f t="shared" si="125"/>
        <v>11.320865669321563</v>
      </c>
      <c r="BF62" s="79">
        <f t="shared" si="116"/>
        <v>0.4499575995509158</v>
      </c>
      <c r="BK62" s="43">
        <f t="shared" si="117"/>
        <v>0.49394193580420298</v>
      </c>
      <c r="BL62" s="43">
        <f t="shared" si="117"/>
        <v>4.9394193580420289</v>
      </c>
      <c r="BM62" s="43">
        <f t="shared" si="117"/>
        <v>5.4333612938462323</v>
      </c>
      <c r="BN62" s="43">
        <f t="shared" si="117"/>
        <v>0.20761327655562029</v>
      </c>
      <c r="BO62" s="17">
        <f t="shared" si="126"/>
        <v>10.214553402512205</v>
      </c>
      <c r="BP62" s="79">
        <f t="shared" si="118"/>
        <v>0.48356684461869959</v>
      </c>
      <c r="BU62" s="43">
        <f t="shared" si="119"/>
        <v>0.41227240410493626</v>
      </c>
      <c r="BV62" s="43">
        <f t="shared" si="119"/>
        <v>4.9472688492592347</v>
      </c>
      <c r="BW62" s="43">
        <f t="shared" si="119"/>
        <v>5.3595412533641715</v>
      </c>
      <c r="BX62" s="43">
        <f t="shared" si="119"/>
        <v>0.3303485218888923</v>
      </c>
      <c r="BY62" s="17">
        <f t="shared" si="127"/>
        <v>9.6485101190461258</v>
      </c>
      <c r="BZ62" s="79">
        <f t="shared" si="120"/>
        <v>0.51274951139796632</v>
      </c>
    </row>
    <row r="63" spans="2:78" ht="20.100000000000001" customHeight="1">
      <c r="E63" s="38">
        <v>32</v>
      </c>
      <c r="F63" s="20">
        <f t="shared" si="104"/>
        <v>0.63460000000000005</v>
      </c>
      <c r="G63" s="20">
        <f t="shared" si="105"/>
        <v>4.6160825598408506</v>
      </c>
      <c r="H63" s="29">
        <f t="shared" si="106"/>
        <v>56756.478873239437</v>
      </c>
      <c r="M63" s="43">
        <f t="shared" si="107"/>
        <v>2.1100406507220253</v>
      </c>
      <c r="N63" s="43">
        <f t="shared" si="107"/>
        <v>0</v>
      </c>
      <c r="O63" s="43">
        <f t="shared" si="107"/>
        <v>2.1100406507220253</v>
      </c>
      <c r="P63" s="43">
        <f t="shared" si="107"/>
        <v>0</v>
      </c>
      <c r="Q63" s="17">
        <f t="shared" si="121"/>
        <v>17.980751753503355</v>
      </c>
      <c r="R63" s="79">
        <f t="shared" si="108"/>
        <v>0</v>
      </c>
      <c r="W63" s="43">
        <f t="shared" si="109"/>
        <v>1.7083468704921989</v>
      </c>
      <c r="X63" s="43">
        <f t="shared" si="109"/>
        <v>3.4166937409843978</v>
      </c>
      <c r="Y63" s="43">
        <f t="shared" si="109"/>
        <v>5.1250406114765967</v>
      </c>
      <c r="Z63" s="43">
        <f t="shared" si="109"/>
        <v>6.8189653656759705E-2</v>
      </c>
      <c r="AA63" s="17">
        <f t="shared" si="122"/>
        <v>17.232357193253648</v>
      </c>
      <c r="AB63" s="79">
        <f t="shared" si="110"/>
        <v>0.19827198929708875</v>
      </c>
      <c r="AG63" s="43">
        <f t="shared" si="111"/>
        <v>1.3935282658035959</v>
      </c>
      <c r="AH63" s="43">
        <f t="shared" si="111"/>
        <v>5.5741130632143836</v>
      </c>
      <c r="AI63" s="43">
        <f t="shared" si="111"/>
        <v>6.9676413290179795</v>
      </c>
      <c r="AJ63" s="43">
        <f t="shared" si="111"/>
        <v>9.4574017469368027E-2</v>
      </c>
      <c r="AK63" s="17">
        <f t="shared" si="123"/>
        <v>16.673170275450328</v>
      </c>
      <c r="AL63" s="79">
        <f t="shared" si="112"/>
        <v>0.33431632803641065</v>
      </c>
      <c r="AQ63" s="43">
        <f t="shared" si="113"/>
        <v>1.2000614177696292</v>
      </c>
      <c r="AR63" s="43">
        <f t="shared" si="113"/>
        <v>7.2003685066177745</v>
      </c>
      <c r="AS63" s="43">
        <f t="shared" si="113"/>
        <v>8.4004299243874048</v>
      </c>
      <c r="AT63" s="43">
        <f t="shared" si="113"/>
        <v>0.11483290023602771</v>
      </c>
      <c r="AU63" s="17">
        <f t="shared" si="124"/>
        <v>16.00793066633948</v>
      </c>
      <c r="AV63" s="79">
        <f t="shared" si="114"/>
        <v>0.44980008076610922</v>
      </c>
      <c r="BA63" s="43">
        <f t="shared" si="115"/>
        <v>0.9967144486866869</v>
      </c>
      <c r="BB63" s="43">
        <f t="shared" si="115"/>
        <v>7.9737155894934952</v>
      </c>
      <c r="BC63" s="43">
        <f t="shared" si="115"/>
        <v>8.9704300381801829</v>
      </c>
      <c r="BD63" s="43">
        <f t="shared" si="115"/>
        <v>0.12491925850575195</v>
      </c>
      <c r="BE63" s="17">
        <f t="shared" si="125"/>
        <v>15.267972115625602</v>
      </c>
      <c r="BF63" s="79">
        <f t="shared" si="116"/>
        <v>0.52225112340446356</v>
      </c>
      <c r="BK63" s="43">
        <f t="shared" si="117"/>
        <v>0.8170571420696725</v>
      </c>
      <c r="BL63" s="43">
        <f t="shared" si="117"/>
        <v>8.1705714206967244</v>
      </c>
      <c r="BM63" s="43">
        <f t="shared" si="117"/>
        <v>8.9876285627663961</v>
      </c>
      <c r="BN63" s="43">
        <f t="shared" si="117"/>
        <v>0.18927969621437762</v>
      </c>
      <c r="BO63" s="17">
        <f t="shared" si="126"/>
        <v>14.431602027359428</v>
      </c>
      <c r="BP63" s="79">
        <f t="shared" si="118"/>
        <v>0.5661583104361495</v>
      </c>
      <c r="BU63" s="43">
        <f t="shared" si="119"/>
        <v>0.66287198816134207</v>
      </c>
      <c r="BV63" s="43">
        <f t="shared" si="119"/>
        <v>7.9544638579361049</v>
      </c>
      <c r="BW63" s="43">
        <f t="shared" si="119"/>
        <v>8.617335846097447</v>
      </c>
      <c r="BX63" s="43">
        <f t="shared" si="119"/>
        <v>0.26557160005440467</v>
      </c>
      <c r="BY63" s="17">
        <f t="shared" si="127"/>
        <v>13.575949631582793</v>
      </c>
      <c r="BZ63" s="79">
        <f t="shared" si="120"/>
        <v>0.58592320049796098</v>
      </c>
    </row>
    <row r="64" spans="2:78" ht="20.100000000000001" customHeight="1">
      <c r="E64" s="38">
        <v>34</v>
      </c>
      <c r="F64" s="20">
        <f t="shared" si="104"/>
        <v>0.67460000000000009</v>
      </c>
      <c r="G64" s="20">
        <f t="shared" si="105"/>
        <v>4.907042695979575</v>
      </c>
      <c r="H64" s="29">
        <f t="shared" si="106"/>
        <v>60333.94366197184</v>
      </c>
      <c r="M64" s="43">
        <f t="shared" si="107"/>
        <v>2.2930081763101371</v>
      </c>
      <c r="N64" s="43">
        <f t="shared" si="107"/>
        <v>0</v>
      </c>
      <c r="O64" s="43">
        <f t="shared" si="107"/>
        <v>2.2930081763101371</v>
      </c>
      <c r="P64" s="43">
        <f t="shared" si="107"/>
        <v>0</v>
      </c>
      <c r="Q64" s="17">
        <f t="shared" si="121"/>
        <v>22.40311906049374</v>
      </c>
      <c r="R64" s="79">
        <f t="shared" si="108"/>
        <v>0</v>
      </c>
      <c r="W64" s="43">
        <f t="shared" si="109"/>
        <v>1.9575521871083827</v>
      </c>
      <c r="X64" s="43">
        <f t="shared" si="109"/>
        <v>3.9151043742167655</v>
      </c>
      <c r="Y64" s="43">
        <f t="shared" si="109"/>
        <v>5.8726565613251482</v>
      </c>
      <c r="Z64" s="43">
        <f t="shared" si="109"/>
        <v>7.4625156206940949E-2</v>
      </c>
      <c r="AA64" s="17">
        <f t="shared" si="122"/>
        <v>21.278258090541971</v>
      </c>
      <c r="AB64" s="79">
        <f t="shared" si="110"/>
        <v>0.18399552997042556</v>
      </c>
      <c r="AG64" s="43">
        <f t="shared" si="111"/>
        <v>1.6932755592716364</v>
      </c>
      <c r="AH64" s="43">
        <f t="shared" si="111"/>
        <v>6.7731022370865457</v>
      </c>
      <c r="AI64" s="43">
        <f t="shared" si="111"/>
        <v>8.4663777963581808</v>
      </c>
      <c r="AJ64" s="43">
        <f t="shared" si="111"/>
        <v>0.11646924494793091</v>
      </c>
      <c r="AK64" s="17">
        <f t="shared" si="123"/>
        <v>20.470442876599773</v>
      </c>
      <c r="AL64" s="79">
        <f t="shared" si="112"/>
        <v>0.33087228634555005</v>
      </c>
      <c r="AQ64" s="43">
        <f t="shared" si="113"/>
        <v>1.4350863165816521</v>
      </c>
      <c r="AR64" s="43">
        <f t="shared" si="113"/>
        <v>8.6105178994899134</v>
      </c>
      <c r="AS64" s="43">
        <f t="shared" si="113"/>
        <v>10.045604216071563</v>
      </c>
      <c r="AT64" s="43">
        <f t="shared" si="113"/>
        <v>0.17779915544990899</v>
      </c>
      <c r="AU64" s="17">
        <f t="shared" si="124"/>
        <v>19.62788292227296</v>
      </c>
      <c r="AV64" s="79">
        <f t="shared" si="114"/>
        <v>0.43868806093799512</v>
      </c>
      <c r="BA64" s="43">
        <f t="shared" si="115"/>
        <v>1.2326794580707841</v>
      </c>
      <c r="BB64" s="43">
        <f t="shared" si="115"/>
        <v>9.8614356645662724</v>
      </c>
      <c r="BC64" s="43">
        <f t="shared" si="115"/>
        <v>11.094115122637056</v>
      </c>
      <c r="BD64" s="43">
        <f t="shared" si="115"/>
        <v>0.19615136949358492</v>
      </c>
      <c r="BE64" s="17">
        <f t="shared" si="125"/>
        <v>18.922854231968572</v>
      </c>
      <c r="BF64" s="79">
        <f t="shared" si="116"/>
        <v>0.52113891190400896</v>
      </c>
      <c r="BK64" s="43">
        <f t="shared" si="117"/>
        <v>1.0494636615806541</v>
      </c>
      <c r="BL64" s="43">
        <f t="shared" si="117"/>
        <v>10.494636615806538</v>
      </c>
      <c r="BM64" s="43">
        <f t="shared" si="117"/>
        <v>11.544100277387194</v>
      </c>
      <c r="BN64" s="43">
        <f t="shared" si="117"/>
        <v>0.23929608274290176</v>
      </c>
      <c r="BO64" s="17">
        <f t="shared" si="126"/>
        <v>18.130963690702654</v>
      </c>
      <c r="BP64" s="79">
        <f t="shared" si="118"/>
        <v>0.5788239828194055</v>
      </c>
      <c r="BU64" s="43">
        <f t="shared" si="119"/>
        <v>0.90287080903536232</v>
      </c>
      <c r="BV64" s="43">
        <f t="shared" si="119"/>
        <v>10.834449708424348</v>
      </c>
      <c r="BW64" s="43">
        <f t="shared" si="119"/>
        <v>11.737320517459711</v>
      </c>
      <c r="BX64" s="43">
        <f t="shared" si="119"/>
        <v>0.2327550161674046</v>
      </c>
      <c r="BY64" s="17">
        <f t="shared" si="127"/>
        <v>17.39842874759378</v>
      </c>
      <c r="BZ64" s="79">
        <f t="shared" si="120"/>
        <v>0.62272575676828079</v>
      </c>
    </row>
    <row r="65" spans="5:78" ht="20.100000000000001" customHeight="1">
      <c r="E65" s="38">
        <v>36</v>
      </c>
      <c r="F65" s="20">
        <f t="shared" si="104"/>
        <v>0.71460000000000001</v>
      </c>
      <c r="G65" s="20">
        <f t="shared" si="105"/>
        <v>5.1980028321182976</v>
      </c>
      <c r="H65" s="29">
        <f t="shared" si="106"/>
        <v>63911.408450704221</v>
      </c>
      <c r="M65" s="43">
        <f t="shared" si="107"/>
        <v>2.3069479223242828</v>
      </c>
      <c r="N65" s="43">
        <f t="shared" si="107"/>
        <v>0</v>
      </c>
      <c r="O65" s="43">
        <f t="shared" si="107"/>
        <v>2.3069479223242828</v>
      </c>
      <c r="P65" s="43">
        <f t="shared" si="107"/>
        <v>0</v>
      </c>
      <c r="Q65" s="17">
        <f t="shared" si="121"/>
        <v>27.364001363676241</v>
      </c>
      <c r="R65" s="79">
        <f t="shared" si="108"/>
        <v>0</v>
      </c>
      <c r="W65" s="43">
        <f t="shared" si="109"/>
        <v>1.9900201404916606</v>
      </c>
      <c r="X65" s="43">
        <f t="shared" si="109"/>
        <v>3.9800402809833213</v>
      </c>
      <c r="Y65" s="43">
        <f t="shared" si="109"/>
        <v>5.9700604214749822</v>
      </c>
      <c r="Z65" s="43">
        <f t="shared" si="109"/>
        <v>0.10728553781466527</v>
      </c>
      <c r="AA65" s="17">
        <f t="shared" si="122"/>
        <v>25.963278365938063</v>
      </c>
      <c r="AB65" s="79">
        <f t="shared" si="110"/>
        <v>0.15329498166167049</v>
      </c>
      <c r="AG65" s="43">
        <f t="shared" si="111"/>
        <v>1.7794924345945038</v>
      </c>
      <c r="AH65" s="43">
        <f t="shared" si="111"/>
        <v>7.1179697383780152</v>
      </c>
      <c r="AI65" s="43">
        <f t="shared" si="111"/>
        <v>8.897462172972519</v>
      </c>
      <c r="AJ65" s="43">
        <f t="shared" si="111"/>
        <v>0.19248596460030609</v>
      </c>
      <c r="AK65" s="17">
        <f t="shared" si="123"/>
        <v>24.732913570627506</v>
      </c>
      <c r="AL65" s="79">
        <f t="shared" si="112"/>
        <v>0.28779341819361004</v>
      </c>
      <c r="AQ65" s="43">
        <f t="shared" si="113"/>
        <v>1.5960460242968504</v>
      </c>
      <c r="AR65" s="43">
        <f t="shared" si="113"/>
        <v>9.5762761457811028</v>
      </c>
      <c r="AS65" s="43">
        <f t="shared" si="113"/>
        <v>11.172322170077955</v>
      </c>
      <c r="AT65" s="43">
        <f t="shared" si="113"/>
        <v>0.25618643736452545</v>
      </c>
      <c r="AU65" s="17">
        <f t="shared" si="124"/>
        <v>23.719368305679371</v>
      </c>
      <c r="AV65" s="79">
        <f t="shared" si="114"/>
        <v>0.40373234322130563</v>
      </c>
      <c r="BA65" s="43">
        <f t="shared" si="115"/>
        <v>1.4495311552933057</v>
      </c>
      <c r="BB65" s="43">
        <f t="shared" si="115"/>
        <v>11.596249242346445</v>
      </c>
      <c r="BC65" s="43">
        <f t="shared" si="115"/>
        <v>13.045780397639751</v>
      </c>
      <c r="BD65" s="43">
        <f t="shared" si="115"/>
        <v>0.24076852645780267</v>
      </c>
      <c r="BE65" s="17">
        <f t="shared" si="125"/>
        <v>23.046539445586458</v>
      </c>
      <c r="BF65" s="79">
        <f t="shared" si="116"/>
        <v>0.50316661508880856</v>
      </c>
      <c r="BK65" s="43">
        <f t="shared" si="117"/>
        <v>1.240495687722925</v>
      </c>
      <c r="BL65" s="43">
        <f t="shared" si="117"/>
        <v>12.40495687722925</v>
      </c>
      <c r="BM65" s="43">
        <f t="shared" si="117"/>
        <v>13.645452564952175</v>
      </c>
      <c r="BN65" s="43">
        <f t="shared" si="117"/>
        <v>0.26176151867919251</v>
      </c>
      <c r="BO65" s="17">
        <f t="shared" si="126"/>
        <v>22.048481289949923</v>
      </c>
      <c r="BP65" s="79">
        <f t="shared" si="118"/>
        <v>0.5626218293267955</v>
      </c>
      <c r="BU65" s="43">
        <f t="shared" si="119"/>
        <v>1.1090969345728401</v>
      </c>
      <c r="BV65" s="43">
        <f t="shared" si="119"/>
        <v>13.309163214874081</v>
      </c>
      <c r="BW65" s="43">
        <f t="shared" si="119"/>
        <v>14.418260149446921</v>
      </c>
      <c r="BX65" s="43">
        <f t="shared" si="119"/>
        <v>0.36555080719934785</v>
      </c>
      <c r="BY65" s="17">
        <f t="shared" si="127"/>
        <v>21.291333723604964</v>
      </c>
      <c r="BZ65" s="79">
        <f t="shared" si="120"/>
        <v>0.62509767530996296</v>
      </c>
    </row>
    <row r="66" spans="5:78" ht="20.100000000000001" customHeight="1">
      <c r="E66" s="38">
        <v>38</v>
      </c>
      <c r="F66" s="20">
        <f t="shared" si="104"/>
        <v>0.75460000000000005</v>
      </c>
      <c r="G66" s="20">
        <f t="shared" si="105"/>
        <v>5.488962968257022</v>
      </c>
      <c r="H66" s="29">
        <f t="shared" si="106"/>
        <v>67488.873239436623</v>
      </c>
      <c r="M66" s="43">
        <f t="shared" si="107"/>
        <v>2.5833548682942027</v>
      </c>
      <c r="N66" s="43">
        <f t="shared" si="107"/>
        <v>0</v>
      </c>
      <c r="O66" s="43">
        <f t="shared" si="107"/>
        <v>2.5833548682942027</v>
      </c>
      <c r="P66" s="43">
        <f t="shared" si="107"/>
        <v>0</v>
      </c>
      <c r="Q66" s="17">
        <f t="shared" si="121"/>
        <v>32.764175321042707</v>
      </c>
      <c r="R66" s="79">
        <f t="shared" si="108"/>
        <v>0</v>
      </c>
      <c r="W66" s="43">
        <f t="shared" si="109"/>
        <v>2.163390950025796</v>
      </c>
      <c r="X66" s="43">
        <f t="shared" si="109"/>
        <v>4.3267819000515919</v>
      </c>
      <c r="Y66" s="43">
        <f t="shared" si="109"/>
        <v>6.4901728500773883</v>
      </c>
      <c r="Z66" s="43">
        <f t="shared" si="109"/>
        <v>0.18493772586187759</v>
      </c>
      <c r="AA66" s="17">
        <f t="shared" si="122"/>
        <v>31.199924031751124</v>
      </c>
      <c r="AB66" s="79">
        <f t="shared" si="110"/>
        <v>0.13867924472022336</v>
      </c>
      <c r="AG66" s="43">
        <f t="shared" si="111"/>
        <v>1.9318260846799062</v>
      </c>
      <c r="AH66" s="43">
        <f t="shared" si="111"/>
        <v>7.727304338719625</v>
      </c>
      <c r="AI66" s="43">
        <f t="shared" si="111"/>
        <v>9.6591304233995317</v>
      </c>
      <c r="AJ66" s="43">
        <f t="shared" si="111"/>
        <v>0.20255656731630345</v>
      </c>
      <c r="AK66" s="17">
        <f t="shared" si="123"/>
        <v>29.820059876300899</v>
      </c>
      <c r="AL66" s="79">
        <f t="shared" si="112"/>
        <v>0.25913108058045176</v>
      </c>
      <c r="AQ66" s="43">
        <f t="shared" si="113"/>
        <v>1.7427389449103634</v>
      </c>
      <c r="AR66" s="43">
        <f t="shared" si="113"/>
        <v>10.45643366946218</v>
      </c>
      <c r="AS66" s="43">
        <f t="shared" si="113"/>
        <v>12.199172614372543</v>
      </c>
      <c r="AT66" s="43">
        <f t="shared" si="113"/>
        <v>0.2914254066936276</v>
      </c>
      <c r="AU66" s="17">
        <f t="shared" si="124"/>
        <v>28.657002570532281</v>
      </c>
      <c r="AV66" s="79">
        <f t="shared" si="114"/>
        <v>0.36488232304569179</v>
      </c>
      <c r="BA66" s="43">
        <f t="shared" si="115"/>
        <v>1.5908733613226647</v>
      </c>
      <c r="BB66" s="43">
        <f t="shared" si="115"/>
        <v>12.726986890581317</v>
      </c>
      <c r="BC66" s="43">
        <f t="shared" si="115"/>
        <v>14.317860251903983</v>
      </c>
      <c r="BD66" s="43">
        <f t="shared" si="115"/>
        <v>0.32749816448082214</v>
      </c>
      <c r="BE66" s="17">
        <f t="shared" si="125"/>
        <v>27.722909507885362</v>
      </c>
      <c r="BF66" s="79">
        <f t="shared" si="116"/>
        <v>0.45907832606679749</v>
      </c>
      <c r="BK66" s="43">
        <f t="shared" si="117"/>
        <v>1.4104791990797758</v>
      </c>
      <c r="BL66" s="43">
        <f t="shared" si="117"/>
        <v>14.104791990797757</v>
      </c>
      <c r="BM66" s="43">
        <f t="shared" si="117"/>
        <v>15.515271189877533</v>
      </c>
      <c r="BN66" s="43">
        <f t="shared" si="117"/>
        <v>0.30620855543574294</v>
      </c>
      <c r="BO66" s="17">
        <f t="shared" si="126"/>
        <v>26.553773505396698</v>
      </c>
      <c r="BP66" s="79">
        <f t="shared" si="118"/>
        <v>0.53117844015394455</v>
      </c>
      <c r="BU66" s="43">
        <f t="shared" si="119"/>
        <v>1.2553460596255943</v>
      </c>
      <c r="BV66" s="43">
        <f t="shared" si="119"/>
        <v>15.064152715507133</v>
      </c>
      <c r="BW66" s="43">
        <f t="shared" si="119"/>
        <v>16.319498775132725</v>
      </c>
      <c r="BX66" s="43">
        <f t="shared" si="119"/>
        <v>0.40204561562363539</v>
      </c>
      <c r="BY66" s="17">
        <f t="shared" si="127"/>
        <v>25.694651035630336</v>
      </c>
      <c r="BZ66" s="79">
        <f t="shared" si="120"/>
        <v>0.58627582428023362</v>
      </c>
    </row>
    <row r="67" spans="5:78" ht="20.100000000000001" customHeight="1">
      <c r="E67" s="38">
        <v>40</v>
      </c>
      <c r="F67" s="20">
        <f t="shared" si="104"/>
        <v>0.79460000000000008</v>
      </c>
      <c r="G67" s="20">
        <f t="shared" si="105"/>
        <v>5.7799231043957455</v>
      </c>
      <c r="H67" s="29">
        <f t="shared" si="106"/>
        <v>71066.338028169019</v>
      </c>
      <c r="M67" s="43">
        <f t="shared" si="107"/>
        <v>3.2769494786748101</v>
      </c>
      <c r="N67" s="43">
        <f t="shared" si="107"/>
        <v>0</v>
      </c>
      <c r="O67" s="43">
        <f t="shared" si="107"/>
        <v>3.2769494786748101</v>
      </c>
      <c r="P67" s="43">
        <f t="shared" si="107"/>
        <v>0</v>
      </c>
      <c r="Q67" s="17">
        <f t="shared" si="121"/>
        <v>39.677423207352923</v>
      </c>
      <c r="R67" s="79">
        <f t="shared" si="108"/>
        <v>0</v>
      </c>
      <c r="W67" s="43">
        <f t="shared" si="109"/>
        <v>2.5418286861282242</v>
      </c>
      <c r="X67" s="43">
        <f t="shared" si="109"/>
        <v>5.0836573722564484</v>
      </c>
      <c r="Y67" s="43">
        <f t="shared" si="109"/>
        <v>7.6254860583846735</v>
      </c>
      <c r="Z67" s="43">
        <f t="shared" si="109"/>
        <v>0.19381688228389327</v>
      </c>
      <c r="AA67" s="17">
        <f t="shared" si="122"/>
        <v>37.595488175305313</v>
      </c>
      <c r="AB67" s="79">
        <f t="shared" si="110"/>
        <v>0.1352198792725256</v>
      </c>
      <c r="AG67" s="43">
        <f t="shared" si="111"/>
        <v>2.1772361430716729</v>
      </c>
      <c r="AH67" s="43">
        <f t="shared" si="111"/>
        <v>8.7089445722866916</v>
      </c>
      <c r="AI67" s="43">
        <f t="shared" si="111"/>
        <v>10.886180715358366</v>
      </c>
      <c r="AJ67" s="43">
        <f t="shared" si="111"/>
        <v>0.36048257381300319</v>
      </c>
      <c r="AK67" s="17">
        <f t="shared" si="123"/>
        <v>35.655503259079126</v>
      </c>
      <c r="AL67" s="79">
        <f t="shared" si="112"/>
        <v>0.24425246529283226</v>
      </c>
      <c r="AQ67" s="43">
        <f t="shared" si="113"/>
        <v>1.91651253295428</v>
      </c>
      <c r="AR67" s="43">
        <f t="shared" si="113"/>
        <v>11.499075197725681</v>
      </c>
      <c r="AS67" s="43">
        <f t="shared" si="113"/>
        <v>13.41558773067996</v>
      </c>
      <c r="AT67" s="43">
        <f t="shared" si="113"/>
        <v>0.30776740549863302</v>
      </c>
      <c r="AU67" s="17">
        <f t="shared" si="124"/>
        <v>33.918980175530315</v>
      </c>
      <c r="AV67" s="79">
        <f t="shared" si="114"/>
        <v>0.33901594736097918</v>
      </c>
      <c r="BA67" s="43">
        <f t="shared" si="115"/>
        <v>1.7016549933691776</v>
      </c>
      <c r="BB67" s="43">
        <f t="shared" si="115"/>
        <v>13.613239946953421</v>
      </c>
      <c r="BC67" s="43">
        <f t="shared" si="115"/>
        <v>15.314894940322597</v>
      </c>
      <c r="BD67" s="43">
        <f t="shared" si="115"/>
        <v>0.32471053223102697</v>
      </c>
      <c r="BE67" s="17">
        <f t="shared" si="125"/>
        <v>32.740794214212457</v>
      </c>
      <c r="BF67" s="79">
        <f t="shared" si="116"/>
        <v>0.41578832382276321</v>
      </c>
      <c r="BK67" s="43">
        <f t="shared" si="117"/>
        <v>1.5024667303472963</v>
      </c>
      <c r="BL67" s="43">
        <f t="shared" si="117"/>
        <v>15.024667303472963</v>
      </c>
      <c r="BM67" s="43">
        <f t="shared" si="117"/>
        <v>16.527134033820261</v>
      </c>
      <c r="BN67" s="43">
        <f t="shared" si="117"/>
        <v>0.42616761922724666</v>
      </c>
      <c r="BO67" s="17">
        <f t="shared" si="126"/>
        <v>31.420658137073175</v>
      </c>
      <c r="BP67" s="79">
        <f t="shared" si="118"/>
        <v>0.47817799480607909</v>
      </c>
      <c r="BU67" s="43">
        <f t="shared" si="119"/>
        <v>1.3243283735521116</v>
      </c>
      <c r="BV67" s="43">
        <f t="shared" si="119"/>
        <v>15.891940482625341</v>
      </c>
      <c r="BW67" s="43">
        <f t="shared" si="119"/>
        <v>17.216268856177454</v>
      </c>
      <c r="BX67" s="43">
        <f t="shared" si="119"/>
        <v>0.44946041399585024</v>
      </c>
      <c r="BY67" s="17">
        <f t="shared" si="127"/>
        <v>30.145472929944003</v>
      </c>
      <c r="BZ67" s="79">
        <f t="shared" si="120"/>
        <v>0.52717502623220125</v>
      </c>
    </row>
    <row r="68" spans="5:78" ht="20.100000000000001" customHeight="1">
      <c r="E68" s="38">
        <v>42</v>
      </c>
      <c r="F68" s="20">
        <f t="shared" si="104"/>
        <v>0.83460000000000001</v>
      </c>
      <c r="G68" s="20">
        <f t="shared" si="105"/>
        <v>6.070883240534469</v>
      </c>
      <c r="H68" s="29">
        <f t="shared" si="106"/>
        <v>74643.8028169014</v>
      </c>
      <c r="M68" s="43">
        <f t="shared" si="107"/>
        <v>3.7212631713004436</v>
      </c>
      <c r="N68" s="43">
        <f t="shared" si="107"/>
        <v>0</v>
      </c>
      <c r="O68" s="43">
        <f t="shared" si="107"/>
        <v>3.7212631713004436</v>
      </c>
      <c r="P68" s="43">
        <f t="shared" si="107"/>
        <v>0</v>
      </c>
      <c r="Q68" s="17">
        <f t="shared" si="121"/>
        <v>47.593615410916726</v>
      </c>
      <c r="R68" s="79">
        <f t="shared" si="108"/>
        <v>0</v>
      </c>
      <c r="W68" s="43">
        <f t="shared" si="109"/>
        <v>2.8568330135353173</v>
      </c>
      <c r="X68" s="43">
        <f t="shared" si="109"/>
        <v>5.7136660270706345</v>
      </c>
      <c r="Y68" s="43">
        <f t="shared" si="109"/>
        <v>8.5704990406059522</v>
      </c>
      <c r="Z68" s="43">
        <f t="shared" si="109"/>
        <v>0.22490694001629571</v>
      </c>
      <c r="AA68" s="17">
        <f t="shared" si="122"/>
        <v>44.62466860543185</v>
      </c>
      <c r="AB68" s="79">
        <f t="shared" si="110"/>
        <v>0.12803828477899665</v>
      </c>
      <c r="AG68" s="43">
        <f t="shared" si="111"/>
        <v>2.4919162675985271</v>
      </c>
      <c r="AH68" s="43">
        <f t="shared" si="111"/>
        <v>9.9676650703941085</v>
      </c>
      <c r="AI68" s="43">
        <f t="shared" si="111"/>
        <v>12.459581337992635</v>
      </c>
      <c r="AJ68" s="43">
        <f t="shared" si="111"/>
        <v>0.26673175143214861</v>
      </c>
      <c r="AK68" s="17">
        <f t="shared" si="123"/>
        <v>42.15465838221683</v>
      </c>
      <c r="AL68" s="79">
        <f t="shared" si="112"/>
        <v>0.2364546518208536</v>
      </c>
      <c r="AQ68" s="43">
        <f t="shared" si="113"/>
        <v>2.122725544599243</v>
      </c>
      <c r="AR68" s="43">
        <f t="shared" si="113"/>
        <v>12.736353267595458</v>
      </c>
      <c r="AS68" s="43">
        <f t="shared" si="113"/>
        <v>14.859078812194699</v>
      </c>
      <c r="AT68" s="43">
        <f t="shared" si="113"/>
        <v>0.30498061820992584</v>
      </c>
      <c r="AU68" s="17">
        <f t="shared" si="124"/>
        <v>40.178101921686284</v>
      </c>
      <c r="AV68" s="79">
        <f t="shared" si="114"/>
        <v>0.31699738560125862</v>
      </c>
      <c r="BA68" s="43">
        <f t="shared" si="115"/>
        <v>1.8145385740229951</v>
      </c>
      <c r="BB68" s="43">
        <f t="shared" si="115"/>
        <v>14.516308592183961</v>
      </c>
      <c r="BC68" s="43">
        <f t="shared" si="115"/>
        <v>16.330847166206954</v>
      </c>
      <c r="BD68" s="43">
        <f t="shared" si="115"/>
        <v>0.36916963526295954</v>
      </c>
      <c r="BE68" s="17">
        <f t="shared" si="125"/>
        <v>38.412634015192971</v>
      </c>
      <c r="BF68" s="79">
        <f t="shared" si="116"/>
        <v>0.37790453491011494</v>
      </c>
      <c r="BK68" s="43">
        <f t="shared" si="117"/>
        <v>1.6150096932089228</v>
      </c>
      <c r="BL68" s="43">
        <f t="shared" si="117"/>
        <v>16.150096932089227</v>
      </c>
      <c r="BM68" s="43">
        <f t="shared" si="117"/>
        <v>17.765106625298149</v>
      </c>
      <c r="BN68" s="43">
        <f t="shared" si="117"/>
        <v>0.38100861198666308</v>
      </c>
      <c r="BO68" s="17">
        <f t="shared" si="126"/>
        <v>36.921307087968806</v>
      </c>
      <c r="BP68" s="79">
        <f t="shared" si="118"/>
        <v>0.4374194254176853</v>
      </c>
      <c r="BU68" s="43">
        <f t="shared" si="119"/>
        <v>1.3958889447396272</v>
      </c>
      <c r="BV68" s="43">
        <f t="shared" si="119"/>
        <v>16.750667336875523</v>
      </c>
      <c r="BW68" s="43">
        <f t="shared" si="119"/>
        <v>18.146556281615151</v>
      </c>
      <c r="BX68" s="43">
        <f t="shared" si="119"/>
        <v>0.5794631745988591</v>
      </c>
      <c r="BY68" s="17">
        <f t="shared" si="127"/>
        <v>35.20244314795125</v>
      </c>
      <c r="BZ68" s="79">
        <f t="shared" si="120"/>
        <v>0.47583820436765328</v>
      </c>
    </row>
    <row r="69" spans="5:78" ht="20.100000000000001" customHeight="1">
      <c r="E69" s="38">
        <v>44</v>
      </c>
      <c r="F69" s="20">
        <f t="shared" si="104"/>
        <v>0.87460000000000004</v>
      </c>
      <c r="G69" s="20">
        <f t="shared" si="105"/>
        <v>6.3618433766731934</v>
      </c>
      <c r="H69" s="29">
        <f t="shared" si="106"/>
        <v>78221.267605633795</v>
      </c>
      <c r="M69" s="43">
        <f t="shared" si="107"/>
        <v>4.5674744369585341</v>
      </c>
      <c r="N69" s="43">
        <f t="shared" si="107"/>
        <v>0</v>
      </c>
      <c r="O69" s="43">
        <f t="shared" si="107"/>
        <v>4.5674744369585341</v>
      </c>
      <c r="P69" s="43">
        <f t="shared" si="107"/>
        <v>0</v>
      </c>
      <c r="Q69" s="17">
        <f t="shared" si="121"/>
        <v>69.335460888026603</v>
      </c>
      <c r="R69" s="79">
        <f t="shared" si="108"/>
        <v>0</v>
      </c>
      <c r="W69" s="43">
        <f t="shared" si="109"/>
        <v>3.4332183105701519</v>
      </c>
      <c r="X69" s="43">
        <f t="shared" si="109"/>
        <v>6.8664366211403038</v>
      </c>
      <c r="Y69" s="43">
        <f t="shared" si="109"/>
        <v>10.299654931710457</v>
      </c>
      <c r="Z69" s="43">
        <f t="shared" si="109"/>
        <v>0.2422765666340119</v>
      </c>
      <c r="AA69" s="17">
        <f t="shared" si="122"/>
        <v>63.559083197336982</v>
      </c>
      <c r="AB69" s="79">
        <f t="shared" si="110"/>
        <v>0.10803234212522429</v>
      </c>
      <c r="AG69" s="43">
        <f t="shared" si="111"/>
        <v>2.2719221117729926</v>
      </c>
      <c r="AH69" s="43">
        <f t="shared" si="111"/>
        <v>9.0876884470919705</v>
      </c>
      <c r="AI69" s="43">
        <f t="shared" si="111"/>
        <v>11.359610558864963</v>
      </c>
      <c r="AJ69" s="43">
        <f t="shared" si="111"/>
        <v>0.42111547640849772</v>
      </c>
      <c r="AK69" s="17">
        <f t="shared" si="123"/>
        <v>49.712812479457796</v>
      </c>
      <c r="AL69" s="79">
        <f t="shared" si="112"/>
        <v>0.18280374804477542</v>
      </c>
      <c r="AQ69" s="43">
        <f t="shared" si="113"/>
        <v>2.1309323050549258</v>
      </c>
      <c r="AR69" s="43">
        <f t="shared" si="113"/>
        <v>12.785593830329555</v>
      </c>
      <c r="AS69" s="43">
        <f t="shared" si="113"/>
        <v>14.91652613538448</v>
      </c>
      <c r="AT69" s="43">
        <f t="shared" si="113"/>
        <v>0.30561226705599287</v>
      </c>
      <c r="AU69" s="17">
        <f t="shared" si="124"/>
        <v>46.248878725019118</v>
      </c>
      <c r="AV69" s="79">
        <f t="shared" si="114"/>
        <v>0.2764519742489015</v>
      </c>
      <c r="BA69" s="43">
        <f t="shared" si="115"/>
        <v>1.7363436528659402</v>
      </c>
      <c r="BB69" s="43">
        <f t="shared" si="115"/>
        <v>13.890749222927521</v>
      </c>
      <c r="BC69" s="43">
        <f t="shared" si="115"/>
        <v>15.627092875793462</v>
      </c>
      <c r="BD69" s="43">
        <f t="shared" si="115"/>
        <v>0.46834876492665922</v>
      </c>
      <c r="BE69" s="17">
        <f t="shared" si="125"/>
        <v>43.800779823885776</v>
      </c>
      <c r="BF69" s="79">
        <f t="shared" si="116"/>
        <v>0.31713474688760018</v>
      </c>
      <c r="BK69" s="43">
        <f t="shared" si="117"/>
        <v>1.4856308759846231</v>
      </c>
      <c r="BL69" s="43">
        <f t="shared" si="117"/>
        <v>14.856308759846229</v>
      </c>
      <c r="BM69" s="43">
        <f t="shared" si="117"/>
        <v>16.341939635830851</v>
      </c>
      <c r="BN69" s="43">
        <f t="shared" si="117"/>
        <v>0.60522921090505521</v>
      </c>
      <c r="BO69" s="17">
        <f t="shared" si="126"/>
        <v>41.964705648035768</v>
      </c>
      <c r="BP69" s="79">
        <f t="shared" si="118"/>
        <v>0.35401913418500541</v>
      </c>
      <c r="BU69" s="43">
        <f t="shared" si="119"/>
        <v>1.2565104570986425</v>
      </c>
      <c r="BV69" s="43">
        <f t="shared" si="119"/>
        <v>15.078125485183708</v>
      </c>
      <c r="BW69" s="43">
        <f t="shared" si="119"/>
        <v>16.33463594228235</v>
      </c>
      <c r="BX69" s="43">
        <f t="shared" si="119"/>
        <v>0.58112903848846331</v>
      </c>
      <c r="BY69" s="17">
        <f t="shared" si="127"/>
        <v>39.614404512282739</v>
      </c>
      <c r="BZ69" s="79">
        <f t="shared" si="120"/>
        <v>0.38062229309817402</v>
      </c>
    </row>
    <row r="70" spans="5:78" ht="20.100000000000001" customHeight="1">
      <c r="E70" s="38">
        <v>46</v>
      </c>
      <c r="F70" s="20">
        <f t="shared" si="104"/>
        <v>0.91460000000000008</v>
      </c>
      <c r="G70" s="20">
        <f t="shared" si="105"/>
        <v>6.6528035128119161</v>
      </c>
      <c r="H70" s="29">
        <f t="shared" si="106"/>
        <v>81798.732394366205</v>
      </c>
      <c r="M70" s="43">
        <f t="shared" si="107"/>
        <v>4.6840256292804625</v>
      </c>
      <c r="N70" s="43">
        <f t="shared" si="107"/>
        <v>0</v>
      </c>
      <c r="O70" s="43">
        <f t="shared" si="107"/>
        <v>4.6840256292804625</v>
      </c>
      <c r="P70" s="43">
        <f t="shared" si="107"/>
        <v>0</v>
      </c>
      <c r="Q70" s="17">
        <f t="shared" si="121"/>
        <v>80.213969979150846</v>
      </c>
      <c r="R70" s="79">
        <f t="shared" si="108"/>
        <v>0</v>
      </c>
      <c r="W70" s="43">
        <f t="shared" si="109"/>
        <v>3.6244403745185747</v>
      </c>
      <c r="X70" s="43">
        <f t="shared" si="109"/>
        <v>7.2488807490371494</v>
      </c>
      <c r="Y70" s="43">
        <f t="shared" si="109"/>
        <v>10.873321123555725</v>
      </c>
      <c r="Z70" s="43">
        <f t="shared" si="109"/>
        <v>0.20550293672863873</v>
      </c>
      <c r="AA70" s="17">
        <f t="shared" si="122"/>
        <v>75.13791278023632</v>
      </c>
      <c r="AB70" s="79">
        <f t="shared" si="110"/>
        <v>9.647434272281033E-2</v>
      </c>
      <c r="AG70" s="43">
        <f t="shared" si="111"/>
        <v>1.907162141008824</v>
      </c>
      <c r="AH70" s="43">
        <f t="shared" si="111"/>
        <v>7.6286485640352959</v>
      </c>
      <c r="AI70" s="43">
        <f t="shared" si="111"/>
        <v>9.5358107050441188</v>
      </c>
      <c r="AJ70" s="43">
        <f t="shared" si="111"/>
        <v>0.27209016624030169</v>
      </c>
      <c r="AK70" s="17">
        <f t="shared" si="123"/>
        <v>57.629664318024453</v>
      </c>
      <c r="AL70" s="79">
        <f t="shared" si="112"/>
        <v>0.13237364219123751</v>
      </c>
      <c r="AQ70" s="43">
        <f t="shared" si="113"/>
        <v>1.4367392563746937</v>
      </c>
      <c r="AR70" s="43">
        <f t="shared" si="113"/>
        <v>8.620435538248163</v>
      </c>
      <c r="AS70" s="43">
        <f t="shared" si="113"/>
        <v>10.057174794622856</v>
      </c>
      <c r="AT70" s="43">
        <f t="shared" si="113"/>
        <v>0.54852231768593507</v>
      </c>
      <c r="AU70" s="17">
        <f t="shared" si="124"/>
        <v>49.624141272970213</v>
      </c>
      <c r="AV70" s="79">
        <f t="shared" si="114"/>
        <v>0.1737145533829848</v>
      </c>
      <c r="BA70" s="43">
        <f t="shared" si="115"/>
        <v>1.2470724563825817</v>
      </c>
      <c r="BB70" s="43">
        <f t="shared" si="115"/>
        <v>9.9765796510606535</v>
      </c>
      <c r="BC70" s="43">
        <f t="shared" si="115"/>
        <v>11.223652107443236</v>
      </c>
      <c r="BD70" s="43">
        <f t="shared" si="115"/>
        <v>0.6174768484381401</v>
      </c>
      <c r="BE70" s="17">
        <f t="shared" si="125"/>
        <v>45.341781717098492</v>
      </c>
      <c r="BF70" s="79">
        <f t="shared" si="116"/>
        <v>0.22003060473687697</v>
      </c>
      <c r="BK70" s="43">
        <f t="shared" si="117"/>
        <v>0.98296285376766568</v>
      </c>
      <c r="BL70" s="43">
        <f t="shared" si="117"/>
        <v>9.8296285376766566</v>
      </c>
      <c r="BM70" s="43">
        <f t="shared" si="117"/>
        <v>10.812591391444322</v>
      </c>
      <c r="BN70" s="43">
        <f t="shared" si="117"/>
        <v>0.561291407606618</v>
      </c>
      <c r="BO70" s="17">
        <f t="shared" si="126"/>
        <v>40.821312868313932</v>
      </c>
      <c r="BP70" s="79">
        <f t="shared" si="118"/>
        <v>0.24079648220492561</v>
      </c>
      <c r="BU70" s="43">
        <f t="shared" si="119"/>
        <v>0.85517071342518003</v>
      </c>
      <c r="BV70" s="43">
        <f t="shared" si="119"/>
        <v>10.262048561102162</v>
      </c>
      <c r="BW70" s="43">
        <f t="shared" si="119"/>
        <v>11.11721927452734</v>
      </c>
      <c r="BX70" s="43">
        <f t="shared" si="119"/>
        <v>0.87629932180130399</v>
      </c>
      <c r="BY70" s="17">
        <f t="shared" si="127"/>
        <v>37.816084974429224</v>
      </c>
      <c r="BZ70" s="79">
        <f t="shared" si="120"/>
        <v>0.27136729167075951</v>
      </c>
    </row>
    <row r="71" spans="5:78" ht="20.100000000000001" customHeight="1">
      <c r="E71" s="38">
        <v>48</v>
      </c>
      <c r="F71" s="20">
        <f t="shared" si="104"/>
        <v>0.9546</v>
      </c>
      <c r="G71" s="20">
        <f t="shared" si="105"/>
        <v>6.9437636489506387</v>
      </c>
      <c r="H71" s="29">
        <f t="shared" si="106"/>
        <v>85376.1971830986</v>
      </c>
      <c r="M71" s="43">
        <f t="shared" si="107"/>
        <v>4.864317904013272</v>
      </c>
      <c r="N71" s="43">
        <f t="shared" si="107"/>
        <v>0</v>
      </c>
      <c r="O71" s="43">
        <f t="shared" si="107"/>
        <v>4.864317904013272</v>
      </c>
      <c r="P71" s="43">
        <f t="shared" si="107"/>
        <v>0</v>
      </c>
      <c r="Q71" s="17">
        <f t="shared" si="121"/>
        <v>92.788832293864672</v>
      </c>
      <c r="R71" s="79">
        <f t="shared" si="108"/>
        <v>0</v>
      </c>
      <c r="W71" s="43">
        <f t="shared" si="109"/>
        <v>3.9819154594151924</v>
      </c>
      <c r="X71" s="43">
        <f t="shared" si="109"/>
        <v>7.9638309188303849</v>
      </c>
      <c r="Y71" s="43">
        <f t="shared" si="109"/>
        <v>11.945746378245577</v>
      </c>
      <c r="Z71" s="43">
        <f t="shared" si="109"/>
        <v>0.16634016201834434</v>
      </c>
      <c r="AA71" s="17">
        <f t="shared" si="122"/>
        <v>88.050940989734983</v>
      </c>
      <c r="AB71" s="79">
        <f t="shared" si="110"/>
        <v>9.0445721866377463E-2</v>
      </c>
      <c r="AG71" s="43">
        <f t="shared" si="111"/>
        <v>2.3710820542811195</v>
      </c>
      <c r="AH71" s="43">
        <f t="shared" si="111"/>
        <v>9.484328217124478</v>
      </c>
      <c r="AI71" s="43">
        <f t="shared" si="111"/>
        <v>11.855410271405596</v>
      </c>
      <c r="AJ71" s="43">
        <f t="shared" si="111"/>
        <v>0.31017093857161404</v>
      </c>
      <c r="AK71" s="17">
        <f t="shared" si="123"/>
        <v>72.253867905576143</v>
      </c>
      <c r="AL71" s="79">
        <f t="shared" si="112"/>
        <v>0.13126395156476503</v>
      </c>
      <c r="AQ71" s="43">
        <f t="shared" si="113"/>
        <v>1.698377179671275</v>
      </c>
      <c r="AR71" s="43">
        <f t="shared" si="113"/>
        <v>10.19026307802765</v>
      </c>
      <c r="AS71" s="43">
        <f t="shared" si="113"/>
        <v>11.888640257698924</v>
      </c>
      <c r="AT71" s="43">
        <f t="shared" si="113"/>
        <v>0.62407416433732255</v>
      </c>
      <c r="AU71" s="17">
        <f t="shared" si="124"/>
        <v>64.525567284813945</v>
      </c>
      <c r="AV71" s="79">
        <f t="shared" si="114"/>
        <v>0.15792597425836072</v>
      </c>
      <c r="BA71" s="43">
        <f t="shared" si="115"/>
        <v>1.2424033650548028</v>
      </c>
      <c r="BB71" s="43">
        <f t="shared" si="115"/>
        <v>9.939226920438422</v>
      </c>
      <c r="BC71" s="43">
        <f t="shared" si="115"/>
        <v>11.181630285493224</v>
      </c>
      <c r="BD71" s="43">
        <f t="shared" si="115"/>
        <v>0.99224356205940589</v>
      </c>
      <c r="BE71" s="17">
        <f t="shared" si="125"/>
        <v>56.612673496358376</v>
      </c>
      <c r="BF71" s="79">
        <f t="shared" si="116"/>
        <v>0.17556540446862601</v>
      </c>
      <c r="BK71" s="43">
        <f t="shared" si="117"/>
        <v>0.79534826932655744</v>
      </c>
      <c r="BL71" s="43">
        <f t="shared" si="117"/>
        <v>7.9534826932655731</v>
      </c>
      <c r="BM71" s="43">
        <f t="shared" si="117"/>
        <v>8.7488309625921303</v>
      </c>
      <c r="BN71" s="43">
        <f t="shared" si="117"/>
        <v>0.69644300378742408</v>
      </c>
      <c r="BO71" s="17">
        <f t="shared" si="126"/>
        <v>46.045740163511539</v>
      </c>
      <c r="BP71" s="79">
        <f t="shared" si="118"/>
        <v>0.17273004332262262</v>
      </c>
      <c r="BU71" s="43">
        <f t="shared" si="119"/>
        <v>0.55240785189524577</v>
      </c>
      <c r="BV71" s="43">
        <f t="shared" si="119"/>
        <v>6.6288942227429501</v>
      </c>
      <c r="BW71" s="43">
        <f t="shared" si="119"/>
        <v>7.1813020746381957</v>
      </c>
      <c r="BX71" s="43">
        <f t="shared" si="119"/>
        <v>0.83965942101579749</v>
      </c>
      <c r="BY71" s="17">
        <f t="shared" si="127"/>
        <v>39.85161386980085</v>
      </c>
      <c r="BZ71" s="79">
        <f t="shared" si="120"/>
        <v>0.16633941712875672</v>
      </c>
    </row>
    <row r="72" spans="5:78" ht="20.100000000000001" customHeight="1">
      <c r="E72" s="38">
        <v>50</v>
      </c>
      <c r="F72" s="20">
        <f t="shared" si="104"/>
        <v>0.99460000000000004</v>
      </c>
      <c r="G72" s="20">
        <f t="shared" si="105"/>
        <v>7.2347237850893631</v>
      </c>
      <c r="H72" s="29">
        <f t="shared" si="106"/>
        <v>88953.661971830996</v>
      </c>
      <c r="M72" s="43">
        <f t="shared" si="107"/>
        <v>5.7287834308430741</v>
      </c>
      <c r="N72" s="43">
        <f t="shared" si="107"/>
        <v>0</v>
      </c>
      <c r="O72" s="43">
        <f t="shared" si="107"/>
        <v>5.7287834308430741</v>
      </c>
      <c r="P72" s="43">
        <f t="shared" si="107"/>
        <v>0</v>
      </c>
      <c r="Q72" s="17">
        <f t="shared" si="121"/>
        <v>106.23845210527286</v>
      </c>
      <c r="R72" s="79">
        <f t="shared" si="108"/>
        <v>0</v>
      </c>
      <c r="W72" s="43">
        <f t="shared" si="109"/>
        <v>4.148279686368805</v>
      </c>
      <c r="X72" s="43">
        <f t="shared" si="109"/>
        <v>8.2965593727376099</v>
      </c>
      <c r="Y72" s="43">
        <f t="shared" si="109"/>
        <v>12.444839059106414</v>
      </c>
      <c r="Z72" s="43">
        <f t="shared" si="109"/>
        <v>0.21394634407701502</v>
      </c>
      <c r="AA72" s="17">
        <f t="shared" si="122"/>
        <v>96.833904004242697</v>
      </c>
      <c r="AB72" s="79">
        <f t="shared" si="110"/>
        <v>8.5678249349257912E-2</v>
      </c>
      <c r="AG72" s="43">
        <f t="shared" si="111"/>
        <v>3.3165760703086669</v>
      </c>
      <c r="AH72" s="43">
        <f t="shared" si="111"/>
        <v>13.266304281234667</v>
      </c>
      <c r="AI72" s="43">
        <f t="shared" si="111"/>
        <v>16.582880351543334</v>
      </c>
      <c r="AJ72" s="43">
        <f t="shared" si="111"/>
        <v>0.31667819845201384</v>
      </c>
      <c r="AK72" s="17">
        <f t="shared" si="123"/>
        <v>84.163050099993427</v>
      </c>
      <c r="AL72" s="79">
        <f t="shared" si="112"/>
        <v>0.15762622986539912</v>
      </c>
      <c r="AQ72" s="43">
        <f t="shared" si="113"/>
        <v>2.7844207099930482</v>
      </c>
      <c r="AR72" s="43">
        <f t="shared" si="113"/>
        <v>16.706524259958289</v>
      </c>
      <c r="AS72" s="43">
        <f t="shared" si="113"/>
        <v>19.490944969951336</v>
      </c>
      <c r="AT72" s="43">
        <f t="shared" si="113"/>
        <v>0.27897954574512274</v>
      </c>
      <c r="AU72" s="17">
        <f t="shared" si="124"/>
        <v>76.748907097799957</v>
      </c>
      <c r="AV72" s="79">
        <f t="shared" si="114"/>
        <v>0.21767768287135897</v>
      </c>
      <c r="BA72" s="43">
        <f t="shared" si="115"/>
        <v>2.2267402544388526</v>
      </c>
      <c r="BB72" s="43">
        <f t="shared" si="115"/>
        <v>17.813922035510821</v>
      </c>
      <c r="BC72" s="43">
        <f t="shared" si="115"/>
        <v>20.040662289949672</v>
      </c>
      <c r="BD72" s="43">
        <f t="shared" si="115"/>
        <v>0.37378374662294256</v>
      </c>
      <c r="BE72" s="17">
        <f t="shared" si="125"/>
        <v>70.60602516106394</v>
      </c>
      <c r="BF72" s="79">
        <f t="shared" si="116"/>
        <v>0.25230030999301178</v>
      </c>
      <c r="BK72" s="43">
        <f t="shared" si="117"/>
        <v>1.7774480277035565</v>
      </c>
      <c r="BL72" s="43">
        <f t="shared" si="117"/>
        <v>17.774480277035565</v>
      </c>
      <c r="BM72" s="43">
        <f t="shared" si="117"/>
        <v>19.551928304739121</v>
      </c>
      <c r="BN72" s="43">
        <f t="shared" si="117"/>
        <v>0.48717215122224711</v>
      </c>
      <c r="BO72" s="17">
        <f t="shared" si="126"/>
        <v>65.080215201356552</v>
      </c>
      <c r="BP72" s="79">
        <f t="shared" si="118"/>
        <v>0.27311649511363428</v>
      </c>
      <c r="BU72" s="43">
        <f t="shared" si="119"/>
        <v>1.1784135676034473</v>
      </c>
      <c r="BV72" s="43">
        <f t="shared" si="119"/>
        <v>14.140962811241369</v>
      </c>
      <c r="BW72" s="43">
        <f t="shared" si="119"/>
        <v>15.319376378844815</v>
      </c>
      <c r="BX72" s="43">
        <f t="shared" si="119"/>
        <v>0.87709684459550763</v>
      </c>
      <c r="BY72" s="17">
        <f t="shared" si="127"/>
        <v>59.73999079865024</v>
      </c>
      <c r="BZ72" s="79">
        <f t="shared" si="120"/>
        <v>0.23670848659656754</v>
      </c>
    </row>
    <row r="73" spans="5:78" ht="20.100000000000001" customHeight="1">
      <c r="E73" s="38">
        <v>52</v>
      </c>
      <c r="F73" s="20">
        <f t="shared" si="104"/>
        <v>1.0346</v>
      </c>
      <c r="G73" s="20">
        <f t="shared" si="105"/>
        <v>7.5256839212280857</v>
      </c>
      <c r="H73" s="29">
        <f t="shared" si="106"/>
        <v>92531.126760563377</v>
      </c>
      <c r="M73" s="43">
        <f t="shared" si="107"/>
        <v>6.0931506255303036</v>
      </c>
      <c r="N73" s="43">
        <f t="shared" si="107"/>
        <v>0</v>
      </c>
      <c r="O73" s="43">
        <f t="shared" si="107"/>
        <v>6.0931506255303036</v>
      </c>
      <c r="P73" s="43">
        <f t="shared" si="107"/>
        <v>0</v>
      </c>
      <c r="Q73" s="17">
        <f t="shared" si="121"/>
        <v>117.92846454381352</v>
      </c>
      <c r="R73" s="79">
        <f t="shared" si="108"/>
        <v>0</v>
      </c>
      <c r="W73" s="43">
        <f t="shared" si="109"/>
        <v>4.9598171065731114</v>
      </c>
      <c r="X73" s="43">
        <f t="shared" si="109"/>
        <v>9.9196342131462227</v>
      </c>
      <c r="Y73" s="43">
        <f t="shared" si="109"/>
        <v>14.879451319719333</v>
      </c>
      <c r="Z73" s="43">
        <f t="shared" si="109"/>
        <v>0.13338699726780501</v>
      </c>
      <c r="AA73" s="17">
        <f t="shared" si="122"/>
        <v>109.08200192149395</v>
      </c>
      <c r="AB73" s="79">
        <f t="shared" si="110"/>
        <v>9.093740524019131E-2</v>
      </c>
      <c r="AG73" s="43">
        <f t="shared" si="111"/>
        <v>3.783872451848719</v>
      </c>
      <c r="AH73" s="43">
        <f t="shared" si="111"/>
        <v>15.135489807394876</v>
      </c>
      <c r="AI73" s="43">
        <f t="shared" si="111"/>
        <v>18.919362259243599</v>
      </c>
      <c r="AJ73" s="43">
        <f t="shared" si="111"/>
        <v>0.17898586286544452</v>
      </c>
      <c r="AK73" s="17">
        <f t="shared" si="123"/>
        <v>97.060421663772829</v>
      </c>
      <c r="AL73" s="79">
        <f t="shared" si="112"/>
        <v>0.15593884250601911</v>
      </c>
      <c r="AQ73" s="43">
        <f t="shared" si="113"/>
        <v>3.1107767972092608</v>
      </c>
      <c r="AR73" s="43">
        <f t="shared" si="113"/>
        <v>18.664660783255567</v>
      </c>
      <c r="AS73" s="43">
        <f t="shared" si="113"/>
        <v>21.775437580464825</v>
      </c>
      <c r="AT73" s="43">
        <f t="shared" si="113"/>
        <v>0.26472985047856001</v>
      </c>
      <c r="AU73" s="17">
        <f t="shared" si="124"/>
        <v>89.04429408097441</v>
      </c>
      <c r="AV73" s="79">
        <f t="shared" si="114"/>
        <v>0.20961096919115829</v>
      </c>
      <c r="BA73" s="43">
        <f t="shared" si="115"/>
        <v>2.5699675552717069</v>
      </c>
      <c r="BB73" s="43">
        <f t="shared" si="115"/>
        <v>20.559740442173656</v>
      </c>
      <c r="BC73" s="43">
        <f t="shared" si="115"/>
        <v>23.129707997445362</v>
      </c>
      <c r="BD73" s="43">
        <f t="shared" si="115"/>
        <v>0.27575395877619169</v>
      </c>
      <c r="BE73" s="17">
        <f t="shared" si="125"/>
        <v>83.143170844126075</v>
      </c>
      <c r="BF73" s="79">
        <f t="shared" si="116"/>
        <v>0.24728116853659987</v>
      </c>
      <c r="BK73" s="43">
        <f t="shared" si="117"/>
        <v>2.1076796497283277</v>
      </c>
      <c r="BL73" s="43">
        <f t="shared" si="117"/>
        <v>21.076796497283276</v>
      </c>
      <c r="BM73" s="43">
        <f t="shared" si="117"/>
        <v>23.184476147011601</v>
      </c>
      <c r="BN73" s="43">
        <f t="shared" si="117"/>
        <v>0.3398016791916445</v>
      </c>
      <c r="BO73" s="17">
        <f t="shared" si="126"/>
        <v>77.158491880030326</v>
      </c>
      <c r="BP73" s="79">
        <f t="shared" si="118"/>
        <v>0.27316236986661785</v>
      </c>
      <c r="BU73" s="43">
        <f t="shared" si="119"/>
        <v>1.6855913616825209</v>
      </c>
      <c r="BV73" s="43">
        <f t="shared" si="119"/>
        <v>20.227096340190251</v>
      </c>
      <c r="BW73" s="43">
        <f t="shared" si="119"/>
        <v>21.91268770187277</v>
      </c>
      <c r="BX73" s="43">
        <f t="shared" si="119"/>
        <v>0.48042375066944165</v>
      </c>
      <c r="BY73" s="17">
        <f t="shared" si="127"/>
        <v>71.429702330629752</v>
      </c>
      <c r="BZ73" s="79">
        <f t="shared" si="120"/>
        <v>0.28317486536013009</v>
      </c>
    </row>
    <row r="74" spans="5:78" ht="20.100000000000001" customHeight="1">
      <c r="E74" s="38">
        <v>54</v>
      </c>
      <c r="F74" s="20">
        <f t="shared" si="104"/>
        <v>1.0746</v>
      </c>
      <c r="G74" s="20">
        <f t="shared" si="105"/>
        <v>7.8166440573668101</v>
      </c>
      <c r="H74" s="29">
        <f t="shared" si="106"/>
        <v>96108.591549295772</v>
      </c>
      <c r="M74" s="43">
        <f t="shared" si="107"/>
        <v>6.6206918431680908</v>
      </c>
      <c r="N74" s="43">
        <f t="shared" si="107"/>
        <v>0</v>
      </c>
      <c r="O74" s="43">
        <f t="shared" si="107"/>
        <v>6.6206918431680908</v>
      </c>
      <c r="P74" s="43">
        <f t="shared" si="107"/>
        <v>0</v>
      </c>
      <c r="Q74" s="17">
        <f t="shared" si="121"/>
        <v>132.79179470292229</v>
      </c>
      <c r="R74" s="79">
        <f t="shared" si="108"/>
        <v>0</v>
      </c>
      <c r="W74" s="43">
        <f t="shared" si="109"/>
        <v>5.3070444733400937</v>
      </c>
      <c r="X74" s="43">
        <f t="shared" si="109"/>
        <v>10.614088946680187</v>
      </c>
      <c r="Y74" s="43">
        <f t="shared" si="109"/>
        <v>15.921133420020279</v>
      </c>
      <c r="Z74" s="43">
        <f t="shared" si="109"/>
        <v>0.10482947027622008</v>
      </c>
      <c r="AA74" s="17">
        <f t="shared" si="122"/>
        <v>123.37646849320997</v>
      </c>
      <c r="AB74" s="79">
        <f t="shared" si="110"/>
        <v>8.6030092093812321E-2</v>
      </c>
      <c r="AG74" s="43">
        <f t="shared" si="111"/>
        <v>4.309006975559198</v>
      </c>
      <c r="AH74" s="43">
        <f t="shared" si="111"/>
        <v>17.236027902236792</v>
      </c>
      <c r="AI74" s="43">
        <f t="shared" si="111"/>
        <v>21.545034877795992</v>
      </c>
      <c r="AJ74" s="43">
        <f t="shared" si="111"/>
        <v>0.17369122116535324</v>
      </c>
      <c r="AK74" s="17">
        <f t="shared" si="123"/>
        <v>112.30512157663088</v>
      </c>
      <c r="AL74" s="79">
        <f t="shared" si="112"/>
        <v>0.15347499437481904</v>
      </c>
      <c r="AQ74" s="43">
        <f t="shared" si="113"/>
        <v>3.5454674220560802</v>
      </c>
      <c r="AR74" s="43">
        <f t="shared" si="113"/>
        <v>21.27280453233648</v>
      </c>
      <c r="AS74" s="43">
        <f t="shared" si="113"/>
        <v>24.818271954392561</v>
      </c>
      <c r="AT74" s="43">
        <f t="shared" si="113"/>
        <v>0.20198921967897837</v>
      </c>
      <c r="AU74" s="17">
        <f t="shared" si="124"/>
        <v>103.94309475644511</v>
      </c>
      <c r="AV74" s="79">
        <f t="shared" si="114"/>
        <v>0.20465817938345959</v>
      </c>
      <c r="BA74" s="43">
        <f t="shared" si="115"/>
        <v>3.0453995762267811</v>
      </c>
      <c r="BB74" s="43">
        <f t="shared" si="115"/>
        <v>24.363196609814249</v>
      </c>
      <c r="BC74" s="43">
        <f t="shared" si="115"/>
        <v>27.408596186041031</v>
      </c>
      <c r="BD74" s="43">
        <f t="shared" si="115"/>
        <v>0.26506957434541711</v>
      </c>
      <c r="BE74" s="17">
        <f t="shared" si="125"/>
        <v>97.617446756010651</v>
      </c>
      <c r="BF74" s="79">
        <f t="shared" si="116"/>
        <v>0.24957830202943843</v>
      </c>
      <c r="BK74" s="43">
        <f t="shared" si="117"/>
        <v>2.5622979933652292</v>
      </c>
      <c r="BL74" s="43">
        <f t="shared" si="117"/>
        <v>25.622979933652289</v>
      </c>
      <c r="BM74" s="43">
        <f t="shared" si="117"/>
        <v>28.18527792701752</v>
      </c>
      <c r="BN74" s="43">
        <f t="shared" si="117"/>
        <v>0.27682588763470151</v>
      </c>
      <c r="BO74" s="17">
        <f t="shared" si="126"/>
        <v>91.221578796274429</v>
      </c>
      <c r="BP74" s="79">
        <f t="shared" si="118"/>
        <v>0.28088726671653214</v>
      </c>
      <c r="BU74" s="43">
        <f t="shared" si="119"/>
        <v>2.0964688075887317</v>
      </c>
      <c r="BV74" s="43">
        <f t="shared" si="119"/>
        <v>25.15762569106478</v>
      </c>
      <c r="BW74" s="43">
        <f t="shared" si="119"/>
        <v>27.254094498653512</v>
      </c>
      <c r="BX74" s="43">
        <f t="shared" si="119"/>
        <v>0.2912585821642667</v>
      </c>
      <c r="BY74" s="17">
        <f t="shared" si="127"/>
        <v>84.732084224135846</v>
      </c>
      <c r="BZ74" s="79">
        <f t="shared" si="120"/>
        <v>0.29690790591810623</v>
      </c>
    </row>
    <row r="75" spans="5:78" ht="20.100000000000001" customHeight="1">
      <c r="E75" s="38">
        <v>56</v>
      </c>
      <c r="F75" s="20">
        <f t="shared" si="104"/>
        <v>1.1146</v>
      </c>
      <c r="G75" s="21">
        <f t="shared" si="105"/>
        <v>8.1076041935055354</v>
      </c>
      <c r="H75" s="30">
        <f t="shared" si="106"/>
        <v>99686.056338028182</v>
      </c>
      <c r="M75" s="43">
        <f t="shared" si="107"/>
        <v>6.6863388064661153</v>
      </c>
      <c r="N75" s="43">
        <f t="shared" si="107"/>
        <v>0</v>
      </c>
      <c r="O75" s="43">
        <f t="shared" si="107"/>
        <v>6.6863388064661153</v>
      </c>
      <c r="P75" s="43">
        <f t="shared" si="107"/>
        <v>0</v>
      </c>
      <c r="Q75" s="17">
        <f t="shared" si="121"/>
        <v>146.33801859763133</v>
      </c>
      <c r="R75" s="79">
        <f t="shared" si="108"/>
        <v>0</v>
      </c>
      <c r="W75" s="43">
        <f t="shared" si="109"/>
        <v>5.3847364995918614</v>
      </c>
      <c r="X75" s="43">
        <f t="shared" si="109"/>
        <v>10.769472999183723</v>
      </c>
      <c r="Y75" s="43">
        <f t="shared" si="109"/>
        <v>16.154209498775582</v>
      </c>
      <c r="Z75" s="43">
        <f t="shared" si="109"/>
        <v>0.10500500351585812</v>
      </c>
      <c r="AA75" s="17">
        <f t="shared" si="122"/>
        <v>134.33635520990001</v>
      </c>
      <c r="AB75" s="79">
        <f t="shared" si="110"/>
        <v>8.0167970780184297E-2</v>
      </c>
      <c r="AG75" s="43">
        <f t="shared" si="111"/>
        <v>4.5017146224741866</v>
      </c>
      <c r="AH75" s="43">
        <f t="shared" si="111"/>
        <v>18.006858489896747</v>
      </c>
      <c r="AI75" s="43">
        <f t="shared" si="111"/>
        <v>22.508573112370932</v>
      </c>
      <c r="AJ75" s="43">
        <f t="shared" si="111"/>
        <v>0.16034205390548373</v>
      </c>
      <c r="AK75" s="17">
        <f t="shared" si="123"/>
        <v>123.84959166218704</v>
      </c>
      <c r="AL75" s="79">
        <f t="shared" si="112"/>
        <v>0.14539295808913422</v>
      </c>
      <c r="AQ75" s="43">
        <f t="shared" si="113"/>
        <v>3.8792116899022449</v>
      </c>
      <c r="AR75" s="43">
        <f t="shared" si="113"/>
        <v>23.275270139413468</v>
      </c>
      <c r="AS75" s="43">
        <f t="shared" si="113"/>
        <v>27.154481829315714</v>
      </c>
      <c r="AT75" s="43">
        <f t="shared" si="113"/>
        <v>0.18727519519009705</v>
      </c>
      <c r="AU75" s="17">
        <f t="shared" si="124"/>
        <v>116.23591401795703</v>
      </c>
      <c r="AV75" s="79">
        <f t="shared" si="114"/>
        <v>0.20024164077049134</v>
      </c>
      <c r="BA75" s="43">
        <f t="shared" si="115"/>
        <v>3.3053360388195316</v>
      </c>
      <c r="BB75" s="43">
        <f t="shared" si="115"/>
        <v>26.442688310556253</v>
      </c>
      <c r="BC75" s="43">
        <f t="shared" si="115"/>
        <v>29.748024349375786</v>
      </c>
      <c r="BD75" s="43">
        <f t="shared" si="115"/>
        <v>0.23744107959473193</v>
      </c>
      <c r="BE75" s="17">
        <f t="shared" si="125"/>
        <v>109.0858479626982</v>
      </c>
      <c r="BF75" s="79">
        <f t="shared" si="116"/>
        <v>0.24240255545887407</v>
      </c>
      <c r="BK75" s="43">
        <f t="shared" si="117"/>
        <v>2.8219367983447659</v>
      </c>
      <c r="BL75" s="43">
        <f t="shared" si="117"/>
        <v>28.219367983447654</v>
      </c>
      <c r="BM75" s="43">
        <f t="shared" si="117"/>
        <v>31.041304781792419</v>
      </c>
      <c r="BN75" s="43">
        <f t="shared" si="117"/>
        <v>0.28293942865433663</v>
      </c>
      <c r="BO75" s="17">
        <f t="shared" si="126"/>
        <v>103.01971886193519</v>
      </c>
      <c r="BP75" s="79">
        <f t="shared" si="118"/>
        <v>0.27392200537128863</v>
      </c>
      <c r="BU75" s="43">
        <f t="shared" si="119"/>
        <v>2.3894286444190067</v>
      </c>
      <c r="BV75" s="43">
        <f t="shared" si="119"/>
        <v>28.673143733028084</v>
      </c>
      <c r="BW75" s="43">
        <f t="shared" si="119"/>
        <v>31.06257237744709</v>
      </c>
      <c r="BX75" s="43">
        <f t="shared" si="119"/>
        <v>0.29736606652922748</v>
      </c>
      <c r="BY75" s="17">
        <f t="shared" si="127"/>
        <v>96.359383358406404</v>
      </c>
      <c r="BZ75" s="79">
        <f t="shared" si="120"/>
        <v>0.29756462457194249</v>
      </c>
    </row>
    <row r="76" spans="5:78" ht="20.100000000000001" customHeight="1">
      <c r="E76" s="38">
        <v>58</v>
      </c>
      <c r="F76" s="20">
        <f t="shared" si="104"/>
        <v>1.1545999999999998</v>
      </c>
      <c r="G76" s="21">
        <f t="shared" si="105"/>
        <v>8.3985643296442571</v>
      </c>
      <c r="H76" s="30">
        <f t="shared" si="106"/>
        <v>103263.52112676055</v>
      </c>
      <c r="M76" s="43">
        <f t="shared" si="107"/>
        <v>5.7263390965363605</v>
      </c>
      <c r="N76" s="43">
        <f t="shared" si="107"/>
        <v>0</v>
      </c>
      <c r="O76" s="43">
        <f t="shared" si="107"/>
        <v>5.7263390965363605</v>
      </c>
      <c r="P76" s="43">
        <f t="shared" si="107"/>
        <v>0</v>
      </c>
      <c r="Q76" s="17">
        <f t="shared" si="121"/>
        <v>160.51677362670026</v>
      </c>
      <c r="R76" s="79">
        <f t="shared" si="108"/>
        <v>0</v>
      </c>
      <c r="W76" s="43">
        <f t="shared" si="109"/>
        <v>4.5969665022529869</v>
      </c>
      <c r="X76" s="43">
        <f t="shared" si="109"/>
        <v>9.1939330045059737</v>
      </c>
      <c r="Y76" s="43">
        <f t="shared" si="109"/>
        <v>13.790899506758961</v>
      </c>
      <c r="Z76" s="43">
        <f t="shared" si="109"/>
        <v>0.13627831135908611</v>
      </c>
      <c r="AA76" s="17">
        <f t="shared" si="122"/>
        <v>146.73330751242923</v>
      </c>
      <c r="AB76" s="79">
        <f t="shared" si="110"/>
        <v>6.265743722656282E-2</v>
      </c>
      <c r="AG76" s="43">
        <f t="shared" si="111"/>
        <v>3.7265643149984058</v>
      </c>
      <c r="AH76" s="43">
        <f t="shared" si="111"/>
        <v>14.906257259993623</v>
      </c>
      <c r="AI76" s="43">
        <f t="shared" si="111"/>
        <v>18.632821574992029</v>
      </c>
      <c r="AJ76" s="43">
        <f t="shared" si="111"/>
        <v>0.22473023422811647</v>
      </c>
      <c r="AK76" s="17">
        <f t="shared" si="123"/>
        <v>136.38300594373496</v>
      </c>
      <c r="AL76" s="79">
        <f t="shared" si="112"/>
        <v>0.10929702829796276</v>
      </c>
      <c r="AQ76" s="43">
        <f t="shared" si="113"/>
        <v>2.9281726018003917</v>
      </c>
      <c r="AR76" s="43">
        <f t="shared" si="113"/>
        <v>17.569035610802349</v>
      </c>
      <c r="AS76" s="43">
        <f t="shared" si="113"/>
        <v>20.497208212602743</v>
      </c>
      <c r="AT76" s="43">
        <f t="shared" si="113"/>
        <v>0.30781614754108849</v>
      </c>
      <c r="AU76" s="17">
        <f t="shared" si="124"/>
        <v>126.63514128261539</v>
      </c>
      <c r="AV76" s="79">
        <f t="shared" si="114"/>
        <v>0.13873744233121682</v>
      </c>
      <c r="BA76" s="43">
        <f t="shared" si="115"/>
        <v>2.3407310669906964</v>
      </c>
      <c r="BB76" s="43">
        <f t="shared" si="115"/>
        <v>18.725848535925572</v>
      </c>
      <c r="BC76" s="43">
        <f t="shared" si="115"/>
        <v>21.066579602916267</v>
      </c>
      <c r="BD76" s="43">
        <f t="shared" si="115"/>
        <v>0.29338366590210985</v>
      </c>
      <c r="BE76" s="17">
        <f t="shared" si="125"/>
        <v>118.06311733266591</v>
      </c>
      <c r="BF76" s="79">
        <f t="shared" si="116"/>
        <v>0.15860879298284014</v>
      </c>
      <c r="BK76" s="43">
        <f t="shared" si="117"/>
        <v>1.8008502214571656</v>
      </c>
      <c r="BL76" s="43">
        <f t="shared" si="117"/>
        <v>18.008502214571653</v>
      </c>
      <c r="BM76" s="43">
        <f t="shared" si="117"/>
        <v>19.809352436028821</v>
      </c>
      <c r="BN76" s="43">
        <f t="shared" si="117"/>
        <v>0.39988470438043622</v>
      </c>
      <c r="BO76" s="17">
        <f t="shared" si="126"/>
        <v>109.39673579478304</v>
      </c>
      <c r="BP76" s="79">
        <f t="shared" si="118"/>
        <v>0.16461644932764485</v>
      </c>
      <c r="BU76" s="43">
        <f t="shared" si="119"/>
        <v>1.4236677450303208</v>
      </c>
      <c r="BV76" s="43">
        <f t="shared" si="119"/>
        <v>17.084012940363849</v>
      </c>
      <c r="BW76" s="43">
        <f t="shared" si="119"/>
        <v>18.50768068539417</v>
      </c>
      <c r="BX76" s="43">
        <f t="shared" si="119"/>
        <v>0.55643090344793444</v>
      </c>
      <c r="BY76" s="17">
        <f t="shared" si="127"/>
        <v>102.76992981146053</v>
      </c>
      <c r="BZ76" s="79">
        <f t="shared" si="120"/>
        <v>0.16623552211922113</v>
      </c>
    </row>
    <row r="77" spans="5:78" ht="20.100000000000001" customHeight="1">
      <c r="E77" s="38">
        <v>60</v>
      </c>
      <c r="F77" s="20">
        <f t="shared" si="104"/>
        <v>1.1945999999999999</v>
      </c>
      <c r="G77" s="21">
        <f t="shared" si="105"/>
        <v>8.6895244657829807</v>
      </c>
      <c r="H77" s="30">
        <f t="shared" si="106"/>
        <v>106840.98591549294</v>
      </c>
      <c r="M77" s="43">
        <f>N22+N50</f>
        <v>0</v>
      </c>
      <c r="N77" s="43">
        <f t="shared" ref="N77:P80" si="128">N22+N50</f>
        <v>0</v>
      </c>
      <c r="O77" s="43">
        <f t="shared" si="128"/>
        <v>6.0359469238537766</v>
      </c>
      <c r="P77" s="43">
        <f t="shared" si="128"/>
        <v>0</v>
      </c>
      <c r="Q77" s="17">
        <f t="shared" si="121"/>
        <v>178.66051366952101</v>
      </c>
      <c r="R77" s="79">
        <f t="shared" si="108"/>
        <v>0</v>
      </c>
      <c r="W77" s="43">
        <f t="shared" si="109"/>
        <v>4.8455425537371797</v>
      </c>
      <c r="X77" s="43">
        <f t="shared" si="109"/>
        <v>9.6910851074743594</v>
      </c>
      <c r="Y77" s="43">
        <f t="shared" si="109"/>
        <v>14.536627661211538</v>
      </c>
      <c r="Z77" s="43">
        <f t="shared" si="109"/>
        <v>0.14484623742140612</v>
      </c>
      <c r="AA77" s="17">
        <f t="shared" si="122"/>
        <v>165.99092360728358</v>
      </c>
      <c r="AB77" s="79">
        <f t="shared" si="110"/>
        <v>5.8383222991170346E-2</v>
      </c>
      <c r="AG77" s="43">
        <f t="shared" si="111"/>
        <v>3.8748058161018233</v>
      </c>
      <c r="AH77" s="43">
        <f t="shared" si="111"/>
        <v>15.499223264407293</v>
      </c>
      <c r="AI77" s="43">
        <f t="shared" si="111"/>
        <v>19.374029080509118</v>
      </c>
      <c r="AJ77" s="43">
        <f t="shared" si="111"/>
        <v>0.21251261674322147</v>
      </c>
      <c r="AK77" s="17">
        <f t="shared" si="123"/>
        <v>153.79563926438115</v>
      </c>
      <c r="AL77" s="79">
        <f t="shared" si="112"/>
        <v>0.10077804116255519</v>
      </c>
      <c r="AQ77" s="43">
        <f t="shared" si="113"/>
        <v>3.0123304463122436</v>
      </c>
      <c r="AR77" s="43">
        <f t="shared" si="113"/>
        <v>18.07398267787346</v>
      </c>
      <c r="AS77" s="43">
        <f t="shared" si="113"/>
        <v>21.086313124185704</v>
      </c>
      <c r="AT77" s="43">
        <f t="shared" si="113"/>
        <v>0.27738598791535002</v>
      </c>
      <c r="AU77" s="17">
        <f t="shared" si="124"/>
        <v>142.03446524087013</v>
      </c>
      <c r="AV77" s="79">
        <f t="shared" si="114"/>
        <v>0.12725068276366985</v>
      </c>
      <c r="BA77" s="43">
        <f t="shared" si="115"/>
        <v>2.4496673846516988</v>
      </c>
      <c r="BB77" s="43">
        <f t="shared" si="115"/>
        <v>19.59733907721359</v>
      </c>
      <c r="BC77" s="43">
        <f t="shared" si="115"/>
        <v>22.047006461865287</v>
      </c>
      <c r="BD77" s="43">
        <f t="shared" si="115"/>
        <v>0.32070164075354568</v>
      </c>
      <c r="BE77" s="17">
        <f t="shared" si="125"/>
        <v>132.58854625411314</v>
      </c>
      <c r="BF77" s="79">
        <f t="shared" si="116"/>
        <v>0.14780567123538882</v>
      </c>
      <c r="BK77" s="43">
        <f t="shared" si="117"/>
        <v>1.9256668152748544</v>
      </c>
      <c r="BL77" s="43">
        <f t="shared" si="117"/>
        <v>19.256668152748546</v>
      </c>
      <c r="BM77" s="43">
        <f t="shared" si="117"/>
        <v>21.182334968023397</v>
      </c>
      <c r="BN77" s="43">
        <f t="shared" si="117"/>
        <v>0.35367428581792087</v>
      </c>
      <c r="BO77" s="17">
        <f t="shared" si="126"/>
        <v>123.0461583074914</v>
      </c>
      <c r="BP77" s="79">
        <f t="shared" si="118"/>
        <v>0.15649954795521759</v>
      </c>
      <c r="BU77" s="43">
        <f t="shared" si="119"/>
        <v>1.5540774641762793</v>
      </c>
      <c r="BV77" s="43">
        <f t="shared" si="119"/>
        <v>18.648929570115349</v>
      </c>
      <c r="BW77" s="43">
        <f t="shared" si="119"/>
        <v>20.20300703429163</v>
      </c>
      <c r="BX77" s="43">
        <f t="shared" si="119"/>
        <v>0.42116112576134546</v>
      </c>
      <c r="BY77" s="17">
        <f t="shared" si="127"/>
        <v>115.48138403809708</v>
      </c>
      <c r="BZ77" s="79">
        <f t="shared" si="120"/>
        <v>0.16148862195800412</v>
      </c>
    </row>
    <row r="78" spans="5:78" ht="20.100000000000001" customHeight="1">
      <c r="E78" s="38">
        <v>62</v>
      </c>
      <c r="F78" s="20">
        <f t="shared" si="104"/>
        <v>1.2345999999999999</v>
      </c>
      <c r="G78" s="21">
        <f t="shared" si="105"/>
        <v>8.9804846019217042</v>
      </c>
      <c r="H78" s="30">
        <f t="shared" si="106"/>
        <v>110418.45070422534</v>
      </c>
      <c r="M78" s="43">
        <f>N23+N51</f>
        <v>0</v>
      </c>
      <c r="N78" s="43">
        <f t="shared" si="128"/>
        <v>0</v>
      </c>
      <c r="O78" s="43">
        <f t="shared" si="128"/>
        <v>6.1133108918296903</v>
      </c>
      <c r="P78" s="43">
        <f t="shared" si="128"/>
        <v>0</v>
      </c>
      <c r="Q78" s="17">
        <f t="shared" si="121"/>
        <v>199.04300061966478</v>
      </c>
      <c r="R78" s="79">
        <f t="shared" si="108"/>
        <v>0</v>
      </c>
      <c r="W78" s="43">
        <f t="shared" si="109"/>
        <v>4.938678892087693</v>
      </c>
      <c r="X78" s="43">
        <f t="shared" si="109"/>
        <v>9.8773577841753859</v>
      </c>
      <c r="Y78" s="43">
        <f t="shared" si="109"/>
        <v>14.81603667626308</v>
      </c>
      <c r="Z78" s="43">
        <f t="shared" si="109"/>
        <v>0.12693096562884354</v>
      </c>
      <c r="AA78" s="17">
        <f t="shared" si="122"/>
        <v>186.49521627386869</v>
      </c>
      <c r="AB78" s="79">
        <f t="shared" si="110"/>
        <v>5.2963062439470091E-2</v>
      </c>
      <c r="AG78" s="43">
        <f t="shared" si="111"/>
        <v>4.0920957253410926</v>
      </c>
      <c r="AH78" s="43">
        <f t="shared" si="111"/>
        <v>16.36838290136437</v>
      </c>
      <c r="AI78" s="43">
        <f t="shared" si="111"/>
        <v>20.460478626705463</v>
      </c>
      <c r="AJ78" s="43">
        <f t="shared" si="111"/>
        <v>0.19451509079426671</v>
      </c>
      <c r="AK78" s="17">
        <f t="shared" si="123"/>
        <v>175.08329925216168</v>
      </c>
      <c r="AL78" s="79">
        <f t="shared" si="112"/>
        <v>9.3489116159445898E-2</v>
      </c>
      <c r="AQ78" s="43">
        <f t="shared" si="113"/>
        <v>3.2740229631642421</v>
      </c>
      <c r="AR78" s="43">
        <f t="shared" si="113"/>
        <v>19.644137778985449</v>
      </c>
      <c r="AS78" s="43">
        <f t="shared" si="113"/>
        <v>22.918160742149691</v>
      </c>
      <c r="AT78" s="43">
        <f t="shared" si="113"/>
        <v>0.37172538180476722</v>
      </c>
      <c r="AU78" s="17">
        <f t="shared" si="124"/>
        <v>162.59763265065169</v>
      </c>
      <c r="AV78" s="79">
        <f t="shared" si="114"/>
        <v>0.12081441444594559</v>
      </c>
      <c r="BA78" s="43">
        <f t="shared" si="115"/>
        <v>2.6314848448439818</v>
      </c>
      <c r="BB78" s="43">
        <f t="shared" si="115"/>
        <v>21.051878758751855</v>
      </c>
      <c r="BC78" s="43">
        <f t="shared" si="115"/>
        <v>23.683363603595836</v>
      </c>
      <c r="BD78" s="43">
        <f t="shared" si="115"/>
        <v>0.36096280876767961</v>
      </c>
      <c r="BE78" s="17">
        <f t="shared" si="125"/>
        <v>151.64716172935584</v>
      </c>
      <c r="BF78" s="79">
        <f t="shared" si="116"/>
        <v>0.13882144920274253</v>
      </c>
      <c r="BK78" s="43">
        <f t="shared" si="117"/>
        <v>2.1362288183950469</v>
      </c>
      <c r="BL78" s="43">
        <f t="shared" si="117"/>
        <v>21.362288183950469</v>
      </c>
      <c r="BM78" s="43">
        <f t="shared" si="117"/>
        <v>23.498517002345515</v>
      </c>
      <c r="BN78" s="43">
        <f t="shared" si="117"/>
        <v>0.33731072730265171</v>
      </c>
      <c r="BO78" s="17">
        <f t="shared" si="126"/>
        <v>141.21138068928781</v>
      </c>
      <c r="BP78" s="79">
        <f t="shared" si="118"/>
        <v>0.15127879976582509</v>
      </c>
      <c r="BU78" s="43">
        <f t="shared" si="119"/>
        <v>1.7305448887731441</v>
      </c>
      <c r="BV78" s="43">
        <f t="shared" si="119"/>
        <v>20.766538665277732</v>
      </c>
      <c r="BW78" s="43">
        <f t="shared" si="119"/>
        <v>22.497083554050878</v>
      </c>
      <c r="BX78" s="43">
        <f t="shared" si="119"/>
        <v>0.43486310553336471</v>
      </c>
      <c r="BY78" s="17">
        <f t="shared" si="127"/>
        <v>132.40840892759778</v>
      </c>
      <c r="BZ78" s="79">
        <f t="shared" si="120"/>
        <v>0.15683700781143803</v>
      </c>
    </row>
    <row r="79" spans="5:78" ht="20.100000000000001" customHeight="1" thickBot="1">
      <c r="E79" s="38">
        <v>64</v>
      </c>
      <c r="F79" s="24">
        <f t="shared" si="104"/>
        <v>1.2746</v>
      </c>
      <c r="G79" s="25">
        <f t="shared" si="105"/>
        <v>9.2714447380604295</v>
      </c>
      <c r="H79" s="31">
        <f t="shared" si="106"/>
        <v>113995.91549295773</v>
      </c>
      <c r="M79" s="43">
        <f>N24+N52</f>
        <v>0</v>
      </c>
      <c r="N79" s="43">
        <f t="shared" si="128"/>
        <v>0</v>
      </c>
      <c r="O79" s="43">
        <f t="shared" si="128"/>
        <v>6.4298525595955347</v>
      </c>
      <c r="P79" s="43">
        <f t="shared" si="128"/>
        <v>0</v>
      </c>
      <c r="Q79" s="17">
        <f t="shared" si="121"/>
        <v>224.15930797077735</v>
      </c>
      <c r="R79" s="79">
        <f t="shared" si="108"/>
        <v>0</v>
      </c>
      <c r="W79" s="43">
        <f t="shared" si="109"/>
        <v>5.3648016264787257</v>
      </c>
      <c r="X79" s="43">
        <f t="shared" si="109"/>
        <v>10.729603252957451</v>
      </c>
      <c r="Y79" s="43">
        <f t="shared" si="109"/>
        <v>16.094404879436176</v>
      </c>
      <c r="Z79" s="43">
        <f t="shared" si="109"/>
        <v>0.13457378389844254</v>
      </c>
      <c r="AA79" s="17">
        <f t="shared" si="122"/>
        <v>212.00221011297907</v>
      </c>
      <c r="AB79" s="79">
        <f t="shared" si="110"/>
        <v>5.0610808478079021E-2</v>
      </c>
      <c r="AG79" s="43">
        <f t="shared" si="111"/>
        <v>4.4652648187979338</v>
      </c>
      <c r="AH79" s="43">
        <f t="shared" si="111"/>
        <v>17.861059275191735</v>
      </c>
      <c r="AI79" s="43">
        <f t="shared" si="111"/>
        <v>22.326324093989669</v>
      </c>
      <c r="AJ79" s="43">
        <f t="shared" si="111"/>
        <v>0.22586201009619467</v>
      </c>
      <c r="AK79" s="17">
        <f t="shared" si="123"/>
        <v>199.94275962753255</v>
      </c>
      <c r="AL79" s="79">
        <f t="shared" si="112"/>
        <v>8.9330863035323574E-2</v>
      </c>
      <c r="AQ79" s="43">
        <f t="shared" si="113"/>
        <v>3.6316193084076107</v>
      </c>
      <c r="AR79" s="43">
        <f t="shared" si="113"/>
        <v>21.789715850445663</v>
      </c>
      <c r="AS79" s="43">
        <f t="shared" si="113"/>
        <v>25.421335158853271</v>
      </c>
      <c r="AT79" s="43">
        <f t="shared" si="113"/>
        <v>0.34257141212901476</v>
      </c>
      <c r="AU79" s="17">
        <f t="shared" si="124"/>
        <v>186.35024539616288</v>
      </c>
      <c r="AV79" s="79">
        <f t="shared" si="114"/>
        <v>0.11692882831531991</v>
      </c>
      <c r="BA79" s="43">
        <f t="shared" si="115"/>
        <v>2.9938770227930771</v>
      </c>
      <c r="BB79" s="43">
        <f t="shared" si="115"/>
        <v>23.951016182344617</v>
      </c>
      <c r="BC79" s="43">
        <f t="shared" si="115"/>
        <v>26.944893205137696</v>
      </c>
      <c r="BD79" s="43">
        <f t="shared" si="115"/>
        <v>0.42521594714516098</v>
      </c>
      <c r="BE79" s="17">
        <f t="shared" si="125"/>
        <v>174.43726596924407</v>
      </c>
      <c r="BF79" s="79">
        <f t="shared" si="116"/>
        <v>0.13730446902651836</v>
      </c>
      <c r="BK79" s="43">
        <f t="shared" si="117"/>
        <v>2.4451606713383791</v>
      </c>
      <c r="BL79" s="43">
        <f t="shared" si="117"/>
        <v>24.451606713383789</v>
      </c>
      <c r="BM79" s="43">
        <f t="shared" si="117"/>
        <v>26.896767384722168</v>
      </c>
      <c r="BN79" s="43">
        <f t="shared" si="117"/>
        <v>0.30742588939009297</v>
      </c>
      <c r="BO79" s="17">
        <f t="shared" si="126"/>
        <v>162.21181495079949</v>
      </c>
      <c r="BP79" s="79">
        <f t="shared" si="118"/>
        <v>0.15073875303596235</v>
      </c>
      <c r="BU79" s="43">
        <f t="shared" si="119"/>
        <v>2.0300156319993987</v>
      </c>
      <c r="BV79" s="43">
        <f t="shared" si="119"/>
        <v>24.360187583992783</v>
      </c>
      <c r="BW79" s="43">
        <f t="shared" si="119"/>
        <v>26.390203215992184</v>
      </c>
      <c r="BX79" s="43">
        <f t="shared" si="119"/>
        <v>0.46647626844346235</v>
      </c>
      <c r="BY79" s="17">
        <f t="shared" si="127"/>
        <v>152.96460878908465</v>
      </c>
      <c r="BZ79" s="79">
        <f t="shared" si="120"/>
        <v>0.15925375011145124</v>
      </c>
    </row>
    <row r="80" spans="5:78" ht="20.100000000000001" customHeight="1">
      <c r="E80" s="38">
        <v>66</v>
      </c>
      <c r="F80" s="20">
        <f t="shared" si="104"/>
        <v>1.3146</v>
      </c>
      <c r="G80" s="21">
        <f t="shared" si="105"/>
        <v>9.5624048741991512</v>
      </c>
      <c r="H80" s="30">
        <f t="shared" si="106"/>
        <v>117573.38028169014</v>
      </c>
      <c r="M80" s="43">
        <f>N25+N53</f>
        <v>0</v>
      </c>
      <c r="N80" s="43">
        <f t="shared" si="128"/>
        <v>0</v>
      </c>
      <c r="O80" s="43">
        <f t="shared" si="128"/>
        <v>6.7639533032978791</v>
      </c>
      <c r="P80" s="43">
        <f t="shared" si="128"/>
        <v>0</v>
      </c>
      <c r="Q80" s="17">
        <f t="shared" si="121"/>
        <v>251.12840446302334</v>
      </c>
      <c r="R80" s="79">
        <f t="shared" si="108"/>
        <v>0</v>
      </c>
      <c r="W80" s="43">
        <f t="shared" si="109"/>
        <v>5.8244479436773879</v>
      </c>
      <c r="X80" s="43">
        <f t="shared" si="109"/>
        <v>11.648895887354776</v>
      </c>
      <c r="Y80" s="43">
        <f t="shared" si="109"/>
        <v>17.473343831032164</v>
      </c>
      <c r="Z80" s="43">
        <f t="shared" si="109"/>
        <v>0.13010388363166853</v>
      </c>
      <c r="AA80" s="17">
        <f t="shared" si="122"/>
        <v>239.47242971553942</v>
      </c>
      <c r="AB80" s="79">
        <f t="shared" si="110"/>
        <v>4.8643995892103636E-2</v>
      </c>
      <c r="AG80" s="43">
        <f t="shared" si="111"/>
        <v>4.919655242599851</v>
      </c>
      <c r="AH80" s="43">
        <f t="shared" si="111"/>
        <v>19.678620970399404</v>
      </c>
      <c r="AI80" s="43">
        <f t="shared" si="111"/>
        <v>24.598276212999256</v>
      </c>
      <c r="AJ80" s="43">
        <f t="shared" si="111"/>
        <v>0.23878237940762626</v>
      </c>
      <c r="AK80" s="17">
        <f t="shared" si="123"/>
        <v>227.33436042427178</v>
      </c>
      <c r="AL80" s="79">
        <f t="shared" si="112"/>
        <v>8.656245775461921E-2</v>
      </c>
      <c r="AQ80" s="43">
        <f t="shared" si="113"/>
        <v>4.0391286733161396</v>
      </c>
      <c r="AR80" s="43">
        <f t="shared" si="113"/>
        <v>24.234772039896836</v>
      </c>
      <c r="AS80" s="43">
        <f t="shared" si="113"/>
        <v>28.273900713212974</v>
      </c>
      <c r="AT80" s="43">
        <f t="shared" si="113"/>
        <v>0.30121542539251944</v>
      </c>
      <c r="AU80" s="17">
        <f t="shared" si="124"/>
        <v>213.16078083702806</v>
      </c>
      <c r="AV80" s="79">
        <f t="shared" si="114"/>
        <v>0.11369245292090348</v>
      </c>
      <c r="BA80" s="43">
        <f t="shared" si="115"/>
        <v>3.3534674182958231</v>
      </c>
      <c r="BB80" s="43">
        <f t="shared" si="115"/>
        <v>26.827739346366585</v>
      </c>
      <c r="BC80" s="43">
        <f t="shared" si="115"/>
        <v>30.181206764662406</v>
      </c>
      <c r="BD80" s="43">
        <f t="shared" si="115"/>
        <v>0.44015848987503725</v>
      </c>
      <c r="BE80" s="17">
        <f t="shared" si="125"/>
        <v>198.11943107097352</v>
      </c>
      <c r="BF80" s="79">
        <f t="shared" si="116"/>
        <v>0.13541195430122108</v>
      </c>
      <c r="BK80" s="43">
        <f t="shared" si="117"/>
        <v>2.7887214695131748</v>
      </c>
      <c r="BL80" s="43">
        <f t="shared" si="117"/>
        <v>27.887214695131743</v>
      </c>
      <c r="BM80" s="43">
        <f t="shared" si="117"/>
        <v>30.675936164644916</v>
      </c>
      <c r="BN80" s="43">
        <f t="shared" si="117"/>
        <v>0.42712535456526535</v>
      </c>
      <c r="BO80" s="17">
        <f t="shared" si="126"/>
        <v>186.45274311140557</v>
      </c>
      <c r="BP80" s="79">
        <f t="shared" si="118"/>
        <v>0.14956719986934772</v>
      </c>
      <c r="BU80" s="43">
        <f t="shared" si="119"/>
        <v>2.2533730775852403</v>
      </c>
      <c r="BV80" s="43">
        <f t="shared" si="119"/>
        <v>27.04047693102288</v>
      </c>
      <c r="BW80" s="43">
        <f t="shared" si="119"/>
        <v>29.293850008608118</v>
      </c>
      <c r="BX80" s="43">
        <f t="shared" si="119"/>
        <v>0.56208009379116097</v>
      </c>
      <c r="BY80" s="17">
        <f t="shared" si="127"/>
        <v>173.75758679176548</v>
      </c>
      <c r="BZ80" s="79">
        <f t="shared" si="120"/>
        <v>0.15562184898106765</v>
      </c>
    </row>
    <row r="81" spans="64:64" ht="20.100000000000001" customHeight="1">
      <c r="BL81" s="43"/>
    </row>
    <row r="82" spans="64:64" ht="20.100000000000001" customHeight="1">
      <c r="BL82" s="43"/>
    </row>
    <row r="83" spans="64:64" ht="20.100000000000001" customHeight="1">
      <c r="BL83" s="43"/>
    </row>
    <row r="84" spans="64:64" ht="20.100000000000001" customHeight="1">
      <c r="BL84" s="43"/>
    </row>
    <row r="85" spans="64:64" ht="20.100000000000001" customHeight="1">
      <c r="BL85" s="43"/>
    </row>
    <row r="86" spans="64:64" ht="20.100000000000001" customHeight="1">
      <c r="BL86" s="43"/>
    </row>
    <row r="87" spans="64:64" ht="20.100000000000001" customHeight="1">
      <c r="BL87" s="43"/>
    </row>
    <row r="88" spans="64:64" ht="20.100000000000001" customHeight="1">
      <c r="BL88" s="43"/>
    </row>
    <row r="89" spans="64:64" ht="20.100000000000001" customHeight="1">
      <c r="BL89" s="43"/>
    </row>
    <row r="90" spans="64:64" ht="20.100000000000001" customHeight="1">
      <c r="BL90" s="43"/>
    </row>
    <row r="91" spans="64:64" ht="20.100000000000001" customHeight="1">
      <c r="BL91" s="43"/>
    </row>
    <row r="92" spans="64:64" ht="20.100000000000001" customHeight="1">
      <c r="BL92" s="43"/>
    </row>
    <row r="93" spans="64:64" ht="20.100000000000001" customHeight="1">
      <c r="BL93" s="43"/>
    </row>
    <row r="94" spans="64:64" ht="20.100000000000001" customHeight="1">
      <c r="BL94" s="43"/>
    </row>
    <row r="95" spans="64:64" ht="20.100000000000001" customHeight="1">
      <c r="BL95" s="43"/>
    </row>
    <row r="96" spans="64:64" ht="20.100000000000001" customHeight="1">
      <c r="BL96" s="43"/>
    </row>
    <row r="97" spans="64:64" ht="20.100000000000001" customHeight="1">
      <c r="BL97" s="43"/>
    </row>
    <row r="98" spans="64:64" ht="20.100000000000001" customHeight="1">
      <c r="BL98" s="43"/>
    </row>
    <row r="99" spans="64:64" ht="20.100000000000001" customHeight="1">
      <c r="BL99" s="43"/>
    </row>
    <row r="100" spans="64:64" ht="20.100000000000001" customHeight="1">
      <c r="BL100" s="43"/>
    </row>
    <row r="101" spans="64:64" ht="20.100000000000001" customHeight="1">
      <c r="BL101" s="43"/>
    </row>
    <row r="102" spans="64:64" ht="20.100000000000001" customHeight="1">
      <c r="BL102" s="43"/>
    </row>
    <row r="103" spans="64:64" ht="20.100000000000001" customHeight="1"/>
    <row r="104" spans="64:64" ht="20.100000000000001" customHeight="1"/>
    <row r="105" spans="64:64" ht="20.100000000000001" customHeight="1"/>
    <row r="106" spans="64:64" ht="20.100000000000001" customHeight="1"/>
    <row r="107" spans="64:64" ht="20.100000000000001" customHeight="1"/>
    <row r="108" spans="64:64" ht="20.100000000000001" customHeight="1"/>
  </sheetData>
  <mergeCells count="45">
    <mergeCell ref="AC1:AG1"/>
    <mergeCell ref="E1:H1"/>
    <mergeCell ref="I1:M1"/>
    <mergeCell ref="N1:O1"/>
    <mergeCell ref="S1:W1"/>
    <mergeCell ref="X1:Y1"/>
    <mergeCell ref="BL1:BM1"/>
    <mergeCell ref="BQ1:BU1"/>
    <mergeCell ref="BV1:BW1"/>
    <mergeCell ref="E29:H29"/>
    <mergeCell ref="I29:M29"/>
    <mergeCell ref="N29:O29"/>
    <mergeCell ref="S29:W29"/>
    <mergeCell ref="X29:Y29"/>
    <mergeCell ref="AC29:AG29"/>
    <mergeCell ref="AH29:AI29"/>
    <mergeCell ref="AH1:AI1"/>
    <mergeCell ref="AM1:AQ1"/>
    <mergeCell ref="AR1:AS1"/>
    <mergeCell ref="AW1:BA1"/>
    <mergeCell ref="BB1:BC1"/>
    <mergeCell ref="BG1:BK1"/>
    <mergeCell ref="BQ29:BU29"/>
    <mergeCell ref="BV29:BW29"/>
    <mergeCell ref="E56:H56"/>
    <mergeCell ref="I56:M56"/>
    <mergeCell ref="N56:O56"/>
    <mergeCell ref="S56:W56"/>
    <mergeCell ref="X56:Y56"/>
    <mergeCell ref="AC56:AG56"/>
    <mergeCell ref="AH56:AI56"/>
    <mergeCell ref="AM56:AQ56"/>
    <mergeCell ref="AM29:AQ29"/>
    <mergeCell ref="AR29:AS29"/>
    <mergeCell ref="AW29:BA29"/>
    <mergeCell ref="BB29:BC29"/>
    <mergeCell ref="BG29:BK29"/>
    <mergeCell ref="BL29:BM29"/>
    <mergeCell ref="BV56:BW56"/>
    <mergeCell ref="AR56:AS56"/>
    <mergeCell ref="AW56:BA56"/>
    <mergeCell ref="BB56:BC56"/>
    <mergeCell ref="BG56:BK56"/>
    <mergeCell ref="BL56:BM56"/>
    <mergeCell ref="BQ56:BU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1"/>
  <sheetViews>
    <sheetView topLeftCell="AV1" workbookViewId="0">
      <selection activeCell="BA29" sqref="BA29"/>
    </sheetView>
  </sheetViews>
  <sheetFormatPr defaultColWidth="8.85546875" defaultRowHeight="15"/>
  <cols>
    <col min="2" max="2" width="23.140625" customWidth="1"/>
    <col min="3" max="3" width="9.140625" customWidth="1"/>
    <col min="5" max="5" width="19.7109375" customWidth="1"/>
    <col min="6" max="6" width="11.85546875" customWidth="1"/>
    <col min="7" max="7" width="16.42578125" customWidth="1"/>
    <col min="8" max="8" width="17.7109375" customWidth="1"/>
    <col min="9" max="9" width="14.28515625" customWidth="1"/>
    <col min="10" max="10" width="12.42578125" customWidth="1"/>
    <col min="11" max="11" width="11.28515625" customWidth="1"/>
    <col min="12" max="12" width="10.85546875" customWidth="1"/>
    <col min="13" max="13" width="11" customWidth="1"/>
    <col min="14" max="14" width="13.7109375" customWidth="1"/>
    <col min="15" max="15" width="12" customWidth="1"/>
    <col min="16" max="16" width="12.85546875" customWidth="1"/>
    <col min="17" max="17" width="10.85546875" customWidth="1"/>
    <col min="18" max="18" width="11.7109375" customWidth="1"/>
    <col min="19" max="19" width="11.140625" customWidth="1"/>
    <col min="20" max="21" width="12.42578125" customWidth="1"/>
    <col min="22" max="22" width="14" customWidth="1"/>
    <col min="23" max="23" width="12.42578125" customWidth="1"/>
    <col min="24" max="24" width="11.7109375" customWidth="1"/>
    <col min="25" max="25" width="13.42578125" customWidth="1"/>
    <col min="26" max="26" width="12.28515625" customWidth="1"/>
    <col min="27" max="27" width="13.28515625" customWidth="1"/>
    <col min="28" max="28" width="12.42578125" customWidth="1"/>
    <col min="29" max="29" width="12.7109375" customWidth="1"/>
    <col min="30" max="30" width="13.28515625" customWidth="1"/>
    <col min="31" max="31" width="11.85546875" customWidth="1"/>
    <col min="32" max="32" width="12.42578125" customWidth="1"/>
    <col min="33" max="33" width="11.7109375" customWidth="1"/>
    <col min="34" max="34" width="11" customWidth="1"/>
    <col min="35" max="35" width="11.7109375" customWidth="1"/>
    <col min="36" max="36" width="11.42578125" customWidth="1"/>
    <col min="37" max="38" width="12" customWidth="1"/>
    <col min="39" max="39" width="13.42578125" customWidth="1"/>
    <col min="40" max="40" width="13" customWidth="1"/>
    <col min="41" max="41" width="11.7109375" customWidth="1"/>
    <col min="42" max="42" width="12.140625" customWidth="1"/>
    <col min="43" max="43" width="12.42578125" customWidth="1"/>
    <col min="44" max="44" width="12.85546875" customWidth="1"/>
    <col min="45" max="45" width="11.42578125" customWidth="1"/>
    <col min="46" max="46" width="10.85546875" customWidth="1"/>
    <col min="47" max="47" width="13.28515625" customWidth="1"/>
    <col min="48" max="48" width="12.140625" customWidth="1"/>
    <col min="49" max="50" width="11.85546875" customWidth="1"/>
    <col min="51" max="51" width="12.140625" customWidth="1"/>
    <col min="52" max="52" width="12.7109375" customWidth="1"/>
    <col min="53" max="53" width="12.42578125" customWidth="1"/>
    <col min="54" max="54" width="13.28515625" customWidth="1"/>
    <col min="55" max="56" width="12.85546875" customWidth="1"/>
    <col min="57" max="58" width="13" customWidth="1"/>
    <col min="59" max="59" width="12.28515625" customWidth="1"/>
    <col min="60" max="60" width="12" customWidth="1"/>
    <col min="61" max="61" width="13.7109375" customWidth="1"/>
    <col min="62" max="62" width="12.85546875" customWidth="1"/>
    <col min="63" max="63" width="13.85546875" customWidth="1"/>
    <col min="64" max="64" width="12" customWidth="1"/>
    <col min="65" max="65" width="11.7109375" customWidth="1"/>
    <col min="66" max="66" width="11.85546875" customWidth="1"/>
    <col min="67" max="67" width="11.42578125" customWidth="1"/>
    <col min="68" max="68" width="12.7109375" customWidth="1"/>
  </cols>
  <sheetData>
    <row r="1" spans="1:68" ht="16.5" thickBot="1">
      <c r="A1" s="1"/>
      <c r="B1" s="1"/>
      <c r="C1" s="1"/>
      <c r="D1" s="2"/>
      <c r="E1" s="87" t="s">
        <v>19</v>
      </c>
      <c r="F1" s="88"/>
      <c r="G1" s="88"/>
      <c r="H1" s="92"/>
      <c r="I1" s="93" t="s">
        <v>38</v>
      </c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 t="s">
        <v>39</v>
      </c>
      <c r="V1" s="96"/>
      <c r="W1" s="96"/>
      <c r="X1" s="96"/>
      <c r="Y1" s="96"/>
      <c r="Z1" s="96"/>
      <c r="AA1" s="96"/>
      <c r="AB1" s="96"/>
      <c r="AC1" s="96"/>
      <c r="AD1" s="96"/>
      <c r="AE1" s="96"/>
      <c r="AF1" s="97"/>
      <c r="AG1" s="98" t="s">
        <v>40</v>
      </c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100"/>
      <c r="AS1" s="95" t="s">
        <v>41</v>
      </c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7"/>
      <c r="BE1" s="90" t="s">
        <v>42</v>
      </c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1"/>
    </row>
    <row r="2" spans="1:68" ht="18.75">
      <c r="A2" s="1"/>
      <c r="B2" s="4" t="s">
        <v>43</v>
      </c>
      <c r="C2" s="5">
        <v>400</v>
      </c>
      <c r="D2" s="2"/>
      <c r="E2" s="22" t="s">
        <v>25</v>
      </c>
      <c r="F2" s="19" t="s">
        <v>27</v>
      </c>
      <c r="G2" s="47" t="s">
        <v>28</v>
      </c>
      <c r="H2" s="48" t="s">
        <v>44</v>
      </c>
      <c r="I2" s="49" t="s">
        <v>45</v>
      </c>
      <c r="J2" s="49" t="s">
        <v>46</v>
      </c>
      <c r="K2" s="49" t="s">
        <v>47</v>
      </c>
      <c r="L2" s="49" t="s">
        <v>48</v>
      </c>
      <c r="M2" s="49" t="s">
        <v>49</v>
      </c>
      <c r="N2" s="49" t="s">
        <v>50</v>
      </c>
      <c r="O2" s="49" t="s">
        <v>51</v>
      </c>
      <c r="P2" s="49" t="s">
        <v>52</v>
      </c>
      <c r="Q2" s="49" t="s">
        <v>53</v>
      </c>
      <c r="R2" s="49" t="s">
        <v>54</v>
      </c>
      <c r="S2" s="49" t="s">
        <v>55</v>
      </c>
      <c r="T2" s="48" t="s">
        <v>44</v>
      </c>
      <c r="U2" s="48" t="s">
        <v>45</v>
      </c>
      <c r="V2" s="49" t="s">
        <v>46</v>
      </c>
      <c r="W2" s="49" t="s">
        <v>47</v>
      </c>
      <c r="X2" s="49" t="s">
        <v>48</v>
      </c>
      <c r="Y2" s="49" t="s">
        <v>49</v>
      </c>
      <c r="Z2" s="49" t="s">
        <v>50</v>
      </c>
      <c r="AA2" s="49" t="s">
        <v>51</v>
      </c>
      <c r="AB2" s="49" t="s">
        <v>52</v>
      </c>
      <c r="AC2" s="49" t="s">
        <v>53</v>
      </c>
      <c r="AD2" s="49" t="s">
        <v>54</v>
      </c>
      <c r="AE2" s="50" t="s">
        <v>55</v>
      </c>
      <c r="AF2" s="51" t="s">
        <v>44</v>
      </c>
      <c r="AG2" s="52" t="s">
        <v>45</v>
      </c>
      <c r="AH2" s="53" t="s">
        <v>46</v>
      </c>
      <c r="AI2" s="53" t="s">
        <v>47</v>
      </c>
      <c r="AJ2" s="53" t="s">
        <v>48</v>
      </c>
      <c r="AK2" s="53" t="s">
        <v>49</v>
      </c>
      <c r="AL2" s="53" t="s">
        <v>50</v>
      </c>
      <c r="AM2" s="53" t="s">
        <v>51</v>
      </c>
      <c r="AN2" s="53" t="s">
        <v>52</v>
      </c>
      <c r="AO2" s="53" t="s">
        <v>53</v>
      </c>
      <c r="AP2" s="53" t="s">
        <v>54</v>
      </c>
      <c r="AQ2" s="54" t="s">
        <v>55</v>
      </c>
      <c r="AR2" s="55" t="s">
        <v>44</v>
      </c>
      <c r="AS2" s="56" t="s">
        <v>45</v>
      </c>
      <c r="AT2" s="57" t="s">
        <v>46</v>
      </c>
      <c r="AU2" s="57" t="s">
        <v>47</v>
      </c>
      <c r="AV2" s="57" t="s">
        <v>48</v>
      </c>
      <c r="AW2" s="57" t="s">
        <v>49</v>
      </c>
      <c r="AX2" s="57" t="s">
        <v>50</v>
      </c>
      <c r="AY2" s="57" t="s">
        <v>51</v>
      </c>
      <c r="AZ2" s="57" t="s">
        <v>52</v>
      </c>
      <c r="BA2" s="57" t="s">
        <v>53</v>
      </c>
      <c r="BB2" s="57" t="s">
        <v>54</v>
      </c>
      <c r="BC2" s="58" t="s">
        <v>55</v>
      </c>
      <c r="BD2" s="59" t="s">
        <v>44</v>
      </c>
      <c r="BE2" s="60" t="s">
        <v>45</v>
      </c>
      <c r="BF2" s="60" t="s">
        <v>46</v>
      </c>
      <c r="BG2" s="60" t="s">
        <v>47</v>
      </c>
      <c r="BH2" s="60" t="s">
        <v>48</v>
      </c>
      <c r="BI2" s="60" t="s">
        <v>49</v>
      </c>
      <c r="BJ2" s="60" t="s">
        <v>50</v>
      </c>
      <c r="BK2" s="60" t="s">
        <v>51</v>
      </c>
      <c r="BL2" s="60" t="s">
        <v>52</v>
      </c>
      <c r="BM2" s="60" t="s">
        <v>53</v>
      </c>
      <c r="BN2" s="60" t="s">
        <v>54</v>
      </c>
      <c r="BO2" s="61" t="s">
        <v>55</v>
      </c>
    </row>
    <row r="3" spans="1:68" ht="15.75">
      <c r="A3" s="1"/>
      <c r="B3" s="6" t="s">
        <v>24</v>
      </c>
      <c r="C3" s="7">
        <v>20.5</v>
      </c>
      <c r="D3" s="2"/>
      <c r="E3" s="38">
        <v>20</v>
      </c>
      <c r="F3" s="20">
        <f t="shared" ref="F3:F26" si="0">0.02*E3-0.0054</f>
        <v>0.39460000000000001</v>
      </c>
      <c r="G3" s="62">
        <f t="shared" ref="G3:G26" si="1">F3*$C$7/$C$5</f>
        <v>35291.690140845072</v>
      </c>
      <c r="H3" s="63">
        <f>'k=400'!X63</f>
        <v>0.75454611025222185</v>
      </c>
      <c r="I3" s="63">
        <f>'k=400'!Y63</f>
        <v>1.1318191653783327</v>
      </c>
      <c r="J3" s="3">
        <f>'k=400'!AH63</f>
        <v>1.2227601699099973</v>
      </c>
      <c r="K3" s="3">
        <f>'k=400'!AI63</f>
        <v>1.5284502123874966</v>
      </c>
      <c r="L3" s="3">
        <f>'k=400'!AR63</f>
        <v>1.6566021783538543</v>
      </c>
      <c r="M3" s="3">
        <f>'k=400'!AS63</f>
        <v>1.93270254141283</v>
      </c>
      <c r="N3" s="3">
        <f>'k=400'!BB63</f>
        <v>1.8668700676229322</v>
      </c>
      <c r="O3" s="3">
        <f>'k=400'!BC63</f>
        <v>2.1002288260757989</v>
      </c>
      <c r="P3" s="3">
        <f>'k=400'!BL63</f>
        <v>1.9763731522474637</v>
      </c>
      <c r="Q3" s="3">
        <f>'k=400'!BM63</f>
        <v>2.1740104674722098</v>
      </c>
      <c r="R3" s="3">
        <f>'k=400'!BV63</f>
        <v>2.0018341994824511</v>
      </c>
      <c r="S3" s="3">
        <f>'k=400'!BW63</f>
        <v>2.1686537161059887</v>
      </c>
      <c r="T3" s="64">
        <f>'k=600'!X60</f>
        <v>0.30097284645683003</v>
      </c>
      <c r="U3" s="64">
        <f>'k=600'!Y60</f>
        <v>0.45145926968524502</v>
      </c>
      <c r="V3" s="65">
        <f>'k=600'!AH60</f>
        <v>1.3240251756328636</v>
      </c>
      <c r="W3" s="65">
        <f>'k=600'!AI60</f>
        <v>1.6550314695410795</v>
      </c>
      <c r="X3" s="65">
        <f>'k=600'!AR60</f>
        <v>1.4918324288063509</v>
      </c>
      <c r="Y3" s="65">
        <f>'k=600'!AS60</f>
        <v>1.7404711669407429</v>
      </c>
      <c r="Z3" s="65">
        <f>'k=600'!BB60</f>
        <v>1.2509212916579913</v>
      </c>
      <c r="AA3" s="65">
        <f>'k=600'!BC60</f>
        <v>1.4072864531152403</v>
      </c>
      <c r="AB3" s="65">
        <f>'k=600'!BL60</f>
        <v>0.81247366994332459</v>
      </c>
      <c r="AC3" s="65">
        <f>'k=600'!BM60</f>
        <v>0.89372103693765714</v>
      </c>
      <c r="AD3" s="65">
        <f>'k=600'!BV60</f>
        <v>0.58088802436177922</v>
      </c>
      <c r="AE3" s="65">
        <f>'k=600'!BW60</f>
        <v>0.62929535972526085</v>
      </c>
      <c r="AF3" s="66">
        <f>'k=800'!X60</f>
        <v>0.15232893009168216</v>
      </c>
      <c r="AG3" s="66">
        <f>'k=800'!Y60</f>
        <v>0.22849339513752326</v>
      </c>
      <c r="AH3" s="65">
        <f>'k=800'!AH60</f>
        <v>0.28993877390137152</v>
      </c>
      <c r="AI3" s="65">
        <f>'k=800'!AI60</f>
        <v>0.36242346737671438</v>
      </c>
      <c r="AJ3" s="65">
        <f>'k=800'!AR60</f>
        <v>0</v>
      </c>
      <c r="AK3" s="65">
        <f>'k=800'!AS60</f>
        <v>0</v>
      </c>
      <c r="AL3" s="65">
        <f>'k=800'!BB60</f>
        <v>0</v>
      </c>
      <c r="AM3" s="65">
        <f>'k=800'!BC60</f>
        <v>0</v>
      </c>
      <c r="AN3" s="65">
        <f>'k=800'!BL60</f>
        <v>0</v>
      </c>
      <c r="AO3" s="65">
        <f>'k=800'!BM60</f>
        <v>0</v>
      </c>
      <c r="AP3" s="65">
        <f>'k=800'!BV60</f>
        <v>0</v>
      </c>
      <c r="AQ3" s="65">
        <f>'k=800'!BW60</f>
        <v>0</v>
      </c>
      <c r="AR3" s="66">
        <f>'k=1000'!X60</f>
        <v>0</v>
      </c>
      <c r="AS3" s="66">
        <f>'k=1000'!Y60</f>
        <v>0</v>
      </c>
      <c r="AT3" s="65">
        <f>'k=1000'!AH60</f>
        <v>0</v>
      </c>
      <c r="AU3" s="65">
        <f>'k=1000'!AI60</f>
        <v>0</v>
      </c>
      <c r="AV3" s="65">
        <f>'k=1000'!AR60</f>
        <v>0</v>
      </c>
      <c r="AW3" s="65">
        <f>'k=1000'!AS60</f>
        <v>0</v>
      </c>
      <c r="AX3" s="65">
        <f>'k=1000'!BB60</f>
        <v>0</v>
      </c>
      <c r="AY3" s="65">
        <f>'k=1000'!BC60</f>
        <v>0</v>
      </c>
      <c r="AZ3" s="65">
        <f>'k=1000'!BL60</f>
        <v>0</v>
      </c>
      <c r="BA3" s="65">
        <f>'k=1000'!BM60</f>
        <v>0</v>
      </c>
      <c r="BB3" s="65">
        <f>'k=1000'!BV60</f>
        <v>0</v>
      </c>
      <c r="BC3" s="65">
        <f>'k=1000'!BW60</f>
        <v>0</v>
      </c>
      <c r="BD3" s="66">
        <v>0</v>
      </c>
      <c r="BE3" s="66">
        <v>0</v>
      </c>
      <c r="BF3" s="65">
        <v>0</v>
      </c>
      <c r="BG3" s="65">
        <v>0</v>
      </c>
      <c r="BH3" s="65">
        <v>0</v>
      </c>
      <c r="BI3" s="65">
        <v>0</v>
      </c>
      <c r="BJ3" s="65">
        <v>0</v>
      </c>
      <c r="BK3" s="65">
        <v>0</v>
      </c>
      <c r="BL3" s="65">
        <v>0</v>
      </c>
      <c r="BM3" s="65">
        <v>0</v>
      </c>
      <c r="BN3" s="65">
        <v>0</v>
      </c>
      <c r="BO3" s="67">
        <v>0</v>
      </c>
    </row>
    <row r="4" spans="1:68" ht="15.75">
      <c r="A4" s="1"/>
      <c r="B4" s="9" t="s">
        <v>56</v>
      </c>
      <c r="C4" s="10">
        <f>1.003887*10^-3</f>
        <v>1.003887E-3</v>
      </c>
      <c r="D4" s="2"/>
      <c r="E4" s="38">
        <v>22</v>
      </c>
      <c r="F4" s="20">
        <f t="shared" si="0"/>
        <v>0.43459999999999999</v>
      </c>
      <c r="G4" s="62">
        <f t="shared" si="1"/>
        <v>38869.15492957746</v>
      </c>
      <c r="H4" s="63">
        <f>'k=400'!X64</f>
        <v>0.83604689586379721</v>
      </c>
      <c r="I4" s="63">
        <f>'k=400'!Y64</f>
        <v>1.2540703437956957</v>
      </c>
      <c r="J4" s="3">
        <f>'k=400'!AH64</f>
        <v>1.4342408992424009</v>
      </c>
      <c r="K4" s="3">
        <f>'k=400'!AI64</f>
        <v>1.7928011240530011</v>
      </c>
      <c r="L4" s="3">
        <f>'k=400'!AR64</f>
        <v>1.8203614642038251</v>
      </c>
      <c r="M4" s="3">
        <f>'k=400'!AS64</f>
        <v>2.1237550415711293</v>
      </c>
      <c r="N4" s="3">
        <f>'k=400'!BB64</f>
        <v>2.2010167300257484</v>
      </c>
      <c r="O4" s="3">
        <f>'k=400'!BC64</f>
        <v>2.476143821278967</v>
      </c>
      <c r="P4" s="3">
        <f>'k=400'!BL64</f>
        <v>2.4911342810425747</v>
      </c>
      <c r="Q4" s="3">
        <f>'k=400'!BM64</f>
        <v>2.740247709146832</v>
      </c>
      <c r="R4" s="3">
        <f>'k=400'!BV64</f>
        <v>2.6553211969615425</v>
      </c>
      <c r="S4" s="3">
        <f>'k=400'!BW64</f>
        <v>2.876597963375005</v>
      </c>
      <c r="T4" s="64">
        <f>'k=600'!X61</f>
        <v>0.86321043735667979</v>
      </c>
      <c r="U4" s="64">
        <f>'k=600'!Y61</f>
        <v>1.2948156560350197</v>
      </c>
      <c r="V4" s="65">
        <f>'k=600'!AH61</f>
        <v>1.865601687033305</v>
      </c>
      <c r="W4" s="65">
        <f>'k=600'!AI61</f>
        <v>2.3320021087916309</v>
      </c>
      <c r="X4" s="65">
        <f>'k=600'!AR61</f>
        <v>2.2842433698352527</v>
      </c>
      <c r="Y4" s="65">
        <f>'k=600'!AS61</f>
        <v>2.6649505981411279</v>
      </c>
      <c r="Z4" s="65">
        <f>'k=600'!BB61</f>
        <v>2.4299613328879541</v>
      </c>
      <c r="AA4" s="65">
        <f>'k=600'!BC61</f>
        <v>2.7337064994989486</v>
      </c>
      <c r="AB4" s="65">
        <f>'k=600'!BL61</f>
        <v>2.553900045694268</v>
      </c>
      <c r="AC4" s="65">
        <f>'k=600'!BM61</f>
        <v>2.8092900502636953</v>
      </c>
      <c r="AD4" s="65">
        <f>'k=600'!BV61</f>
        <v>2.4833405087954166</v>
      </c>
      <c r="AE4" s="65">
        <f>'k=600'!BW61</f>
        <v>2.6902855511950348</v>
      </c>
      <c r="AF4" s="66">
        <f>'k=800'!X61</f>
        <v>0.66318881969517007</v>
      </c>
      <c r="AG4" s="66">
        <f>'k=800'!Y61</f>
        <v>0.99478322954275511</v>
      </c>
      <c r="AH4" s="65">
        <f>'k=800'!AH61</f>
        <v>0.9173297630266144</v>
      </c>
      <c r="AI4" s="65">
        <f>'k=800'!AI61</f>
        <v>1.1466622037832681</v>
      </c>
      <c r="AJ4" s="65">
        <f>'k=800'!AR61</f>
        <v>0.94011478456349662</v>
      </c>
      <c r="AK4" s="65">
        <f>'k=800'!AS61</f>
        <v>1.096800581990746</v>
      </c>
      <c r="AL4" s="65">
        <f>'k=800'!BB61</f>
        <v>0.95820806396547342</v>
      </c>
      <c r="AM4" s="65">
        <f>'k=800'!BC61</f>
        <v>1.0779840719611578</v>
      </c>
      <c r="AN4" s="65">
        <f>'k=800'!BL61</f>
        <v>0.86272240841914627</v>
      </c>
      <c r="AO4" s="65">
        <f>'k=800'!BM61</f>
        <v>0.94899464926106103</v>
      </c>
      <c r="AP4" s="65">
        <f>'k=800'!BV61</f>
        <v>0.83443630767610277</v>
      </c>
      <c r="AQ4" s="65">
        <f>'k=800'!BW61</f>
        <v>0.90397266664911136</v>
      </c>
      <c r="AR4" s="66">
        <f>'k=1000'!X61</f>
        <v>0</v>
      </c>
      <c r="AS4" s="66">
        <f>'k=1000'!Y61</f>
        <v>0</v>
      </c>
      <c r="AT4" s="65">
        <f>'k=1000'!AH61</f>
        <v>0</v>
      </c>
      <c r="AU4" s="65">
        <f>'k=1000'!AI61</f>
        <v>0</v>
      </c>
      <c r="AV4" s="65">
        <f>'k=1000'!AR61</f>
        <v>0.21240515579911501</v>
      </c>
      <c r="AW4" s="65">
        <f>'k=1000'!AS61</f>
        <v>0.24780601509896752</v>
      </c>
      <c r="AX4" s="65">
        <f>'k=1000'!BB61</f>
        <v>0</v>
      </c>
      <c r="AY4" s="65">
        <f>'k=1000'!BC61</f>
        <v>0</v>
      </c>
      <c r="AZ4" s="65">
        <f>'k=1000'!BL61</f>
        <v>0</v>
      </c>
      <c r="BA4" s="65">
        <f>'k=1000'!BM61</f>
        <v>0</v>
      </c>
      <c r="BB4" s="65">
        <f>'k=1000'!BV61</f>
        <v>0</v>
      </c>
      <c r="BC4" s="65">
        <f>'k=1000'!BW61</f>
        <v>0</v>
      </c>
      <c r="BD4" s="66">
        <f>'k=1200'!X58</f>
        <v>0</v>
      </c>
      <c r="BE4" s="66">
        <f>'k=1200'!Y58</f>
        <v>0</v>
      </c>
      <c r="BF4" s="68">
        <f>'k=1200'!AH58</f>
        <v>0</v>
      </c>
      <c r="BG4" s="68">
        <f>'k=1200'!AI58</f>
        <v>0</v>
      </c>
      <c r="BH4" s="3">
        <f>'k=1200'!AR58</f>
        <v>0</v>
      </c>
      <c r="BI4" s="3">
        <f>'k=1200'!AS58</f>
        <v>0</v>
      </c>
      <c r="BJ4" s="3">
        <f>'k=1200'!BB58</f>
        <v>0</v>
      </c>
      <c r="BK4" s="3">
        <f>'k=1200'!BC58</f>
        <v>0</v>
      </c>
      <c r="BL4" s="3">
        <f>'k=1200'!BL58</f>
        <v>0</v>
      </c>
      <c r="BM4" s="3">
        <f>'k=1200'!BM58</f>
        <v>0</v>
      </c>
      <c r="BN4" s="3">
        <f>'k=1200'!BV58</f>
        <v>0</v>
      </c>
      <c r="BO4" s="3">
        <f>'k=1200'!BW58</f>
        <v>0</v>
      </c>
    </row>
    <row r="5" spans="1:68" ht="15.75">
      <c r="A5" s="1"/>
      <c r="B5" s="6" t="s">
        <v>57</v>
      </c>
      <c r="C5" s="11">
        <f>9.94*10^-7</f>
        <v>9.9399999999999993E-7</v>
      </c>
      <c r="D5" s="2"/>
      <c r="E5" s="38">
        <v>24</v>
      </c>
      <c r="F5" s="20">
        <f t="shared" si="0"/>
        <v>0.47459999999999997</v>
      </c>
      <c r="G5" s="62">
        <f t="shared" si="1"/>
        <v>42446.619718309856</v>
      </c>
      <c r="H5" s="63">
        <f>'k=400'!X65</f>
        <v>0.8516488556971189</v>
      </c>
      <c r="I5" s="63">
        <f>'k=400'!Y65</f>
        <v>1.2774732835456784</v>
      </c>
      <c r="J5" s="3">
        <f>'k=400'!AH65</f>
        <v>1.4227527619962506</v>
      </c>
      <c r="K5" s="3">
        <f>'k=400'!AI65</f>
        <v>1.7784409524953131</v>
      </c>
      <c r="L5" s="3">
        <f>'k=400'!AR65</f>
        <v>1.9988442534384299</v>
      </c>
      <c r="M5" s="3">
        <f>'k=400'!AS65</f>
        <v>2.3319849623448348</v>
      </c>
      <c r="N5" s="3">
        <f>'k=400'!BB65</f>
        <v>2.380396517792827</v>
      </c>
      <c r="O5" s="3">
        <f>'k=400'!BC65</f>
        <v>2.6779460825169306</v>
      </c>
      <c r="P5" s="3">
        <f>'k=400'!BL65</f>
        <v>2.8062449020094546</v>
      </c>
      <c r="Q5" s="3">
        <f>'k=400'!BM65</f>
        <v>3.0868693922104002</v>
      </c>
      <c r="R5" s="3">
        <f>'k=400'!BV65</f>
        <v>3.0941316173134874</v>
      </c>
      <c r="S5" s="3">
        <f>'k=400'!BW65</f>
        <v>3.3519759187562785</v>
      </c>
      <c r="T5" s="64">
        <f>'k=600'!X62</f>
        <v>1.2878927097934596</v>
      </c>
      <c r="U5" s="64">
        <f>'k=600'!Y62</f>
        <v>1.9318390646901893</v>
      </c>
      <c r="V5" s="65">
        <f>'k=600'!AH62</f>
        <v>2.3676136287744458</v>
      </c>
      <c r="W5" s="65">
        <f>'k=600'!AI62</f>
        <v>2.9595170359680574</v>
      </c>
      <c r="X5" s="65">
        <f>'k=600'!AR62</f>
        <v>2.9734004954550701</v>
      </c>
      <c r="Y5" s="65">
        <f>'k=600'!AS62</f>
        <v>3.4689672446975819</v>
      </c>
      <c r="Z5" s="65">
        <f>'k=600'!BB62</f>
        <v>3.360577657528534</v>
      </c>
      <c r="AA5" s="65">
        <f>'k=600'!BC62</f>
        <v>3.7806498647196007</v>
      </c>
      <c r="AB5" s="65">
        <f>'k=600'!BL62</f>
        <v>3.6236241735359576</v>
      </c>
      <c r="AC5" s="65">
        <f>'k=600'!BM62</f>
        <v>3.9859865908895529</v>
      </c>
      <c r="AD5" s="65">
        <f>'k=600'!BV62</f>
        <v>3.6110634469621159</v>
      </c>
      <c r="AE5" s="65">
        <f>'k=600'!BW62</f>
        <v>3.9119854008756256</v>
      </c>
      <c r="AF5" s="66">
        <f>'k=800'!X62</f>
        <v>1.4902370288196649</v>
      </c>
      <c r="AG5" s="66">
        <f>'k=800'!Y62</f>
        <v>2.2353555432294971</v>
      </c>
      <c r="AH5" s="65">
        <f>'k=800'!AH62</f>
        <v>2.3991195336435438</v>
      </c>
      <c r="AI5" s="65">
        <f>'k=800'!AI62</f>
        <v>2.9988994170544299</v>
      </c>
      <c r="AJ5" s="65">
        <f>'k=800'!AR62</f>
        <v>2.7561441789384964</v>
      </c>
      <c r="AK5" s="65">
        <f>'k=800'!AS62</f>
        <v>3.2155015420949127</v>
      </c>
      <c r="AL5" s="65">
        <f>'k=800'!BB62</f>
        <v>2.8738060418171014</v>
      </c>
      <c r="AM5" s="65">
        <f>'k=800'!BC62</f>
        <v>3.233031797044239</v>
      </c>
      <c r="AN5" s="65">
        <f>'k=800'!BL62</f>
        <v>2.5214207705334668</v>
      </c>
      <c r="AO5" s="65">
        <f>'k=800'!BM62</f>
        <v>2.7735628475868137</v>
      </c>
      <c r="AP5" s="65">
        <f>'k=800'!BV62</f>
        <v>2.3101528756198819</v>
      </c>
      <c r="AQ5" s="65">
        <f>'k=800'!BW62</f>
        <v>2.5026656152548719</v>
      </c>
      <c r="AR5" s="66">
        <f>'k=1000'!X62</f>
        <v>0.51079897652264583</v>
      </c>
      <c r="AS5" s="66">
        <f>'k=1000'!Y62</f>
        <v>0.7661984647839688</v>
      </c>
      <c r="AT5" s="65">
        <f>'k=1000'!AH62</f>
        <v>0.6828549742897756</v>
      </c>
      <c r="AU5" s="65">
        <f>'k=1000'!AI62</f>
        <v>0.85356871786221955</v>
      </c>
      <c r="AV5" s="65">
        <f>'k=1000'!AR62</f>
        <v>0.32139427673000076</v>
      </c>
      <c r="AW5" s="65">
        <f>'k=1000'!AS62</f>
        <v>0.3749599895183342</v>
      </c>
      <c r="AX5" s="65">
        <f>'k=1000'!BB62</f>
        <v>0.92262280352940207</v>
      </c>
      <c r="AY5" s="65">
        <f>'k=1000'!BC62</f>
        <v>1.0379506539705774</v>
      </c>
      <c r="AZ5" s="65">
        <f>'k=1000'!BL62</f>
        <v>0</v>
      </c>
      <c r="BA5" s="65">
        <f>'k=1000'!BM62</f>
        <v>0</v>
      </c>
      <c r="BB5" s="65">
        <f>'k=1000'!BV62</f>
        <v>0</v>
      </c>
      <c r="BC5" s="65">
        <f>'k=1000'!BW62</f>
        <v>0</v>
      </c>
      <c r="BD5" s="66">
        <f>'k=1200'!X59</f>
        <v>0</v>
      </c>
      <c r="BE5" s="66">
        <f>'k=1200'!Y59</f>
        <v>0</v>
      </c>
      <c r="BF5" s="68">
        <f>'k=1200'!AH59</f>
        <v>0</v>
      </c>
      <c r="BG5" s="68">
        <f>'k=1200'!AI59</f>
        <v>0</v>
      </c>
      <c r="BH5" s="3">
        <f>'k=1200'!AR59</f>
        <v>0</v>
      </c>
      <c r="BI5" s="3">
        <f>'k=1200'!AS59</f>
        <v>0</v>
      </c>
      <c r="BJ5" s="3">
        <f>'k=1200'!BB59</f>
        <v>0</v>
      </c>
      <c r="BK5" s="3">
        <f>'k=1200'!BC59</f>
        <v>0</v>
      </c>
      <c r="BL5" s="3">
        <f>'k=1200'!BL59</f>
        <v>0</v>
      </c>
      <c r="BM5" s="3">
        <f>'k=1200'!BM59</f>
        <v>0</v>
      </c>
      <c r="BN5" s="3">
        <f>'k=1200'!BV59</f>
        <v>0</v>
      </c>
      <c r="BO5" s="3">
        <f>'k=1200'!BW59</f>
        <v>0</v>
      </c>
    </row>
    <row r="6" spans="1:68" ht="15.75">
      <c r="A6" s="1"/>
      <c r="B6" s="9" t="s">
        <v>58</v>
      </c>
      <c r="C6" s="10">
        <v>999.72964999999999</v>
      </c>
      <c r="D6" s="2"/>
      <c r="E6" s="38">
        <v>26</v>
      </c>
      <c r="F6" s="20">
        <f t="shared" si="0"/>
        <v>0.51460000000000006</v>
      </c>
      <c r="G6" s="62">
        <f t="shared" si="1"/>
        <v>46024.084507042258</v>
      </c>
      <c r="H6" s="63">
        <f>'k=400'!X66</f>
        <v>1.0193424968260032</v>
      </c>
      <c r="I6" s="63">
        <f>'k=400'!Y66</f>
        <v>1.5290137452390047</v>
      </c>
      <c r="J6" s="3">
        <f>'k=400'!AH66</f>
        <v>1.6618759032242139</v>
      </c>
      <c r="K6" s="3">
        <f>'k=400'!AI66</f>
        <v>2.0773448790302673</v>
      </c>
      <c r="L6" s="3">
        <f>'k=400'!AR66</f>
        <v>2.2018931719756698</v>
      </c>
      <c r="M6" s="3">
        <f>'k=400'!AS66</f>
        <v>2.568875367304948</v>
      </c>
      <c r="N6" s="3">
        <f>'k=400'!BB66</f>
        <v>2.7324478900933102</v>
      </c>
      <c r="O6" s="3">
        <f>'k=400'!BC66</f>
        <v>3.0740038763549742</v>
      </c>
      <c r="P6" s="3">
        <f>'k=400'!BL66</f>
        <v>3.104236296408577</v>
      </c>
      <c r="Q6" s="3">
        <f>'k=400'!BM66</f>
        <v>3.4146599260494348</v>
      </c>
      <c r="R6" s="3">
        <f>'k=400'!BV66</f>
        <v>3.5064229320037641</v>
      </c>
      <c r="S6" s="3">
        <f>'k=400'!BW66</f>
        <v>3.7986248430040774</v>
      </c>
      <c r="T6" s="64">
        <f>'k=600'!X63</f>
        <v>1.5317517576326927</v>
      </c>
      <c r="U6" s="64">
        <f>'k=600'!Y63</f>
        <v>2.2976276364490387</v>
      </c>
      <c r="V6" s="65">
        <f>'k=600'!AH63</f>
        <v>2.6817725417831504</v>
      </c>
      <c r="W6" s="65">
        <f>'k=600'!AI63</f>
        <v>3.3522156772289375</v>
      </c>
      <c r="X6" s="65">
        <f>'k=600'!AR63</f>
        <v>3.5016974351188774</v>
      </c>
      <c r="Y6" s="65">
        <f>'k=600'!AS63</f>
        <v>4.0853136743053566</v>
      </c>
      <c r="Z6" s="65">
        <f>'k=600'!BB63</f>
        <v>4.099604341113082</v>
      </c>
      <c r="AA6" s="65">
        <f>'k=600'!BC63</f>
        <v>4.6120548837522177</v>
      </c>
      <c r="AB6" s="65">
        <f>'k=600'!BL63</f>
        <v>4.4934788218443851</v>
      </c>
      <c r="AC6" s="65">
        <f>'k=600'!BM63</f>
        <v>4.9428267040288238</v>
      </c>
      <c r="AD6" s="65">
        <f>'k=600'!BV63</f>
        <v>4.7990681798366372</v>
      </c>
      <c r="AE6" s="65">
        <f>'k=600'!BW63</f>
        <v>5.1989905281563562</v>
      </c>
      <c r="AF6" s="66">
        <f>'k=800'!X63</f>
        <v>2.0162235306845573</v>
      </c>
      <c r="AG6" s="66">
        <f>'k=800'!Y63</f>
        <v>3.0243352960268362</v>
      </c>
      <c r="AH6" s="65">
        <f>'k=800'!AH63</f>
        <v>3.2909166108949552</v>
      </c>
      <c r="AI6" s="65">
        <f>'k=800'!AI63</f>
        <v>4.1136457636186936</v>
      </c>
      <c r="AJ6" s="65">
        <f>'k=800'!AR63</f>
        <v>4.140613642095909</v>
      </c>
      <c r="AK6" s="65">
        <f>'k=800'!AS63</f>
        <v>4.8307159157785602</v>
      </c>
      <c r="AL6" s="65">
        <f>'k=800'!BB63</f>
        <v>4.5706826243267358</v>
      </c>
      <c r="AM6" s="65">
        <f>'k=800'!BC63</f>
        <v>5.1420179523675777</v>
      </c>
      <c r="AN6" s="65">
        <f>'k=800'!BL63</f>
        <v>4.7295485092237239</v>
      </c>
      <c r="AO6" s="65">
        <f>'k=800'!BM63</f>
        <v>5.2025033601460962</v>
      </c>
      <c r="AP6" s="65">
        <f>'k=800'!BV63</f>
        <v>4.609231828772697</v>
      </c>
      <c r="AQ6" s="65">
        <f>'k=800'!BW63</f>
        <v>4.9933344811704217</v>
      </c>
      <c r="AR6" s="66">
        <f>'k=1000'!X63</f>
        <v>1.6611394683368603</v>
      </c>
      <c r="AS6" s="66">
        <f>'k=1000'!Y63</f>
        <v>2.4917092025052909</v>
      </c>
      <c r="AT6" s="65">
        <f>'k=1000'!AH63</f>
        <v>2.3274554911030392</v>
      </c>
      <c r="AU6" s="65">
        <f>'k=1000'!AI63</f>
        <v>2.9093193638787986</v>
      </c>
      <c r="AV6" s="65">
        <f>'k=1000'!AR63</f>
        <v>2.3062379685811254</v>
      </c>
      <c r="AW6" s="65">
        <f>'k=1000'!AS63</f>
        <v>2.6906109633446467</v>
      </c>
      <c r="AX6" s="65">
        <f>'k=1000'!BB63</f>
        <v>2.147097361192023</v>
      </c>
      <c r="AY6" s="65">
        <f>'k=1000'!BC63</f>
        <v>2.4154845313410256</v>
      </c>
      <c r="AZ6" s="65">
        <f>'k=1000'!BL63</f>
        <v>2.4618592311051657</v>
      </c>
      <c r="BA6" s="65">
        <f>'k=1000'!BM63</f>
        <v>2.7080451542156823</v>
      </c>
      <c r="BB6" s="65">
        <f>'k=1000'!BV63</f>
        <v>2.3298559391768663</v>
      </c>
      <c r="BC6" s="65">
        <f>'k=1000'!BW63</f>
        <v>2.5240106007749388</v>
      </c>
      <c r="BD6" s="66">
        <f>'k=1200'!X60</f>
        <v>0.32443703378175948</v>
      </c>
      <c r="BE6" s="66">
        <f>'k=1200'!Y60</f>
        <v>0.48665555067263916</v>
      </c>
      <c r="BF6" s="68">
        <f>'k=1200'!AH60</f>
        <v>0.11349937473665968</v>
      </c>
      <c r="BG6" s="68">
        <f>'k=1200'!AI60</f>
        <v>0.14187421842082459</v>
      </c>
      <c r="BH6" s="3">
        <f>'k=1200'!AR60</f>
        <v>0</v>
      </c>
      <c r="BI6" s="3">
        <f>'k=1200'!AS60</f>
        <v>0</v>
      </c>
      <c r="BJ6" s="3">
        <f>'k=1200'!BB60</f>
        <v>0</v>
      </c>
      <c r="BK6" s="3">
        <f>'k=1200'!BC60</f>
        <v>0</v>
      </c>
      <c r="BL6" s="3">
        <f>'k=1200'!BL60</f>
        <v>0</v>
      </c>
      <c r="BM6" s="3">
        <f>'k=1200'!BM60</f>
        <v>0</v>
      </c>
      <c r="BN6" s="3">
        <f>'k=1200'!BV60</f>
        <v>0</v>
      </c>
      <c r="BO6" s="3">
        <f>'k=1200'!BW60</f>
        <v>0</v>
      </c>
    </row>
    <row r="7" spans="1:68" ht="15.75">
      <c r="A7" s="1"/>
      <c r="B7" s="9" t="s">
        <v>59</v>
      </c>
      <c r="C7" s="10">
        <f>3.5*0.0254</f>
        <v>8.8899999999999993E-2</v>
      </c>
      <c r="D7" s="2"/>
      <c r="E7" s="38">
        <v>28</v>
      </c>
      <c r="F7" s="20">
        <f t="shared" si="0"/>
        <v>0.55460000000000009</v>
      </c>
      <c r="G7" s="62">
        <f t="shared" si="1"/>
        <v>49601.549295774654</v>
      </c>
      <c r="H7" s="63">
        <f>'k=400'!X67</f>
        <v>1.4605585140002844</v>
      </c>
      <c r="I7" s="63">
        <f>'k=400'!Y67</f>
        <v>2.1908377710004268</v>
      </c>
      <c r="J7" s="3">
        <f>'k=400'!AH67</f>
        <v>2.2429495888350628</v>
      </c>
      <c r="K7" s="3">
        <f>'k=400'!AI67</f>
        <v>2.8036869860438283</v>
      </c>
      <c r="L7" s="3">
        <f>'k=400'!AR67</f>
        <v>2.6305345982513555</v>
      </c>
      <c r="M7" s="3">
        <f>'k=400'!AS67</f>
        <v>3.0689570312932481</v>
      </c>
      <c r="N7" s="3">
        <f>'k=400'!BB67</f>
        <v>3.0871283286088129</v>
      </c>
      <c r="O7" s="3">
        <f>'k=400'!BC67</f>
        <v>3.4730193696849145</v>
      </c>
      <c r="P7" s="3">
        <f>'k=400'!BL67</f>
        <v>3.5110396667867905</v>
      </c>
      <c r="Q7" s="3">
        <f>'k=400'!BM67</f>
        <v>3.86214363346547</v>
      </c>
      <c r="R7" s="3">
        <f>'k=400'!BV67</f>
        <v>3.9489921201239087</v>
      </c>
      <c r="S7" s="3">
        <f>'k=400'!BW67</f>
        <v>4.278074796800901</v>
      </c>
      <c r="T7" s="64">
        <f>'k=600'!X64</f>
        <v>1.7369196489020142</v>
      </c>
      <c r="U7" s="64">
        <f>'k=600'!Y64</f>
        <v>2.6053794733530209</v>
      </c>
      <c r="V7" s="65">
        <f>'k=600'!AH64</f>
        <v>2.8507000316740188</v>
      </c>
      <c r="W7" s="65">
        <f>'k=600'!AI64</f>
        <v>3.5633750395925237</v>
      </c>
      <c r="X7" s="65">
        <f>'k=600'!AR64</f>
        <v>3.8710206338008506</v>
      </c>
      <c r="Y7" s="65">
        <f>'k=600'!AS64</f>
        <v>4.5161907394343261</v>
      </c>
      <c r="Z7" s="65">
        <f>'k=600'!BB64</f>
        <v>4.7013224653758776</v>
      </c>
      <c r="AA7" s="65">
        <f>'k=600'!BC64</f>
        <v>5.2889877735478619</v>
      </c>
      <c r="AB7" s="65">
        <f>'k=600'!BL64</f>
        <v>5.2442729459111552</v>
      </c>
      <c r="AC7" s="65">
        <f>'k=600'!BM64</f>
        <v>5.7687002405022705</v>
      </c>
      <c r="AD7" s="65">
        <f>'k=600'!BV64</f>
        <v>5.6720203427016171</v>
      </c>
      <c r="AE7" s="65">
        <f>'k=600'!BW64</f>
        <v>6.1446887045934186</v>
      </c>
      <c r="AF7" s="66">
        <f>'k=800'!X64</f>
        <v>2.1613166704406215</v>
      </c>
      <c r="AG7" s="66">
        <f>'k=800'!Y64</f>
        <v>3.2419750056609322</v>
      </c>
      <c r="AH7" s="65">
        <f>'k=800'!AH64</f>
        <v>3.8015546339967354</v>
      </c>
      <c r="AI7" s="65">
        <f>'k=800'!AI64</f>
        <v>4.7519432924959188</v>
      </c>
      <c r="AJ7" s="65">
        <f>'k=800'!AR64</f>
        <v>4.9700934824531862</v>
      </c>
      <c r="AK7" s="65">
        <f>'k=800'!AS64</f>
        <v>5.7984423961953837</v>
      </c>
      <c r="AL7" s="65">
        <f>'k=800'!BB64</f>
        <v>5.7601881027817328</v>
      </c>
      <c r="AM7" s="65">
        <f>'k=800'!BC64</f>
        <v>6.4802116156294494</v>
      </c>
      <c r="AN7" s="65">
        <f>'k=800'!BL64</f>
        <v>6.2371918548966754</v>
      </c>
      <c r="AO7" s="65">
        <f>'k=800'!BM64</f>
        <v>6.8609110403863429</v>
      </c>
      <c r="AP7" s="65">
        <f>'k=800'!BV64</f>
        <v>6.4750069716314798</v>
      </c>
      <c r="AQ7" s="65">
        <f>'k=800'!BW64</f>
        <v>7.0145908859341031</v>
      </c>
      <c r="AR7" s="66">
        <f>'k=1000'!X64</f>
        <v>2.4559901889623763</v>
      </c>
      <c r="AS7" s="66">
        <f>'k=1000'!Y64</f>
        <v>3.6839852834435645</v>
      </c>
      <c r="AT7" s="65">
        <f>'k=1000'!AH64</f>
        <v>3.9339591904224434</v>
      </c>
      <c r="AU7" s="65">
        <f>'k=1000'!AI64</f>
        <v>4.9174489880280543</v>
      </c>
      <c r="AV7" s="65">
        <f>'k=1000'!AR64</f>
        <v>4.2583794687470871</v>
      </c>
      <c r="AW7" s="65">
        <f>'k=1000'!AS64</f>
        <v>4.9681093802049352</v>
      </c>
      <c r="AX7" s="65">
        <f>'k=1000'!BB64</f>
        <v>4.094353445722696</v>
      </c>
      <c r="AY7" s="65">
        <f>'k=1000'!BC64</f>
        <v>4.606147626438033</v>
      </c>
      <c r="AZ7" s="65">
        <f>'k=1000'!BL64</f>
        <v>4.9360102657388198</v>
      </c>
      <c r="BA7" s="65">
        <f>'k=1000'!BM64</f>
        <v>5.4296112923127016</v>
      </c>
      <c r="BB7" s="65">
        <f>'k=1000'!BV64</f>
        <v>4.6648885696650844</v>
      </c>
      <c r="BC7" s="65">
        <f>'k=1000'!BW64</f>
        <v>5.0536292838038408</v>
      </c>
      <c r="BD7" s="66">
        <f>'k=1200'!X61</f>
        <v>1.4108897123960897</v>
      </c>
      <c r="BE7" s="66">
        <f>'k=1200'!Y61</f>
        <v>2.1163345685941346</v>
      </c>
      <c r="BF7" s="68">
        <f>'k=1200'!AH61</f>
        <v>2.0420290076029568</v>
      </c>
      <c r="BG7" s="68">
        <f>'k=1200'!AI61</f>
        <v>2.5525362595036962</v>
      </c>
      <c r="BH7" s="3">
        <f>'k=1200'!AR61</f>
        <v>2.3678688619429531</v>
      </c>
      <c r="BI7" s="3">
        <f>'k=1200'!AS61</f>
        <v>2.7625136722667785</v>
      </c>
      <c r="BJ7" s="3">
        <f>'k=1200'!BB61</f>
        <v>2.2004800906064808</v>
      </c>
      <c r="BK7" s="3">
        <f>'k=1200'!BC61</f>
        <v>2.4755401019322907</v>
      </c>
      <c r="BL7" s="3">
        <f>'k=1200'!BL61</f>
        <v>2.0780064567336956</v>
      </c>
      <c r="BM7" s="3">
        <f>'k=1200'!BM61</f>
        <v>2.2858071024070652</v>
      </c>
      <c r="BN7" s="3">
        <f>'k=1200'!BV61</f>
        <v>2.0740773776859851</v>
      </c>
      <c r="BO7" s="3">
        <f>'k=1200'!BW61</f>
        <v>2.2469171591598172</v>
      </c>
    </row>
    <row r="8" spans="1:68" ht="15.75">
      <c r="A8" s="1"/>
      <c r="B8" s="9" t="s">
        <v>60</v>
      </c>
      <c r="C8" s="10">
        <f>35.25*0.0254</f>
        <v>0.89534999999999998</v>
      </c>
      <c r="D8" s="2"/>
      <c r="E8" s="38">
        <v>30</v>
      </c>
      <c r="F8" s="20">
        <f t="shared" si="0"/>
        <v>0.59460000000000002</v>
      </c>
      <c r="G8" s="62">
        <f t="shared" si="1"/>
        <v>53179.014084507042</v>
      </c>
      <c r="H8" s="63">
        <f>'k=400'!X68</f>
        <v>1.6952099971647332</v>
      </c>
      <c r="I8" s="63">
        <f>'k=400'!Y68</f>
        <v>2.5428149957470998</v>
      </c>
      <c r="J8" s="3">
        <f>'k=400'!AH68</f>
        <v>2.7636118789136614</v>
      </c>
      <c r="K8" s="3">
        <f>'k=400'!AI68</f>
        <v>3.4545148486420771</v>
      </c>
      <c r="L8" s="3">
        <f>'k=400'!AR68</f>
        <v>3.4335830363248157</v>
      </c>
      <c r="M8" s="3">
        <f>'k=400'!AS68</f>
        <v>4.0058468757122849</v>
      </c>
      <c r="N8" s="3">
        <f>'k=400'!BB68</f>
        <v>3.8386166194446707</v>
      </c>
      <c r="O8" s="3">
        <f>'k=400'!BC68</f>
        <v>4.3184436968752546</v>
      </c>
      <c r="P8" s="3">
        <f>'k=400'!BL68</f>
        <v>4.0153789813490244</v>
      </c>
      <c r="Q8" s="3">
        <f>'k=400'!BM68</f>
        <v>4.4169168794839271</v>
      </c>
      <c r="R8" s="3">
        <f>'k=400'!BV68</f>
        <v>4.4795387846812051</v>
      </c>
      <c r="S8" s="3">
        <f>'k=400'!BW68</f>
        <v>4.8528336834046382</v>
      </c>
      <c r="T8" s="64">
        <f>'k=600'!X65</f>
        <v>1.9481401476008919</v>
      </c>
      <c r="U8" s="64">
        <f>'k=600'!Y65</f>
        <v>2.9222102214013379</v>
      </c>
      <c r="V8" s="65">
        <f>'k=600'!AH65</f>
        <v>3.119317820052431</v>
      </c>
      <c r="W8" s="65">
        <f>'k=600'!AI65</f>
        <v>3.8991472750655385</v>
      </c>
      <c r="X8" s="65">
        <f>'k=600'!AR65</f>
        <v>4.1762434337064516</v>
      </c>
      <c r="Y8" s="65">
        <f>'k=600'!AS65</f>
        <v>4.8722840059908599</v>
      </c>
      <c r="Z8" s="65">
        <f>'k=600'!BB65</f>
        <v>5.041956216705012</v>
      </c>
      <c r="AA8" s="65">
        <f>'k=600'!BC65</f>
        <v>5.6722007437931392</v>
      </c>
      <c r="AB8" s="65">
        <f>'k=600'!BL65</f>
        <v>5.8191420110413183</v>
      </c>
      <c r="AC8" s="65">
        <f>'k=600'!BM65</f>
        <v>6.4010562121454502</v>
      </c>
      <c r="AD8" s="65">
        <f>'k=600'!BV65</f>
        <v>6.4016576292509288</v>
      </c>
      <c r="AE8" s="65">
        <f>'k=600'!BW65</f>
        <v>6.9351290983551728</v>
      </c>
      <c r="AF8" s="66">
        <f>'k=800'!X65</f>
        <v>2.2939808245352471</v>
      </c>
      <c r="AG8" s="66">
        <f>'k=800'!Y65</f>
        <v>3.4409712368028709</v>
      </c>
      <c r="AH8" s="65">
        <f>'k=800'!AH65</f>
        <v>4.1083959142733226</v>
      </c>
      <c r="AI8" s="65">
        <f>'k=800'!AI65</f>
        <v>5.1354948928416526</v>
      </c>
      <c r="AJ8" s="65">
        <f>'k=800'!AR65</f>
        <v>5.5535374970571043</v>
      </c>
      <c r="AK8" s="65">
        <f>'k=800'!AS65</f>
        <v>6.4791270798999543</v>
      </c>
      <c r="AL8" s="65">
        <f>'k=800'!BB65</f>
        <v>6.6456114719574275</v>
      </c>
      <c r="AM8" s="65">
        <f>'k=800'!BC65</f>
        <v>7.4763129059521063</v>
      </c>
      <c r="AN8" s="65">
        <f>'k=800'!BL65</f>
        <v>7.2430122447040368</v>
      </c>
      <c r="AO8" s="65">
        <f>'k=800'!BM65</f>
        <v>7.9673134691744405</v>
      </c>
      <c r="AP8" s="65">
        <f>'k=800'!BV65</f>
        <v>7.6308276755124442</v>
      </c>
      <c r="AQ8" s="65">
        <f>'k=800'!BW65</f>
        <v>8.266729981805149</v>
      </c>
      <c r="AR8" s="66">
        <f>'k=1000'!X65</f>
        <v>2.7298698687174312</v>
      </c>
      <c r="AS8" s="66">
        <f>'k=1000'!Y65</f>
        <v>4.0948048030761468</v>
      </c>
      <c r="AT8" s="65">
        <f>'k=1000'!AH65</f>
        <v>4.6368039354832939</v>
      </c>
      <c r="AU8" s="65">
        <f>'k=1000'!AI65</f>
        <v>5.7960049193541181</v>
      </c>
      <c r="AV8" s="65">
        <f>'k=1000'!AR65</f>
        <v>5.3073051750178095</v>
      </c>
      <c r="AW8" s="65">
        <f>'k=1000'!AS65</f>
        <v>6.1918560375207781</v>
      </c>
      <c r="AX8" s="65">
        <f>'k=1000'!BB65</f>
        <v>6.3669995985840808</v>
      </c>
      <c r="AY8" s="65">
        <f>'k=1000'!BC65</f>
        <v>7.1628745484070908</v>
      </c>
      <c r="AZ8" s="65">
        <f>'k=1000'!BL65</f>
        <v>7.1903501430553574</v>
      </c>
      <c r="BA8" s="65">
        <f>'k=1000'!BM65</f>
        <v>7.9093851573608926</v>
      </c>
      <c r="BB8" s="65">
        <f>'k=1000'!BV65</f>
        <v>7.1801931339976122</v>
      </c>
      <c r="BC8" s="65">
        <f>'k=1000'!BW65</f>
        <v>7.7785425618307462</v>
      </c>
      <c r="BD8" s="66">
        <f>'k=1200'!X62</f>
        <v>2.6659891317784963</v>
      </c>
      <c r="BE8" s="66">
        <f>'k=1200'!Y62</f>
        <v>3.998983697667744</v>
      </c>
      <c r="BF8" s="68">
        <f>'k=1200'!AH62</f>
        <v>4.1266319633080784</v>
      </c>
      <c r="BG8" s="68">
        <f>'k=1200'!AI62</f>
        <v>5.1582899541350979</v>
      </c>
      <c r="BH8" s="3">
        <f>'k=1200'!AR62</f>
        <v>4.7940878551114849</v>
      </c>
      <c r="BI8" s="3">
        <f>'k=1200'!AS62</f>
        <v>5.5931024976300661</v>
      </c>
      <c r="BJ8" s="3">
        <f>'k=1200'!BB62</f>
        <v>5.093909541406302</v>
      </c>
      <c r="BK8" s="3">
        <f>'k=1200'!BC62</f>
        <v>5.7306482340820892</v>
      </c>
      <c r="BL8" s="3">
        <f>'k=1200'!BL62</f>
        <v>4.9394193580420289</v>
      </c>
      <c r="BM8" s="3">
        <f>'k=1200'!BM62</f>
        <v>5.4333612938462323</v>
      </c>
      <c r="BN8" s="3">
        <f>'k=1200'!BV62</f>
        <v>4.9472688492592347</v>
      </c>
      <c r="BO8" s="3">
        <f>'k=1200'!BW62</f>
        <v>5.3595412533641715</v>
      </c>
    </row>
    <row r="9" spans="1:68" ht="15.75">
      <c r="A9" s="1"/>
      <c r="B9" s="9" t="s">
        <v>15</v>
      </c>
      <c r="C9" s="10">
        <v>5.4249999999999998</v>
      </c>
      <c r="D9" s="2"/>
      <c r="E9" s="38">
        <v>32</v>
      </c>
      <c r="F9" s="20">
        <f t="shared" si="0"/>
        <v>0.63460000000000005</v>
      </c>
      <c r="G9" s="62">
        <f t="shared" si="1"/>
        <v>56756.478873239437</v>
      </c>
      <c r="H9" s="63">
        <f>'k=400'!X69</f>
        <v>1.7734196947034717</v>
      </c>
      <c r="I9" s="63">
        <f>'k=400'!Y69</f>
        <v>2.6601295420552074</v>
      </c>
      <c r="J9" s="3">
        <f>'k=400'!AH69</f>
        <v>3.0383919994612323</v>
      </c>
      <c r="K9" s="3">
        <f>'k=400'!AI69</f>
        <v>3.79798999932654</v>
      </c>
      <c r="L9" s="3">
        <f>'k=400'!AR69</f>
        <v>3.7874274419288492</v>
      </c>
      <c r="M9" s="3">
        <f>'k=400'!AS69</f>
        <v>4.4186653489169911</v>
      </c>
      <c r="N9" s="3">
        <f>'k=400'!BB69</f>
        <v>4.3035032286311505</v>
      </c>
      <c r="O9" s="3">
        <f>'k=400'!BC69</f>
        <v>4.8414411322100444</v>
      </c>
      <c r="P9" s="3">
        <f>'k=400'!BL69</f>
        <v>4.5039597847931221</v>
      </c>
      <c r="Q9" s="3">
        <f>'k=400'!BM69</f>
        <v>4.9543557632724351</v>
      </c>
      <c r="R9" s="3">
        <f>'k=400'!BV69</f>
        <v>4.9486269007754213</v>
      </c>
      <c r="S9" s="3">
        <f>'k=400'!BW69</f>
        <v>5.361012475840039</v>
      </c>
      <c r="T9" s="64">
        <f>'k=600'!X66</f>
        <v>2.4207989029304633</v>
      </c>
      <c r="U9" s="64">
        <f>'k=600'!Y66</f>
        <v>3.6311983543956949</v>
      </c>
      <c r="V9" s="65">
        <f>'k=600'!AH66</f>
        <v>3.5357017921113005</v>
      </c>
      <c r="W9" s="65">
        <f>'k=600'!AI66</f>
        <v>4.4196272401391257</v>
      </c>
      <c r="X9" s="65">
        <f>'k=600'!AR66</f>
        <v>4.5963737708269168</v>
      </c>
      <c r="Y9" s="65">
        <f>'k=600'!AS66</f>
        <v>5.3624360659647357</v>
      </c>
      <c r="Z9" s="65">
        <f>'k=600'!BB66</f>
        <v>5.5808124465801248</v>
      </c>
      <c r="AA9" s="65">
        <f>'k=600'!BC66</f>
        <v>6.2784140024026405</v>
      </c>
      <c r="AB9" s="65">
        <f>'k=600'!BL66</f>
        <v>6.3340676272062373</v>
      </c>
      <c r="AC9" s="65">
        <f>'k=600'!BM66</f>
        <v>6.9674743899268607</v>
      </c>
      <c r="AD9" s="65">
        <f>'k=600'!BV66</f>
        <v>7.0998796779399216</v>
      </c>
      <c r="AE9" s="65">
        <f>'k=600'!BW66</f>
        <v>7.6915363177682483</v>
      </c>
      <c r="AF9" s="66">
        <f>'k=800'!X66</f>
        <v>2.4549245296679243</v>
      </c>
      <c r="AG9" s="66">
        <f>'k=800'!Y66</f>
        <v>3.6823867945018858</v>
      </c>
      <c r="AH9" s="65">
        <f>'k=800'!AH66</f>
        <v>4.3806753035261057</v>
      </c>
      <c r="AI9" s="65">
        <f>'k=800'!AI66</f>
        <v>5.4758441294076325</v>
      </c>
      <c r="AJ9" s="65">
        <f>'k=800'!AR66</f>
        <v>5.8374475875857588</v>
      </c>
      <c r="AK9" s="65">
        <f>'k=800'!AS66</f>
        <v>6.8103555188500522</v>
      </c>
      <c r="AL9" s="65">
        <f>'k=800'!BB66</f>
        <v>7.2273024238588963</v>
      </c>
      <c r="AM9" s="65">
        <f>'k=800'!BC66</f>
        <v>8.1307152268412572</v>
      </c>
      <c r="AN9" s="65">
        <f>'k=800'!BL66</f>
        <v>8.0988940617725547</v>
      </c>
      <c r="AO9" s="65">
        <f>'k=800'!BM66</f>
        <v>8.9087834679498101</v>
      </c>
      <c r="AP9" s="65">
        <f>'k=800'!BV66</f>
        <v>8.8245152695440776</v>
      </c>
      <c r="AQ9" s="65">
        <f>'k=800'!BW66</f>
        <v>9.559891542006083</v>
      </c>
      <c r="AR9" s="66">
        <f>'k=1000'!X66</f>
        <v>2.8641956931891959</v>
      </c>
      <c r="AS9" s="66">
        <f>'k=1000'!Y66</f>
        <v>4.296293539783794</v>
      </c>
      <c r="AT9" s="65">
        <f>'k=1000'!AH66</f>
        <v>5.1334365654970835</v>
      </c>
      <c r="AU9" s="65">
        <f>'k=1000'!AI66</f>
        <v>6.4167957068713548</v>
      </c>
      <c r="AV9" s="65">
        <f>'k=1000'!AR66</f>
        <v>5.9795433799211866</v>
      </c>
      <c r="AW9" s="65">
        <f>'k=1000'!AS66</f>
        <v>6.9761339432413845</v>
      </c>
      <c r="AX9" s="65">
        <f>'k=1000'!BB66</f>
        <v>7.9430194700228327</v>
      </c>
      <c r="AY9" s="65">
        <f>'k=1000'!BC66</f>
        <v>8.9358969037756868</v>
      </c>
      <c r="AZ9" s="65">
        <f>'k=1000'!BL66</f>
        <v>8.9556028395566418</v>
      </c>
      <c r="BA9" s="65">
        <f>'k=1000'!BM66</f>
        <v>9.8511631235123058</v>
      </c>
      <c r="BB9" s="65">
        <f>'k=1000'!BV66</f>
        <v>9.2555560580277305</v>
      </c>
      <c r="BC9" s="65">
        <f>'k=1000'!BW66</f>
        <v>10.026852396196709</v>
      </c>
      <c r="BD9" s="66">
        <f>'k=1200'!X63</f>
        <v>3.4166937409843978</v>
      </c>
      <c r="BE9" s="66">
        <f>'k=1200'!Y63</f>
        <v>5.1250406114765967</v>
      </c>
      <c r="BF9" s="68">
        <f>'k=1200'!AH63</f>
        <v>5.5741130632143836</v>
      </c>
      <c r="BG9" s="68">
        <f>'k=1200'!AI63</f>
        <v>6.9676413290179795</v>
      </c>
      <c r="BH9" s="3">
        <f>'k=1200'!AR63</f>
        <v>7.2003685066177745</v>
      </c>
      <c r="BI9" s="3">
        <f>'k=1200'!AS63</f>
        <v>8.4004299243874048</v>
      </c>
      <c r="BJ9" s="3">
        <f>'k=1200'!BB63</f>
        <v>7.9737155894934952</v>
      </c>
      <c r="BK9" s="3">
        <f>'k=1200'!BC63</f>
        <v>8.9704300381801829</v>
      </c>
      <c r="BL9" s="3">
        <f>'k=1200'!BL63</f>
        <v>8.1705714206967244</v>
      </c>
      <c r="BM9" s="3">
        <f>'k=1200'!BM63</f>
        <v>8.9876285627663961</v>
      </c>
      <c r="BN9" s="3">
        <f>'k=1200'!BV63</f>
        <v>7.9544638579361049</v>
      </c>
      <c r="BO9" s="3">
        <f>'k=1200'!BW63</f>
        <v>8.617335846097447</v>
      </c>
    </row>
    <row r="10" spans="1:68" ht="15.75">
      <c r="A10" s="1"/>
      <c r="B10" s="9" t="s">
        <v>7</v>
      </c>
      <c r="C10" s="10">
        <v>1.343</v>
      </c>
      <c r="D10" s="2"/>
      <c r="E10" s="38">
        <v>34</v>
      </c>
      <c r="F10" s="20">
        <f t="shared" si="0"/>
        <v>0.67460000000000009</v>
      </c>
      <c r="G10" s="62">
        <f t="shared" si="1"/>
        <v>60333.94366197184</v>
      </c>
      <c r="H10" s="63">
        <f>'k=400'!X70</f>
        <v>1.8497078770821154</v>
      </c>
      <c r="I10" s="63">
        <f>'k=400'!Y70</f>
        <v>2.7745618156231728</v>
      </c>
      <c r="J10" s="3">
        <f>'k=400'!AH70</f>
        <v>3.1836768834583493</v>
      </c>
      <c r="K10" s="3">
        <f>'k=400'!AI70</f>
        <v>3.9795961043229369</v>
      </c>
      <c r="L10" s="3">
        <f>'k=400'!AR70</f>
        <v>4.10715189577631</v>
      </c>
      <c r="M10" s="3">
        <f>'k=400'!AS70</f>
        <v>4.7916772117390289</v>
      </c>
      <c r="N10" s="3">
        <f>'k=400'!BB70</f>
        <v>4.6466193775406381</v>
      </c>
      <c r="O10" s="3">
        <f>'k=400'!BC70</f>
        <v>5.2274467997332188</v>
      </c>
      <c r="P10" s="3">
        <f>'k=400'!BL70</f>
        <v>4.8284585179078654</v>
      </c>
      <c r="Q10" s="3">
        <f>'k=400'!BM70</f>
        <v>5.3113043696986528</v>
      </c>
      <c r="R10" s="3">
        <f>'k=400'!BV70</f>
        <v>5.23371793748084</v>
      </c>
      <c r="S10" s="3">
        <f>'k=400'!BW70</f>
        <v>5.6698610989375773</v>
      </c>
      <c r="T10" s="64">
        <f>'k=600'!X67</f>
        <v>3.0332525962172392</v>
      </c>
      <c r="U10" s="64">
        <f>'k=600'!Y67</f>
        <v>4.5498788943258592</v>
      </c>
      <c r="V10" s="65">
        <f>'k=600'!AH67</f>
        <v>4.2508659538738005</v>
      </c>
      <c r="W10" s="65">
        <f>'k=600'!AI67</f>
        <v>5.3135824423422511</v>
      </c>
      <c r="X10" s="65">
        <f>'k=600'!AR67</f>
        <v>5.01764240042304</v>
      </c>
      <c r="Y10" s="65">
        <f>'k=600'!AS67</f>
        <v>5.8539161338268801</v>
      </c>
      <c r="Z10" s="65">
        <f>'k=600'!BB67</f>
        <v>6.0512782673505283</v>
      </c>
      <c r="AA10" s="65">
        <f>'k=600'!BC67</f>
        <v>6.8076880507693449</v>
      </c>
      <c r="AB10" s="65">
        <f>'k=600'!BL67</f>
        <v>7.0985692047641944</v>
      </c>
      <c r="AC10" s="65">
        <f>'k=600'!BM67</f>
        <v>7.8084261252406133</v>
      </c>
      <c r="AD10" s="65">
        <f>'k=600'!BV67</f>
        <v>7.7366673181668162</v>
      </c>
      <c r="AE10" s="65">
        <f>'k=600'!BW67</f>
        <v>8.3813895946807175</v>
      </c>
      <c r="AF10" s="66">
        <f>'k=800'!X67</f>
        <v>2.7970845554120185</v>
      </c>
      <c r="AG10" s="66">
        <f>'k=800'!Y67</f>
        <v>4.1956268331180278</v>
      </c>
      <c r="AH10" s="65">
        <f>'k=800'!AH67</f>
        <v>4.7021905055946389</v>
      </c>
      <c r="AI10" s="65">
        <f>'k=800'!AI67</f>
        <v>5.877738131993298</v>
      </c>
      <c r="AJ10" s="65">
        <f>'k=800'!AR67</f>
        <v>6.3390973958814687</v>
      </c>
      <c r="AK10" s="65">
        <f>'k=800'!AS67</f>
        <v>7.3956136285283804</v>
      </c>
      <c r="AL10" s="65">
        <f>'k=800'!BB67</f>
        <v>7.7472445672464314</v>
      </c>
      <c r="AM10" s="65">
        <f>'k=800'!BC67</f>
        <v>8.7156501381522347</v>
      </c>
      <c r="AN10" s="65">
        <f>'k=800'!BL67</f>
        <v>8.8726496216780841</v>
      </c>
      <c r="AO10" s="65">
        <f>'k=800'!BM67</f>
        <v>9.7599145838458909</v>
      </c>
      <c r="AP10" s="65">
        <f>'k=800'!BV67</f>
        <v>9.7084035913984792</v>
      </c>
      <c r="AQ10" s="65">
        <f>'k=800'!BW67</f>
        <v>10.517437224015019</v>
      </c>
      <c r="AR10" s="66">
        <f>'k=1000'!X67</f>
        <v>3.0760358968152763</v>
      </c>
      <c r="AS10" s="66">
        <f>'k=1000'!Y67</f>
        <v>4.614053845222915</v>
      </c>
      <c r="AT10" s="65">
        <f>'k=1000'!AH67</f>
        <v>5.5230316309506051</v>
      </c>
      <c r="AU10" s="65">
        <f>'k=1000'!AI67</f>
        <v>6.9037895386882564</v>
      </c>
      <c r="AV10" s="65">
        <f>'k=1000'!AR67</f>
        <v>6.7889772850682579</v>
      </c>
      <c r="AW10" s="65">
        <f>'k=1000'!AS67</f>
        <v>7.9204734992463015</v>
      </c>
      <c r="AX10" s="65">
        <f>'k=1000'!BB67</f>
        <v>8.6565978061647115</v>
      </c>
      <c r="AY10" s="65">
        <f>'k=1000'!BC67</f>
        <v>9.7386725319353005</v>
      </c>
      <c r="AZ10" s="65">
        <f>'k=1000'!BL67</f>
        <v>10.006269451828583</v>
      </c>
      <c r="BA10" s="65">
        <f>'k=1000'!BM67</f>
        <v>11.00689639701144</v>
      </c>
      <c r="BB10" s="65">
        <f>'k=1000'!BV67</f>
        <v>10.797154545857088</v>
      </c>
      <c r="BC10" s="65">
        <f>'k=1000'!BW67</f>
        <v>11.696917424678512</v>
      </c>
      <c r="BD10" s="66">
        <f>'k=1200'!X64</f>
        <v>3.9151043742167655</v>
      </c>
      <c r="BE10" s="66">
        <f>'k=1200'!Y64</f>
        <v>5.8726565613251482</v>
      </c>
      <c r="BF10" s="68">
        <f>'k=1200'!AH64</f>
        <v>6.7731022370865457</v>
      </c>
      <c r="BG10" s="68">
        <f>'k=1200'!AI64</f>
        <v>8.4663777963581808</v>
      </c>
      <c r="BH10" s="3">
        <f>'k=1200'!AR64</f>
        <v>8.6105178994899134</v>
      </c>
      <c r="BI10" s="3">
        <f>'k=1200'!AS64</f>
        <v>10.045604216071563</v>
      </c>
      <c r="BJ10" s="3">
        <f>'k=1200'!BB64</f>
        <v>9.8614356645662724</v>
      </c>
      <c r="BK10" s="3">
        <f>'k=1200'!BC64</f>
        <v>11.094115122637056</v>
      </c>
      <c r="BL10" s="3">
        <f>'k=1200'!BL64</f>
        <v>10.494636615806538</v>
      </c>
      <c r="BM10" s="3">
        <f>'k=1200'!BM64</f>
        <v>11.544100277387194</v>
      </c>
      <c r="BN10" s="3">
        <f>'k=1200'!BV64</f>
        <v>10.834449708424348</v>
      </c>
      <c r="BO10" s="3">
        <f>'k=1200'!BW64</f>
        <v>11.737320517459711</v>
      </c>
    </row>
    <row r="11" spans="1:68" ht="15.75">
      <c r="A11" s="1"/>
      <c r="B11" s="12" t="s">
        <v>8</v>
      </c>
      <c r="C11" s="10">
        <f>C9*C10</f>
        <v>7.2857749999999992</v>
      </c>
      <c r="D11" s="2"/>
      <c r="E11" s="38">
        <v>36</v>
      </c>
      <c r="F11" s="20">
        <f t="shared" si="0"/>
        <v>0.71460000000000001</v>
      </c>
      <c r="G11" s="62">
        <f t="shared" si="1"/>
        <v>63911.408450704221</v>
      </c>
      <c r="H11" s="63">
        <f>'k=400'!X71</f>
        <v>1.9247833842022812</v>
      </c>
      <c r="I11" s="63">
        <f>'k=400'!Y71</f>
        <v>2.8871750763034219</v>
      </c>
      <c r="J11" s="3">
        <f>'k=400'!AH71</f>
        <v>3.3152840725942454</v>
      </c>
      <c r="K11" s="3">
        <f>'k=400'!AI71</f>
        <v>4.1441050907428068</v>
      </c>
      <c r="L11" s="3">
        <f>'k=400'!AR71</f>
        <v>4.0058588621461784</v>
      </c>
      <c r="M11" s="3">
        <f>'k=400'!AS71</f>
        <v>4.6735020058372081</v>
      </c>
      <c r="N11" s="3">
        <f>'k=400'!BB71</f>
        <v>4.4584478064398967</v>
      </c>
      <c r="O11" s="3">
        <f>'k=400'!BC71</f>
        <v>5.0157537822448841</v>
      </c>
      <c r="P11" s="3">
        <f>'k=400'!BL71</f>
        <v>5.1742281495526683</v>
      </c>
      <c r="Q11" s="3">
        <f>'k=400'!BM71</f>
        <v>5.6916509645079341</v>
      </c>
      <c r="R11" s="3">
        <f>'k=400'!BV71</f>
        <v>5.7858938013258907</v>
      </c>
      <c r="S11" s="3">
        <f>'k=400'!BW71</f>
        <v>6.2680516181030477</v>
      </c>
      <c r="T11" s="64">
        <f>'k=600'!X68</f>
        <v>3.2859654521353541</v>
      </c>
      <c r="U11" s="64">
        <f>'k=600'!Y68</f>
        <v>4.9289481782030311</v>
      </c>
      <c r="V11" s="65">
        <f>'k=600'!AH68</f>
        <v>4.806778248966034</v>
      </c>
      <c r="W11" s="65">
        <f>'k=600'!AI68</f>
        <v>6.0084728112075423</v>
      </c>
      <c r="X11" s="65">
        <f>'k=600'!AR68</f>
        <v>5.5300717175727829</v>
      </c>
      <c r="Y11" s="65">
        <f>'k=600'!AS68</f>
        <v>6.4517503371682468</v>
      </c>
      <c r="Z11" s="65">
        <f>'k=600'!BB68</f>
        <v>6.5712430903423904</v>
      </c>
      <c r="AA11" s="65">
        <f>'k=600'!BC68</f>
        <v>7.3926484766351885</v>
      </c>
      <c r="AB11" s="65">
        <f>'k=600'!BL68</f>
        <v>7.4871364081226446</v>
      </c>
      <c r="AC11" s="65">
        <f>'k=600'!BM68</f>
        <v>8.2358500489349087</v>
      </c>
      <c r="AD11" s="65">
        <f>'k=600'!BV68</f>
        <v>8.4672524713495321</v>
      </c>
      <c r="AE11" s="65">
        <f>'k=600'!BW68</f>
        <v>9.1728568439619931</v>
      </c>
      <c r="AF11" s="66">
        <f>'k=800'!X68</f>
        <v>3.2753513795941624</v>
      </c>
      <c r="AG11" s="66">
        <f>'k=800'!Y68</f>
        <v>4.9130270693912435</v>
      </c>
      <c r="AH11" s="65">
        <f>'k=800'!AH68</f>
        <v>5.1259409547306376</v>
      </c>
      <c r="AI11" s="65">
        <f>'k=800'!AI68</f>
        <v>6.407426193413297</v>
      </c>
      <c r="AJ11" s="65">
        <f>'k=800'!AR68</f>
        <v>6.8355320586962467</v>
      </c>
      <c r="AK11" s="65">
        <f>'k=800'!AS68</f>
        <v>7.9747874018122875</v>
      </c>
      <c r="AL11" s="65">
        <f>'k=800'!BB68</f>
        <v>8.2376882063826073</v>
      </c>
      <c r="AM11" s="65">
        <f>'k=800'!BC68</f>
        <v>9.2673992321804342</v>
      </c>
      <c r="AN11" s="65">
        <f>'k=800'!BL68</f>
        <v>9.5709754012510437</v>
      </c>
      <c r="AO11" s="65">
        <f>'k=800'!BM68</f>
        <v>10.528072941376148</v>
      </c>
      <c r="AP11" s="65">
        <f>'k=800'!BV68</f>
        <v>10.561347153436262</v>
      </c>
      <c r="AQ11" s="65">
        <f>'k=800'!BW68</f>
        <v>11.441459416222617</v>
      </c>
      <c r="AR11" s="66">
        <f>'k=1000'!X68</f>
        <v>3.4169198312420415</v>
      </c>
      <c r="AS11" s="66">
        <f>'k=1000'!Y68</f>
        <v>5.1253797468630626</v>
      </c>
      <c r="AT11" s="65">
        <f>'k=1000'!AH68</f>
        <v>5.8663021274046185</v>
      </c>
      <c r="AU11" s="65">
        <f>'k=1000'!AI68</f>
        <v>7.3328776592557734</v>
      </c>
      <c r="AV11" s="65">
        <f>'k=1000'!AR68</f>
        <v>7.5624870322649143</v>
      </c>
      <c r="AW11" s="65">
        <f>'k=1000'!AS68</f>
        <v>8.8229015376423998</v>
      </c>
      <c r="AX11" s="65">
        <f>'k=1000'!BB68</f>
        <v>9.52648093241406</v>
      </c>
      <c r="AY11" s="65">
        <f>'k=1000'!BC68</f>
        <v>10.717291048965819</v>
      </c>
      <c r="AZ11" s="65">
        <f>'k=1000'!BL68</f>
        <v>10.856669832580401</v>
      </c>
      <c r="BA11" s="65">
        <f>'k=1000'!BM68</f>
        <v>11.942336815838441</v>
      </c>
      <c r="BB11" s="65">
        <f>'k=1000'!BV68</f>
        <v>12.035489282525965</v>
      </c>
      <c r="BC11" s="65">
        <f>'k=1000'!BW68</f>
        <v>13.038446722736463</v>
      </c>
      <c r="BD11" s="66">
        <f>'k=1200'!X65</f>
        <v>3.9800402809833213</v>
      </c>
      <c r="BE11" s="66">
        <f>'k=1200'!Y65</f>
        <v>5.9700604214749822</v>
      </c>
      <c r="BF11" s="68">
        <f>'k=1200'!AH65</f>
        <v>7.1179697383780152</v>
      </c>
      <c r="BG11" s="68">
        <f>'k=1200'!AI65</f>
        <v>8.897462172972519</v>
      </c>
      <c r="BH11" s="3">
        <f>'k=1200'!AR65</f>
        <v>9.5762761457811028</v>
      </c>
      <c r="BI11" s="3">
        <f>'k=1200'!AS65</f>
        <v>11.172322170077955</v>
      </c>
      <c r="BJ11" s="3">
        <f>'k=1200'!BB65</f>
        <v>11.596249242346445</v>
      </c>
      <c r="BK11" s="3">
        <f>'k=1200'!BC65</f>
        <v>13.045780397639751</v>
      </c>
      <c r="BL11" s="3">
        <f>'k=1200'!BL65</f>
        <v>12.40495687722925</v>
      </c>
      <c r="BM11" s="3">
        <f>'k=1200'!BM65</f>
        <v>13.645452564952175</v>
      </c>
      <c r="BN11" s="3">
        <f>'k=1200'!BV65</f>
        <v>13.309163214874081</v>
      </c>
      <c r="BO11" s="3">
        <f>'k=1200'!BW65</f>
        <v>14.418260149446921</v>
      </c>
    </row>
    <row r="12" spans="1:68" ht="15.75">
      <c r="A12" s="1"/>
      <c r="B12" s="12" t="s">
        <v>17</v>
      </c>
      <c r="C12" s="10">
        <f>1*C9</f>
        <v>5.4249999999999998</v>
      </c>
      <c r="D12" s="2"/>
      <c r="E12" s="38">
        <v>38</v>
      </c>
      <c r="F12" s="20">
        <f t="shared" si="0"/>
        <v>0.75460000000000005</v>
      </c>
      <c r="G12" s="62">
        <f t="shared" si="1"/>
        <v>67488.873239436623</v>
      </c>
      <c r="H12" s="63">
        <f>'k=400'!X72</f>
        <v>1.9723207380243126</v>
      </c>
      <c r="I12" s="63">
        <f>'k=400'!Y72</f>
        <v>2.9584811070364694</v>
      </c>
      <c r="J12" s="3">
        <f>'k=400'!AH72</f>
        <v>3.2182816528976304</v>
      </c>
      <c r="K12" s="3">
        <f>'k=400'!AI72</f>
        <v>4.0228520661220379</v>
      </c>
      <c r="L12" s="3">
        <f>'k=400'!AR72</f>
        <v>3.9381322360703699</v>
      </c>
      <c r="M12" s="3">
        <f>'k=400'!AS72</f>
        <v>4.5944876087487652</v>
      </c>
      <c r="N12" s="3">
        <f>'k=400'!BB72</f>
        <v>4.5388691803568584</v>
      </c>
      <c r="O12" s="3">
        <f>'k=400'!BC72</f>
        <v>5.1062278279014652</v>
      </c>
      <c r="P12" s="3">
        <f>'k=400'!BL72</f>
        <v>5.3150102916912152</v>
      </c>
      <c r="Q12" s="3">
        <f>'k=400'!BM72</f>
        <v>5.846511320860337</v>
      </c>
      <c r="R12" s="3">
        <f>'k=400'!BV72</f>
        <v>5.8268989536877198</v>
      </c>
      <c r="S12" s="3">
        <f>'k=400'!BW72</f>
        <v>6.3124738664950293</v>
      </c>
      <c r="T12" s="64">
        <f>'k=600'!X69</f>
        <v>3.4698983811099549</v>
      </c>
      <c r="U12" s="64">
        <f>'k=600'!Y69</f>
        <v>5.2048475716649332</v>
      </c>
      <c r="V12" s="65">
        <f>'k=600'!AH69</f>
        <v>4.9777900586700543</v>
      </c>
      <c r="W12" s="65">
        <f>'k=600'!AI69</f>
        <v>6.2222375733375674</v>
      </c>
      <c r="X12" s="65">
        <f>'k=600'!AR69</f>
        <v>5.9947104515166787</v>
      </c>
      <c r="Y12" s="65">
        <f>'k=600'!AS69</f>
        <v>6.9938288601027923</v>
      </c>
      <c r="Z12" s="65">
        <f>'k=600'!BB69</f>
        <v>7.020336556449295</v>
      </c>
      <c r="AA12" s="65">
        <f>'k=600'!BC69</f>
        <v>7.8978786260054576</v>
      </c>
      <c r="AB12" s="65">
        <f>'k=600'!BL69</f>
        <v>8.1174134635809434</v>
      </c>
      <c r="AC12" s="65">
        <f>'k=600'!BM69</f>
        <v>8.9291548099390372</v>
      </c>
      <c r="AD12" s="65">
        <f>'k=600'!BV69</f>
        <v>8.8685239601458186</v>
      </c>
      <c r="AE12" s="65">
        <f>'k=600'!BW69</f>
        <v>9.6075676234913026</v>
      </c>
      <c r="AF12" s="66">
        <f>'k=800'!X69</f>
        <v>4.0963181447863519</v>
      </c>
      <c r="AG12" s="66">
        <f>'k=800'!Y69</f>
        <v>6.1444772171795288</v>
      </c>
      <c r="AH12" s="65">
        <f>'k=800'!AH69</f>
        <v>6.2970516067453826</v>
      </c>
      <c r="AI12" s="65">
        <f>'k=800'!AI69</f>
        <v>7.8713145084317286</v>
      </c>
      <c r="AJ12" s="65">
        <f>'k=800'!AR69</f>
        <v>7.7527207396355449</v>
      </c>
      <c r="AK12" s="65">
        <f>'k=800'!AS69</f>
        <v>9.0448408629081367</v>
      </c>
      <c r="AL12" s="65">
        <f>'k=800'!BB69</f>
        <v>9.1140964882794684</v>
      </c>
      <c r="AM12" s="65">
        <f>'k=800'!BC69</f>
        <v>10.253358549314402</v>
      </c>
      <c r="AN12" s="65">
        <f>'k=800'!BL69</f>
        <v>10.497600593854507</v>
      </c>
      <c r="AO12" s="65">
        <f>'k=800'!BM69</f>
        <v>11.547360653239958</v>
      </c>
      <c r="AP12" s="65">
        <f>'k=800'!BV69</f>
        <v>11.480793743247597</v>
      </c>
      <c r="AQ12" s="65">
        <f>'k=800'!BW69</f>
        <v>12.437526555184897</v>
      </c>
      <c r="AR12" s="66">
        <f>'k=1000'!X69</f>
        <v>3.8796635781748732</v>
      </c>
      <c r="AS12" s="66">
        <f>'k=1000'!Y69</f>
        <v>5.8194953672623102</v>
      </c>
      <c r="AT12" s="65">
        <f>'k=1000'!AH69</f>
        <v>6.5512971137996647</v>
      </c>
      <c r="AU12" s="65">
        <f>'k=1000'!AI69</f>
        <v>8.1891213922495805</v>
      </c>
      <c r="AV12" s="65">
        <f>'k=1000'!AR69</f>
        <v>8.488365727254271</v>
      </c>
      <c r="AW12" s="65">
        <f>'k=1000'!AS69</f>
        <v>9.9030933484633152</v>
      </c>
      <c r="AX12" s="65">
        <f>'k=1000'!BB69</f>
        <v>10.5282390159329</v>
      </c>
      <c r="AY12" s="65">
        <f>'k=1000'!BC69</f>
        <v>11.844268892924513</v>
      </c>
      <c r="AZ12" s="65">
        <f>'k=1000'!BL69</f>
        <v>11.701360388402257</v>
      </c>
      <c r="BA12" s="65">
        <f>'k=1000'!BM69</f>
        <v>12.871496427242484</v>
      </c>
      <c r="BB12" s="65">
        <f>'k=1000'!BV69</f>
        <v>13.135013198333899</v>
      </c>
      <c r="BC12" s="65">
        <f>'k=1000'!BW69</f>
        <v>14.229597631528392</v>
      </c>
      <c r="BD12" s="66">
        <f>'k=1200'!X66</f>
        <v>4.3267819000515919</v>
      </c>
      <c r="BE12" s="66">
        <f>'k=1200'!Y66</f>
        <v>6.4901728500773883</v>
      </c>
      <c r="BF12" s="68">
        <f>'k=1200'!AH66</f>
        <v>7.727304338719625</v>
      </c>
      <c r="BG12" s="68">
        <f>'k=1200'!AI66</f>
        <v>9.6591304233995317</v>
      </c>
      <c r="BH12" s="3">
        <f>'k=1200'!AR66</f>
        <v>10.45643366946218</v>
      </c>
      <c r="BI12" s="3">
        <f>'k=1200'!AS66</f>
        <v>12.199172614372543</v>
      </c>
      <c r="BJ12" s="3">
        <f>'k=1200'!BB66</f>
        <v>12.726986890581317</v>
      </c>
      <c r="BK12" s="3">
        <f>'k=1200'!BC66</f>
        <v>14.317860251903983</v>
      </c>
      <c r="BL12" s="3">
        <f>'k=1200'!BL66</f>
        <v>14.104791990797757</v>
      </c>
      <c r="BM12" s="3">
        <f>'k=1200'!BM66</f>
        <v>15.515271189877533</v>
      </c>
      <c r="BN12" s="3">
        <f>'k=1200'!BV66</f>
        <v>15.064152715507133</v>
      </c>
      <c r="BO12" s="3">
        <f>'k=1200'!BW66</f>
        <v>16.319498775132725</v>
      </c>
    </row>
    <row r="13" spans="1:68" ht="15.75">
      <c r="A13" s="1"/>
      <c r="B13" s="33" t="s">
        <v>22</v>
      </c>
      <c r="C13" s="34">
        <v>0.02</v>
      </c>
      <c r="D13" s="2"/>
      <c r="E13" s="38">
        <v>40</v>
      </c>
      <c r="F13" s="20">
        <f t="shared" si="0"/>
        <v>0.79460000000000008</v>
      </c>
      <c r="G13" s="62">
        <f t="shared" si="1"/>
        <v>71066.338028169019</v>
      </c>
      <c r="H13" s="63">
        <f>'k=400'!X73</f>
        <v>1.9601348801234475</v>
      </c>
      <c r="I13" s="63">
        <f>'k=400'!Y73</f>
        <v>2.940202320185171</v>
      </c>
      <c r="J13" s="3">
        <f>'k=400'!AH73</f>
        <v>3.0452063207339943</v>
      </c>
      <c r="K13" s="3">
        <f>'k=400'!AI73</f>
        <v>3.8065079009174925</v>
      </c>
      <c r="L13" s="3">
        <f>'k=400'!AR73</f>
        <v>3.707195052670949</v>
      </c>
      <c r="M13" s="3">
        <f>'k=400'!AS73</f>
        <v>4.3250608947827747</v>
      </c>
      <c r="N13" s="3">
        <f>'k=400'!BB73</f>
        <v>4.8824937567441129</v>
      </c>
      <c r="O13" s="3">
        <f>'k=400'!BC73</f>
        <v>5.4928054763371268</v>
      </c>
      <c r="P13" s="3">
        <f>'k=400'!BL73</f>
        <v>5.3605369113287749</v>
      </c>
      <c r="Q13" s="3">
        <f>'k=400'!BM73</f>
        <v>5.8965906024616528</v>
      </c>
      <c r="R13" s="3">
        <f>'k=400'!BV73</f>
        <v>6.4065353179440612</v>
      </c>
      <c r="S13" s="3">
        <f>'k=400'!BW73</f>
        <v>6.940413261106066</v>
      </c>
      <c r="T13" s="64">
        <f>'k=600'!X70</f>
        <v>3.5214714343854667</v>
      </c>
      <c r="U13" s="64">
        <f>'k=600'!Y70</f>
        <v>5.2822071515782003</v>
      </c>
      <c r="V13" s="65">
        <f>'k=600'!AH70</f>
        <v>4.9929589821115119</v>
      </c>
      <c r="W13" s="65">
        <f>'k=600'!AI70</f>
        <v>6.2411987276393903</v>
      </c>
      <c r="X13" s="65">
        <f>'k=600'!AR70</f>
        <v>6.1765417220507315</v>
      </c>
      <c r="Y13" s="65">
        <f>'k=600'!AS70</f>
        <v>7.2059653423925196</v>
      </c>
      <c r="Z13" s="65">
        <f>'k=600'!BB70</f>
        <v>7.4651385759025999</v>
      </c>
      <c r="AA13" s="65">
        <f>'k=600'!BC70</f>
        <v>8.3982808978904249</v>
      </c>
      <c r="AB13" s="65">
        <f>'k=600'!BL70</f>
        <v>8.6409621311502125</v>
      </c>
      <c r="AC13" s="65">
        <f>'k=600'!BM70</f>
        <v>9.5050583442652332</v>
      </c>
      <c r="AD13" s="65">
        <f>'k=600'!BV70</f>
        <v>9.480077891031625</v>
      </c>
      <c r="AE13" s="65">
        <f>'k=600'!BW70</f>
        <v>10.270084381950927</v>
      </c>
      <c r="AF13" s="66">
        <f>'k=800'!X70</f>
        <v>4.1142933540332924</v>
      </c>
      <c r="AG13" s="66">
        <f>'k=800'!Y70</f>
        <v>6.17144003104994</v>
      </c>
      <c r="AH13" s="65">
        <f>'k=800'!AH70</f>
        <v>6.9003815624386808</v>
      </c>
      <c r="AI13" s="65">
        <f>'k=800'!AI70</f>
        <v>8.6254769530483522</v>
      </c>
      <c r="AJ13" s="65">
        <f>'k=800'!AR70</f>
        <v>8.8995149982267119</v>
      </c>
      <c r="AK13" s="65">
        <f>'k=800'!AS70</f>
        <v>10.382767497931166</v>
      </c>
      <c r="AL13" s="65">
        <f>'k=800'!BB70</f>
        <v>10.014778162273421</v>
      </c>
      <c r="AM13" s="65">
        <f>'k=800'!BC70</f>
        <v>11.2666254325576</v>
      </c>
      <c r="AN13" s="65">
        <f>'k=800'!BL70</f>
        <v>11.310338461780921</v>
      </c>
      <c r="AO13" s="65">
        <f>'k=800'!BM70</f>
        <v>12.441372307959014</v>
      </c>
      <c r="AP13" s="65">
        <f>'k=800'!BV70</f>
        <v>12.270325148203527</v>
      </c>
      <c r="AQ13" s="65">
        <f>'k=800'!BW70</f>
        <v>13.292852243887154</v>
      </c>
      <c r="AR13" s="66">
        <f>'k=1000'!X70</f>
        <v>4.3464970990423195</v>
      </c>
      <c r="AS13" s="66">
        <f>'k=1000'!Y70</f>
        <v>6.5197456485634788</v>
      </c>
      <c r="AT13" s="65">
        <f>'k=1000'!AH70</f>
        <v>7.2151935958790618</v>
      </c>
      <c r="AU13" s="65">
        <f>'k=1000'!AI70</f>
        <v>9.0189919948488271</v>
      </c>
      <c r="AV13" s="65">
        <f>'k=1000'!AR70</f>
        <v>9.2738636463597039</v>
      </c>
      <c r="AW13" s="65">
        <f>'k=1000'!AS70</f>
        <v>10.819507587419654</v>
      </c>
      <c r="AX13" s="65">
        <f>'k=1000'!BB70</f>
        <v>11.435598759215003</v>
      </c>
      <c r="AY13" s="65">
        <f>'k=1000'!BC70</f>
        <v>12.865048604116879</v>
      </c>
      <c r="AZ13" s="65">
        <f>'k=1000'!BL70</f>
        <v>12.61616212023976</v>
      </c>
      <c r="BA13" s="65">
        <f>'k=1000'!BM70</f>
        <v>13.877778332263736</v>
      </c>
      <c r="BB13" s="65">
        <f>'k=1000'!BV70</f>
        <v>13.887403150572119</v>
      </c>
      <c r="BC13" s="65">
        <f>'k=1000'!BW70</f>
        <v>15.044686746453131</v>
      </c>
      <c r="BD13" s="66">
        <f>'k=1200'!X67</f>
        <v>5.0836573722564484</v>
      </c>
      <c r="BE13" s="66">
        <f>'k=1200'!Y67</f>
        <v>7.6254860583846735</v>
      </c>
      <c r="BF13" s="68">
        <f>'k=1200'!AH67</f>
        <v>8.7089445722866916</v>
      </c>
      <c r="BG13" s="68">
        <f>'k=1200'!AI67</f>
        <v>10.886180715358366</v>
      </c>
      <c r="BH13" s="3">
        <f>'k=1200'!AR67</f>
        <v>11.499075197725681</v>
      </c>
      <c r="BI13" s="3">
        <f>'k=1200'!AS67</f>
        <v>13.41558773067996</v>
      </c>
      <c r="BJ13" s="3">
        <f>'k=1200'!BB67</f>
        <v>13.613239946953421</v>
      </c>
      <c r="BK13" s="3">
        <f>'k=1200'!BC67</f>
        <v>15.314894940322597</v>
      </c>
      <c r="BL13" s="3">
        <f>'k=1200'!BL67</f>
        <v>15.024667303472963</v>
      </c>
      <c r="BM13" s="3">
        <f>'k=1200'!BM67</f>
        <v>16.527134033820261</v>
      </c>
      <c r="BN13" s="3">
        <f>'k=1200'!BV67</f>
        <v>15.891940482625341</v>
      </c>
      <c r="BO13" s="3">
        <f>'k=1200'!BW67</f>
        <v>17.216268856177454</v>
      </c>
    </row>
    <row r="14" spans="1:68" ht="16.5" thickBot="1">
      <c r="A14" s="1"/>
      <c r="B14" s="13" t="s">
        <v>16</v>
      </c>
      <c r="C14" s="14">
        <f>1/(2*PI())*SQRT($C$2/(C11+C12))</f>
        <v>0.89282041412649438</v>
      </c>
      <c r="D14" s="2"/>
      <c r="E14" s="38">
        <v>42</v>
      </c>
      <c r="F14" s="20">
        <f t="shared" si="0"/>
        <v>0.83460000000000001</v>
      </c>
      <c r="G14" s="62">
        <f t="shared" si="1"/>
        <v>74643.8028169014</v>
      </c>
      <c r="H14" s="63">
        <f>'k=400'!X74</f>
        <v>1.7129332190019242</v>
      </c>
      <c r="I14" s="63">
        <f>'k=400'!Y74</f>
        <v>2.5693998285028861</v>
      </c>
      <c r="J14" s="3">
        <f>'k=400'!AH74</f>
        <v>2.8526135950734597</v>
      </c>
      <c r="K14" s="3">
        <f>'k=400'!AI74</f>
        <v>3.5657669938418244</v>
      </c>
      <c r="L14" s="3">
        <f>'k=400'!AR74</f>
        <v>3.4946175177817018</v>
      </c>
      <c r="M14" s="3">
        <f>'k=400'!AS74</f>
        <v>4.0770537707453185</v>
      </c>
      <c r="N14" s="3">
        <f>'k=400'!BB74</f>
        <v>4.121261761619377</v>
      </c>
      <c r="O14" s="3">
        <f>'k=400'!BC74</f>
        <v>4.6364194818217994</v>
      </c>
      <c r="P14" s="3">
        <f>'k=400'!BL74</f>
        <v>4.4558213229621391</v>
      </c>
      <c r="Q14" s="3">
        <f>'k=400'!BM74</f>
        <v>4.901403455258353</v>
      </c>
      <c r="R14" s="3">
        <f>'k=400'!BV74</f>
        <v>4.980718491186499</v>
      </c>
      <c r="S14" s="3">
        <f>'k=400'!BW74</f>
        <v>5.3957783654520401</v>
      </c>
      <c r="T14" s="64">
        <f>'k=600'!X71</f>
        <v>3.3414529266640196</v>
      </c>
      <c r="U14" s="64">
        <f>'k=600'!Y71</f>
        <v>5.0121793899960299</v>
      </c>
      <c r="V14" s="65">
        <f>'k=600'!AH71</f>
        <v>5.4053405754966919</v>
      </c>
      <c r="W14" s="65">
        <f>'k=600'!AI71</f>
        <v>6.7566757193708646</v>
      </c>
      <c r="X14" s="65">
        <f>'k=600'!AR71</f>
        <v>6.8466118075888236</v>
      </c>
      <c r="Y14" s="65">
        <f>'k=600'!AS71</f>
        <v>7.9877137755202945</v>
      </c>
      <c r="Z14" s="65">
        <f>'k=600'!BB71</f>
        <v>7.6913260324844508</v>
      </c>
      <c r="AA14" s="65">
        <f>'k=600'!BC71</f>
        <v>8.6527417865450076</v>
      </c>
      <c r="AB14" s="65">
        <f>'k=600'!BL71</f>
        <v>8.3376697856755619</v>
      </c>
      <c r="AC14" s="65">
        <f>'k=600'!BM71</f>
        <v>9.1714367642431185</v>
      </c>
      <c r="AD14" s="65">
        <f>'k=600'!BV71</f>
        <v>8.4899242029857209</v>
      </c>
      <c r="AE14" s="65">
        <f>'k=600'!BW71</f>
        <v>9.1974178865678642</v>
      </c>
      <c r="AF14" s="66">
        <f>'k=800'!X71</f>
        <v>4.3947923694218396</v>
      </c>
      <c r="AG14" s="66">
        <f>'k=800'!Y71</f>
        <v>6.5921885541327594</v>
      </c>
      <c r="AH14" s="65">
        <f>'k=800'!AH71</f>
        <v>7.117890214513662</v>
      </c>
      <c r="AI14" s="65">
        <f>'k=800'!AI71</f>
        <v>8.8973627681420773</v>
      </c>
      <c r="AJ14" s="65">
        <f>'k=800'!AR71</f>
        <v>8.9691326696933302</v>
      </c>
      <c r="AK14" s="65">
        <f>'k=800'!AS71</f>
        <v>10.46398811464222</v>
      </c>
      <c r="AL14" s="65">
        <f>'k=800'!BB71</f>
        <v>10.641362105233618</v>
      </c>
      <c r="AM14" s="65">
        <f>'k=800'!BC71</f>
        <v>11.97153236838782</v>
      </c>
      <c r="AN14" s="65">
        <f>'k=800'!BL71</f>
        <v>11.885358155345493</v>
      </c>
      <c r="AO14" s="65">
        <f>'k=800'!BM71</f>
        <v>13.073893970880043</v>
      </c>
      <c r="AP14" s="65">
        <f>'k=800'!BV71</f>
        <v>12.937426574616333</v>
      </c>
      <c r="AQ14" s="65">
        <f>'k=800'!BW71</f>
        <v>14.015545455834362</v>
      </c>
      <c r="AR14" s="66">
        <f>'k=1000'!X71</f>
        <v>4.5999519235608712</v>
      </c>
      <c r="AS14" s="66">
        <f>'k=1000'!Y71</f>
        <v>6.899927885341306</v>
      </c>
      <c r="AT14" s="65">
        <f>'k=1000'!AH71</f>
        <v>7.8744175421721128</v>
      </c>
      <c r="AU14" s="65">
        <f>'k=1000'!AI71</f>
        <v>9.8430219277151423</v>
      </c>
      <c r="AV14" s="65">
        <f>'k=1000'!AR71</f>
        <v>10.793260845028019</v>
      </c>
      <c r="AW14" s="65">
        <f>'k=1000'!AS71</f>
        <v>12.592137652532688</v>
      </c>
      <c r="AX14" s="65">
        <f>'k=1000'!BB71</f>
        <v>12.987102807805414</v>
      </c>
      <c r="AY14" s="65">
        <f>'k=1000'!BC71</f>
        <v>14.610490658781091</v>
      </c>
      <c r="AZ14" s="65">
        <f>'k=1000'!BL71</f>
        <v>13.304569686958331</v>
      </c>
      <c r="BA14" s="65">
        <f>'k=1000'!BM71</f>
        <v>14.635026655654164</v>
      </c>
      <c r="BB14" s="65">
        <f>'k=1000'!BV71</f>
        <v>14.394597053566523</v>
      </c>
      <c r="BC14" s="65">
        <f>'k=1000'!BW71</f>
        <v>15.5941468080304</v>
      </c>
      <c r="BD14" s="66">
        <f>'k=1200'!X68</f>
        <v>5.7136660270706345</v>
      </c>
      <c r="BE14" s="66">
        <f>'k=1200'!Y68</f>
        <v>8.5704990406059522</v>
      </c>
      <c r="BF14" s="68">
        <f>'k=1200'!AH68</f>
        <v>9.9676650703941085</v>
      </c>
      <c r="BG14" s="68">
        <f>'k=1200'!AI68</f>
        <v>12.459581337992635</v>
      </c>
      <c r="BH14" s="3">
        <f>'k=1200'!AR68</f>
        <v>12.736353267595458</v>
      </c>
      <c r="BI14" s="3">
        <f>'k=1200'!AS68</f>
        <v>14.859078812194699</v>
      </c>
      <c r="BJ14" s="3">
        <f>'k=1200'!BB68</f>
        <v>14.516308592183961</v>
      </c>
      <c r="BK14" s="3">
        <f>'k=1200'!BC68</f>
        <v>16.330847166206954</v>
      </c>
      <c r="BL14" s="3">
        <f>'k=1200'!BL68</f>
        <v>16.150096932089227</v>
      </c>
      <c r="BM14" s="3">
        <f>'k=1200'!BM68</f>
        <v>17.765106625298149</v>
      </c>
      <c r="BN14" s="3">
        <f>'k=1200'!BV68</f>
        <v>16.750667336875523</v>
      </c>
      <c r="BO14" s="3">
        <f>'k=1200'!BW68</f>
        <v>18.146556281615151</v>
      </c>
    </row>
    <row r="15" spans="1:68" ht="16.5" thickBot="1">
      <c r="A15" s="1"/>
      <c r="B15" s="2"/>
      <c r="C15" s="2"/>
      <c r="D15" s="2"/>
      <c r="E15" s="38">
        <v>44</v>
      </c>
      <c r="F15" s="20">
        <f t="shared" si="0"/>
        <v>0.87460000000000004</v>
      </c>
      <c r="G15" s="62">
        <f t="shared" si="1"/>
        <v>78221.267605633795</v>
      </c>
      <c r="H15" s="63">
        <f>'k=400'!X75</f>
        <v>1.7518115360879063</v>
      </c>
      <c r="I15" s="63">
        <f>'k=400'!Y75</f>
        <v>2.6277173041318598</v>
      </c>
      <c r="J15" s="3">
        <f>'k=400'!AH75</f>
        <v>2.7124486010455175</v>
      </c>
      <c r="K15" s="3">
        <f>'k=400'!AI75</f>
        <v>3.3905607513068965</v>
      </c>
      <c r="L15" s="3">
        <f>'k=400'!AR75</f>
        <v>3.5098716693761172</v>
      </c>
      <c r="M15" s="3">
        <f>'k=400'!AS75</f>
        <v>4.0948502809388039</v>
      </c>
      <c r="N15" s="3">
        <f>'k=400'!BB75</f>
        <v>3.9114499367146731</v>
      </c>
      <c r="O15" s="3">
        <f>'k=400'!BC75</f>
        <v>4.4003811788040075</v>
      </c>
      <c r="P15" s="3">
        <f>'k=400'!BL75</f>
        <v>4.1056368615949808</v>
      </c>
      <c r="Q15" s="3">
        <f>'k=400'!BM75</f>
        <v>4.5162005477544778</v>
      </c>
      <c r="R15" s="3">
        <f>'k=400'!BV75</f>
        <v>4.0225140504632186</v>
      </c>
      <c r="S15" s="3">
        <f>'k=400'!BW75</f>
        <v>4.3577235546684872</v>
      </c>
      <c r="T15" s="64">
        <f>'k=600'!X72</f>
        <v>4.7672732312890806</v>
      </c>
      <c r="U15" s="64">
        <f>'k=600'!Y72</f>
        <v>7.1509098469336205</v>
      </c>
      <c r="V15" s="65">
        <f>'k=600'!AH72</f>
        <v>5.8774874992289785</v>
      </c>
      <c r="W15" s="65">
        <f>'k=600'!AI72</f>
        <v>7.3468593740362227</v>
      </c>
      <c r="X15" s="65">
        <f>'k=600'!AR72</f>
        <v>7.2708487558537334</v>
      </c>
      <c r="Y15" s="65">
        <f>'k=600'!AS72</f>
        <v>8.4826568818293548</v>
      </c>
      <c r="Z15" s="65">
        <f>'k=600'!BB72</f>
        <v>7.7109700175930271</v>
      </c>
      <c r="AA15" s="65">
        <f>'k=600'!BC72</f>
        <v>8.6748412697921555</v>
      </c>
      <c r="AB15" s="65">
        <f>'k=600'!BL72</f>
        <v>8.4359014377570318</v>
      </c>
      <c r="AC15" s="65">
        <f>'k=600'!BM72</f>
        <v>9.279491581532735</v>
      </c>
      <c r="AD15" s="65">
        <f>'k=600'!BV72</f>
        <v>7.9421673995177189</v>
      </c>
      <c r="AE15" s="65">
        <f>'k=600'!BW72</f>
        <v>8.6040146828108632</v>
      </c>
      <c r="AF15" s="66">
        <f>'k=800'!X72</f>
        <v>6.0969270274592162</v>
      </c>
      <c r="AG15" s="66">
        <f>'k=800'!Y72</f>
        <v>9.1453905411888243</v>
      </c>
      <c r="AH15" s="65">
        <f>'k=800'!AH72</f>
        <v>8.1224963147749278</v>
      </c>
      <c r="AI15" s="65">
        <f>'k=800'!AI72</f>
        <v>10.153120393468658</v>
      </c>
      <c r="AJ15" s="65">
        <f>'k=800'!AR72</f>
        <v>10.077032387129965</v>
      </c>
      <c r="AK15" s="65">
        <f>'k=800'!AS72</f>
        <v>11.756537784984959</v>
      </c>
      <c r="AL15" s="65">
        <f>'k=800'!BB72</f>
        <v>11.676363134875357</v>
      </c>
      <c r="AM15" s="65">
        <f>'k=800'!BC72</f>
        <v>13.135908526734777</v>
      </c>
      <c r="AN15" s="65">
        <f>'k=800'!BL72</f>
        <v>11.942357294835494</v>
      </c>
      <c r="AO15" s="65">
        <f>'k=800'!BM72</f>
        <v>13.136593024319044</v>
      </c>
      <c r="AP15" s="65">
        <f>'k=800'!BV72</f>
        <v>12.12246810876769</v>
      </c>
      <c r="AQ15" s="65">
        <f>'k=800'!BW72</f>
        <v>13.13267378449833</v>
      </c>
      <c r="AR15" s="66">
        <f>'k=1000'!X72</f>
        <v>6.2463710345273009</v>
      </c>
      <c r="AS15" s="66">
        <f>'k=1000'!Y72</f>
        <v>9.3695565517909518</v>
      </c>
      <c r="AT15" s="65">
        <f>'k=1000'!AH72</f>
        <v>8.6099187439944451</v>
      </c>
      <c r="AU15" s="65">
        <f>'k=1000'!AI72</f>
        <v>10.762398429993056</v>
      </c>
      <c r="AV15" s="65">
        <f>'k=1000'!AR72</f>
        <v>10.813432853276518</v>
      </c>
      <c r="AW15" s="65">
        <f>'k=1000'!AS72</f>
        <v>12.615671662155938</v>
      </c>
      <c r="AX15" s="65">
        <f>'k=1000'!BB72</f>
        <v>13.7102915394899</v>
      </c>
      <c r="AY15" s="65">
        <f>'k=1000'!BC72</f>
        <v>15.424077981926137</v>
      </c>
      <c r="AZ15" s="65">
        <f>'k=1000'!BL72</f>
        <v>13.119310903201201</v>
      </c>
      <c r="BA15" s="65">
        <f>'k=1000'!BM72</f>
        <v>14.431241993521322</v>
      </c>
      <c r="BB15" s="65">
        <f>'k=1000'!BV72</f>
        <v>12.900088479906694</v>
      </c>
      <c r="BC15" s="65">
        <f>'k=1000'!BW72</f>
        <v>13.975095853232252</v>
      </c>
      <c r="BD15" s="66">
        <f>'k=1200'!X69</f>
        <v>6.8664366211403038</v>
      </c>
      <c r="BE15" s="66">
        <f>'k=1200'!Y69</f>
        <v>10.299654931710457</v>
      </c>
      <c r="BF15" s="68">
        <f>'k=1200'!AH69</f>
        <v>9.0876884470919705</v>
      </c>
      <c r="BG15" s="68">
        <f>'k=1200'!AI69</f>
        <v>11.359610558864963</v>
      </c>
      <c r="BH15" s="3">
        <f>'k=1200'!AR69</f>
        <v>12.785593830329555</v>
      </c>
      <c r="BI15" s="3">
        <f>'k=1200'!AS69</f>
        <v>14.91652613538448</v>
      </c>
      <c r="BJ15" s="3">
        <f>'k=1200'!BB69</f>
        <v>13.890749222927521</v>
      </c>
      <c r="BK15" s="3">
        <f>'k=1200'!BC69</f>
        <v>15.627092875793462</v>
      </c>
      <c r="BL15" s="3">
        <f>'k=1200'!BL69</f>
        <v>14.856308759846229</v>
      </c>
      <c r="BM15" s="3">
        <f>'k=1200'!BM69</f>
        <v>16.341939635830851</v>
      </c>
      <c r="BN15" s="3">
        <f>'k=1200'!BV69</f>
        <v>15.078125485183708</v>
      </c>
      <c r="BO15" s="3">
        <f>'k=1200'!BW69</f>
        <v>16.33463594228235</v>
      </c>
    </row>
    <row r="16" spans="1:68" ht="15.75">
      <c r="A16" s="1"/>
      <c r="B16" s="4" t="s">
        <v>43</v>
      </c>
      <c r="C16" s="5">
        <v>600</v>
      </c>
      <c r="D16" s="2"/>
      <c r="E16" s="38">
        <v>46</v>
      </c>
      <c r="F16" s="20">
        <f t="shared" si="0"/>
        <v>0.91460000000000008</v>
      </c>
      <c r="G16" s="62">
        <f t="shared" si="1"/>
        <v>81798.732394366205</v>
      </c>
      <c r="H16" s="63">
        <f>'k=400'!X76</f>
        <v>3.7176804791626328</v>
      </c>
      <c r="I16" s="63">
        <f>'k=400'!Y76</f>
        <v>5.5765207187439501</v>
      </c>
      <c r="J16" s="3">
        <f>'k=400'!AH76</f>
        <v>3.3244508990172355</v>
      </c>
      <c r="K16" s="3">
        <f>'k=400'!AI76</f>
        <v>4.1555636237715445</v>
      </c>
      <c r="L16" s="3">
        <f>'k=400'!AR76</f>
        <v>2.4625561859430092</v>
      </c>
      <c r="M16" s="3">
        <f>'k=400'!AS76</f>
        <v>2.8729822169335106</v>
      </c>
      <c r="N16" s="3">
        <f>'k=400'!BB76</f>
        <v>2.1671384882299796</v>
      </c>
      <c r="O16" s="3">
        <f>'k=400'!BC76</f>
        <v>2.4380307992587271</v>
      </c>
      <c r="P16" s="3">
        <f>'k=400'!BL76</f>
        <v>2.1521271448087944</v>
      </c>
      <c r="Q16" s="3">
        <f>'k=400'!BM76</f>
        <v>2.3673398592896739</v>
      </c>
      <c r="R16" s="3">
        <f>'k=400'!BV76</f>
        <v>2.3431728971908252</v>
      </c>
      <c r="S16" s="3">
        <f>'k=400'!BW76</f>
        <v>2.5384373052900608</v>
      </c>
      <c r="T16" s="64">
        <f>'k=600'!X73</f>
        <v>5.7825703948175091</v>
      </c>
      <c r="U16" s="64">
        <f>'k=600'!Y73</f>
        <v>8.6738555922262641</v>
      </c>
      <c r="V16" s="65">
        <f>'k=600'!AH73</f>
        <v>9.1318360017742251</v>
      </c>
      <c r="W16" s="65">
        <f>'k=600'!AI73</f>
        <v>11.41479500221778</v>
      </c>
      <c r="X16" s="65">
        <f>'k=600'!AR73</f>
        <v>6.0458423865537174</v>
      </c>
      <c r="Y16" s="65">
        <f>'k=600'!AS73</f>
        <v>7.0534827843126706</v>
      </c>
      <c r="Z16" s="65">
        <f>'k=600'!BB73</f>
        <v>5.5026769813619492</v>
      </c>
      <c r="AA16" s="65">
        <f>'k=600'!BC73</f>
        <v>6.190511604032193</v>
      </c>
      <c r="AB16" s="65">
        <f>'k=600'!BL73</f>
        <v>5.0691261159858625</v>
      </c>
      <c r="AC16" s="65">
        <f>'k=600'!BM73</f>
        <v>5.5760387275844483</v>
      </c>
      <c r="AD16" s="65">
        <f>'k=600'!BV73</f>
        <v>4.6456672560255434</v>
      </c>
      <c r="AE16" s="65">
        <f>'k=600'!BW73</f>
        <v>5.032806194027672</v>
      </c>
      <c r="AF16" s="66">
        <f>'k=800'!X73</f>
        <v>7.3109653847168738</v>
      </c>
      <c r="AG16" s="66">
        <f>'k=800'!Y73</f>
        <v>10.966448077075311</v>
      </c>
      <c r="AH16" s="65">
        <f>'k=800'!AH73</f>
        <v>11.021776215192249</v>
      </c>
      <c r="AI16" s="65">
        <f>'k=800'!AI73</f>
        <v>13.777220268990311</v>
      </c>
      <c r="AJ16" s="65">
        <f>'k=800'!AR73</f>
        <v>9.0376320480159968</v>
      </c>
      <c r="AK16" s="65">
        <f>'k=800'!AS73</f>
        <v>10.543904056018665</v>
      </c>
      <c r="AL16" s="65">
        <f>'k=800'!BB73</f>
        <v>9.2222541762665085</v>
      </c>
      <c r="AM16" s="65">
        <f>'k=800'!BC73</f>
        <v>10.375035948299821</v>
      </c>
      <c r="AN16" s="65">
        <f>'k=800'!BL73</f>
        <v>8.5506418911444548</v>
      </c>
      <c r="AO16" s="65">
        <f>'k=800'!BM73</f>
        <v>9.4057060802589021</v>
      </c>
      <c r="AP16" s="65">
        <f>'k=800'!BV73</f>
        <v>7.9692552929191027</v>
      </c>
      <c r="AQ16" s="65">
        <f>'k=800'!BW73</f>
        <v>8.6333599006623611</v>
      </c>
      <c r="AR16" s="66">
        <f>'k=1000'!X73</f>
        <v>7.3612516358039191</v>
      </c>
      <c r="AS16" s="66">
        <f>'k=1000'!Y73</f>
        <v>11.041877453705878</v>
      </c>
      <c r="AT16" s="65">
        <f>'k=1000'!AH73</f>
        <v>10.212257335696881</v>
      </c>
      <c r="AU16" s="65">
        <f>'k=1000'!AI73</f>
        <v>12.765321669621102</v>
      </c>
      <c r="AV16" s="65">
        <f>'k=1000'!AR73</f>
        <v>10.525221566516802</v>
      </c>
      <c r="AW16" s="65">
        <f>'k=1000'!AS73</f>
        <v>12.27942516093627</v>
      </c>
      <c r="AX16" s="65">
        <f>'k=1000'!BB73</f>
        <v>10.620575447010534</v>
      </c>
      <c r="AY16" s="65">
        <f>'k=1000'!BC73</f>
        <v>11.948147377886851</v>
      </c>
      <c r="AZ16" s="65">
        <f>'k=1000'!BL73</f>
        <v>8.1459395576384637</v>
      </c>
      <c r="BA16" s="65">
        <f>'k=1000'!BM73</f>
        <v>8.9605335134023107</v>
      </c>
      <c r="BB16" s="65">
        <f>'k=1000'!BV73</f>
        <v>8.3123115567847652</v>
      </c>
      <c r="BC16" s="65">
        <f>'k=1000'!BW73</f>
        <v>9.0050041865168282</v>
      </c>
      <c r="BD16" s="66">
        <f>'k=1200'!X70</f>
        <v>7.2488807490371494</v>
      </c>
      <c r="BE16" s="66">
        <f>'k=1200'!Y70</f>
        <v>10.873321123555725</v>
      </c>
      <c r="BF16" s="68">
        <f>'k=1200'!AH70</f>
        <v>7.6286485640352959</v>
      </c>
      <c r="BG16" s="68">
        <f>'k=1200'!AI70</f>
        <v>9.5358107050441188</v>
      </c>
      <c r="BH16" s="3">
        <f>'k=1200'!AR70</f>
        <v>8.620435538248163</v>
      </c>
      <c r="BI16" s="3">
        <f>'k=1200'!AS70</f>
        <v>10.057174794622856</v>
      </c>
      <c r="BJ16" s="3">
        <f>'k=1200'!BB70</f>
        <v>9.9765796510606535</v>
      </c>
      <c r="BK16" s="3">
        <f>'k=1200'!BC70</f>
        <v>11.223652107443236</v>
      </c>
      <c r="BL16" s="3">
        <f>'k=1200'!BL70</f>
        <v>9.8296285376766566</v>
      </c>
      <c r="BM16" s="3">
        <f>'k=1200'!BM70</f>
        <v>10.812591391444322</v>
      </c>
      <c r="BN16" s="3">
        <f>'k=1200'!BV70</f>
        <v>10.262048561102162</v>
      </c>
      <c r="BO16" s="3">
        <f>'k=1200'!BW70</f>
        <v>11.11721927452734</v>
      </c>
    </row>
    <row r="17" spans="1:67" ht="15.75">
      <c r="A17" s="1"/>
      <c r="B17" s="6" t="s">
        <v>24</v>
      </c>
      <c r="C17" s="7">
        <v>20.5</v>
      </c>
      <c r="D17" s="2"/>
      <c r="E17" s="38">
        <v>48</v>
      </c>
      <c r="F17" s="20">
        <f t="shared" si="0"/>
        <v>0.9546</v>
      </c>
      <c r="G17" s="62">
        <f t="shared" si="1"/>
        <v>85376.1971830986</v>
      </c>
      <c r="H17" s="63">
        <f>'k=400'!X77</f>
        <v>7.0420822844376048</v>
      </c>
      <c r="I17" s="63">
        <f>'k=400'!Y77</f>
        <v>10.563123426656407</v>
      </c>
      <c r="J17" s="3">
        <f>'k=400'!AH77</f>
        <v>11.669897039057078</v>
      </c>
      <c r="K17" s="3">
        <f>'k=400'!AI77</f>
        <v>14.587371298821347</v>
      </c>
      <c r="L17" s="3">
        <f>'k=400'!AR77</f>
        <v>12.903530964793474</v>
      </c>
      <c r="M17" s="3">
        <f>'k=400'!AS77</f>
        <v>15.054119458925719</v>
      </c>
      <c r="N17" s="3">
        <f>'k=400'!BB77</f>
        <v>8.2787974834664233</v>
      </c>
      <c r="O17" s="3">
        <f>'k=400'!BC77</f>
        <v>9.3136471688997275</v>
      </c>
      <c r="P17" s="3">
        <f>'k=400'!BL77</f>
        <v>2.1517106501620207</v>
      </c>
      <c r="Q17" s="3">
        <f>'k=400'!BM77</f>
        <v>2.3668817151782227</v>
      </c>
      <c r="R17" s="3">
        <f>'k=400'!BV77</f>
        <v>2.6147001487044155</v>
      </c>
      <c r="S17" s="3">
        <f>'k=400'!BW77</f>
        <v>2.8325918277631166</v>
      </c>
      <c r="T17" s="64">
        <f>'k=600'!X74</f>
        <v>7.8008762171912593</v>
      </c>
      <c r="U17" s="64">
        <f>'k=600'!Y74</f>
        <v>11.701314325786889</v>
      </c>
      <c r="V17" s="65">
        <f>'k=600'!AH74</f>
        <v>13.212654326899955</v>
      </c>
      <c r="W17" s="65">
        <f>'k=600'!AI74</f>
        <v>16.515817908624946</v>
      </c>
      <c r="X17" s="65">
        <f>'k=600'!AR74</f>
        <v>14.899169088942095</v>
      </c>
      <c r="Y17" s="65">
        <f>'k=600'!AS74</f>
        <v>17.382363937099111</v>
      </c>
      <c r="Z17" s="65">
        <f>'k=600'!BB74</f>
        <v>10.826277906309491</v>
      </c>
      <c r="AA17" s="65">
        <f>'k=600'!BC74</f>
        <v>12.179562644598176</v>
      </c>
      <c r="AB17" s="65">
        <f>'k=600'!BL74</f>
        <v>5.7873913581421892</v>
      </c>
      <c r="AC17" s="65">
        <f>'k=600'!BM74</f>
        <v>6.3661304939564083</v>
      </c>
      <c r="AD17" s="65">
        <f>'k=600'!BV74</f>
        <v>6.0553024187321842</v>
      </c>
      <c r="AE17" s="65">
        <f>'k=600'!BW74</f>
        <v>6.5599109536265328</v>
      </c>
      <c r="AF17" s="66">
        <f>'k=800'!X74</f>
        <v>7.5594013944246505</v>
      </c>
      <c r="AG17" s="66">
        <f>'k=800'!Y74</f>
        <v>11.339102091636978</v>
      </c>
      <c r="AH17" s="65">
        <f>'k=800'!AH74</f>
        <v>11.943394083842607</v>
      </c>
      <c r="AI17" s="65">
        <f>'k=800'!AI74</f>
        <v>14.92924260480326</v>
      </c>
      <c r="AJ17" s="65">
        <f>'k=800'!AR74</f>
        <v>14.044929814041097</v>
      </c>
      <c r="AK17" s="65">
        <f>'k=800'!AS74</f>
        <v>16.385751449714615</v>
      </c>
      <c r="AL17" s="65">
        <f>'k=800'!BB74</f>
        <v>14.309186486766855</v>
      </c>
      <c r="AM17" s="65">
        <f>'k=800'!BC74</f>
        <v>16.097834797612713</v>
      </c>
      <c r="AN17" s="65">
        <f>'k=800'!BL74</f>
        <v>11.836346493188481</v>
      </c>
      <c r="AO17" s="65">
        <f>'k=800'!BM74</f>
        <v>13.019981142507328</v>
      </c>
      <c r="AP17" s="65">
        <f>'k=800'!BV74</f>
        <v>8.1882532893275641</v>
      </c>
      <c r="AQ17" s="65">
        <f>'k=800'!BW74</f>
        <v>8.8706077301048616</v>
      </c>
      <c r="AR17" s="66">
        <f>'k=1000'!X74</f>
        <v>8.2113729584763195</v>
      </c>
      <c r="AS17" s="66">
        <f>'k=1000'!Y74</f>
        <v>12.317059437714478</v>
      </c>
      <c r="AT17" s="65">
        <f>'k=1000'!AH74</f>
        <v>12.506762873710244</v>
      </c>
      <c r="AU17" s="65">
        <f>'k=1000'!AI74</f>
        <v>15.633453592137805</v>
      </c>
      <c r="AV17" s="65">
        <f>'k=1000'!AR74</f>
        <v>13.543276332301852</v>
      </c>
      <c r="AW17" s="65">
        <f>'k=1000'!AS74</f>
        <v>15.800489054352161</v>
      </c>
      <c r="AX17" s="65">
        <f>'k=1000'!BB74</f>
        <v>18.380906765654164</v>
      </c>
      <c r="AY17" s="65">
        <f>'k=1000'!BC74</f>
        <v>20.678520111360935</v>
      </c>
      <c r="AZ17" s="65">
        <f>'k=1000'!BL74</f>
        <v>16.530924566646618</v>
      </c>
      <c r="BA17" s="65">
        <f>'k=1000'!BM74</f>
        <v>18.184017023311277</v>
      </c>
      <c r="BB17" s="65">
        <f>'k=1000'!BV74</f>
        <v>6.4989139342675237</v>
      </c>
      <c r="BC17" s="65">
        <f>'k=1000'!BW74</f>
        <v>7.0404900954564837</v>
      </c>
      <c r="BD17" s="66">
        <f>'k=1200'!X71</f>
        <v>7.9638309188303849</v>
      </c>
      <c r="BE17" s="66">
        <f>'k=1200'!Y71</f>
        <v>11.945746378245577</v>
      </c>
      <c r="BF17" s="68">
        <f>'k=1200'!AH71</f>
        <v>9.484328217124478</v>
      </c>
      <c r="BG17" s="68">
        <f>'k=1200'!AI71</f>
        <v>11.855410271405596</v>
      </c>
      <c r="BH17" s="3">
        <f>'k=1200'!AR71</f>
        <v>10.19026307802765</v>
      </c>
      <c r="BI17" s="3">
        <f>'k=1200'!AS71</f>
        <v>11.888640257698924</v>
      </c>
      <c r="BJ17" s="3">
        <f>'k=1200'!BB71</f>
        <v>9.939226920438422</v>
      </c>
      <c r="BK17" s="3">
        <f>'k=1200'!BC71</f>
        <v>11.181630285493224</v>
      </c>
      <c r="BL17" s="3">
        <f>'k=1200'!BL71</f>
        <v>7.9534826932655731</v>
      </c>
      <c r="BM17" s="3">
        <f>'k=1200'!BM71</f>
        <v>8.7488309625921303</v>
      </c>
      <c r="BN17" s="3">
        <f>'k=1200'!BV71</f>
        <v>6.6288942227429501</v>
      </c>
      <c r="BO17" s="3">
        <f>'k=1200'!BW71</f>
        <v>7.1813020746381957</v>
      </c>
    </row>
    <row r="18" spans="1:67" ht="15.75">
      <c r="A18" s="1"/>
      <c r="B18" s="9" t="s">
        <v>56</v>
      </c>
      <c r="C18" s="10">
        <f>1.003887*10^-3</f>
        <v>1.003887E-3</v>
      </c>
      <c r="D18" s="2"/>
      <c r="E18" s="38">
        <v>50</v>
      </c>
      <c r="F18" s="20">
        <f t="shared" si="0"/>
        <v>0.99460000000000004</v>
      </c>
      <c r="G18" s="62">
        <f t="shared" si="1"/>
        <v>88953.661971830996</v>
      </c>
      <c r="H18" s="63">
        <f>'k=400'!X78</f>
        <v>7.4300402478222232</v>
      </c>
      <c r="I18" s="63">
        <f>'k=400'!Y78</f>
        <v>11.145060371733335</v>
      </c>
      <c r="J18" s="3">
        <f>'k=400'!AH78</f>
        <v>13.100335461613909</v>
      </c>
      <c r="K18" s="3">
        <f>'k=400'!AI78</f>
        <v>16.375419327017386</v>
      </c>
      <c r="L18" s="3">
        <f>'k=400'!AR78</f>
        <v>16.257501574258001</v>
      </c>
      <c r="M18" s="3">
        <f>'k=400'!AS78</f>
        <v>18.967085169967671</v>
      </c>
      <c r="N18" s="3">
        <f>'k=400'!BB78</f>
        <v>16.689655776441047</v>
      </c>
      <c r="O18" s="3">
        <f>'k=400'!BC78</f>
        <v>18.775862748496177</v>
      </c>
      <c r="P18" s="3">
        <f>'k=400'!BL78</f>
        <v>15.158978915027291</v>
      </c>
      <c r="Q18" s="3">
        <f>'k=400'!BM78</f>
        <v>16.674876806530019</v>
      </c>
      <c r="R18" s="3">
        <f>'k=400'!BV78</f>
        <v>13.181797451170659</v>
      </c>
      <c r="S18" s="3">
        <f>'k=400'!BW78</f>
        <v>14.28028057210155</v>
      </c>
      <c r="T18" s="64">
        <f>'k=600'!X75</f>
        <v>7.8894067074264687</v>
      </c>
      <c r="U18" s="64">
        <f>'k=600'!Y75</f>
        <v>11.834110061139704</v>
      </c>
      <c r="V18" s="65">
        <f>'k=600'!AH75</f>
        <v>13.962039897926978</v>
      </c>
      <c r="W18" s="65">
        <f>'k=600'!AI75</f>
        <v>17.452549872408721</v>
      </c>
      <c r="X18" s="65">
        <f>'k=600'!AR75</f>
        <v>17.364775983636001</v>
      </c>
      <c r="Y18" s="65">
        <f>'k=600'!AS75</f>
        <v>20.258905314242003</v>
      </c>
      <c r="Z18" s="65">
        <f>'k=600'!BB75</f>
        <v>17.627216359892994</v>
      </c>
      <c r="AA18" s="65">
        <f>'k=600'!BC75</f>
        <v>19.830618404879619</v>
      </c>
      <c r="AB18" s="65">
        <f>'k=600'!BL75</f>
        <v>15.873043074384666</v>
      </c>
      <c r="AC18" s="65">
        <f>'k=600'!BM75</f>
        <v>17.460347381823134</v>
      </c>
      <c r="AD18" s="65">
        <f>'k=600'!BV75</f>
        <v>13.835326547016246</v>
      </c>
      <c r="AE18" s="65">
        <f>'k=600'!BW75</f>
        <v>14.988270425934267</v>
      </c>
      <c r="AF18" s="66">
        <f>'k=800'!X75</f>
        <v>8.1298597320103791</v>
      </c>
      <c r="AG18" s="66">
        <f>'k=800'!Y75</f>
        <v>12.19478959801557</v>
      </c>
      <c r="AH18" s="65">
        <f>'k=800'!AH75</f>
        <v>11.378487821226809</v>
      </c>
      <c r="AI18" s="65">
        <f>'k=800'!AI75</f>
        <v>14.223109776533509</v>
      </c>
      <c r="AJ18" s="65">
        <f>'k=800'!AR75</f>
        <v>13.031412719444841</v>
      </c>
      <c r="AK18" s="65">
        <f>'k=800'!AS75</f>
        <v>15.203314839352316</v>
      </c>
      <c r="AL18" s="65">
        <f>'k=800'!BB75</f>
        <v>13.731428059335466</v>
      </c>
      <c r="AM18" s="65">
        <f>'k=800'!BC75</f>
        <v>15.447856566752399</v>
      </c>
      <c r="AN18" s="65">
        <f>'k=800'!BL75</f>
        <v>13.8392101318775</v>
      </c>
      <c r="AO18" s="65">
        <f>'k=800'!BM75</f>
        <v>15.223131145065249</v>
      </c>
      <c r="AP18" s="65">
        <f>'k=800'!BV75</f>
        <v>12.467460263374154</v>
      </c>
      <c r="AQ18" s="65">
        <f>'k=800'!BW75</f>
        <v>13.506415285321999</v>
      </c>
      <c r="AR18" s="66">
        <f>'k=1000'!X75</f>
        <v>8.3487974562811402</v>
      </c>
      <c r="AS18" s="66">
        <f>'k=1000'!Y75</f>
        <v>12.523196184421709</v>
      </c>
      <c r="AT18" s="65">
        <f>'k=1000'!AH75</f>
        <v>13.533104877458783</v>
      </c>
      <c r="AU18" s="65">
        <f>'k=1000'!AI75</f>
        <v>16.916381096823478</v>
      </c>
      <c r="AV18" s="65">
        <f>'k=1000'!AR75</f>
        <v>12.559455849383324</v>
      </c>
      <c r="AW18" s="65">
        <f>'k=1000'!AS75</f>
        <v>14.652698490947211</v>
      </c>
      <c r="AX18" s="65">
        <f>'k=1000'!BB75</f>
        <v>20.194109208299686</v>
      </c>
      <c r="AY18" s="65">
        <f>'k=1000'!BC75</f>
        <v>22.718372859337144</v>
      </c>
      <c r="AZ18" s="65">
        <f>'k=1000'!BL75</f>
        <v>18.935886812653049</v>
      </c>
      <c r="BA18" s="65">
        <f>'k=1000'!BM75</f>
        <v>20.829475493918352</v>
      </c>
      <c r="BB18" s="65">
        <f>'k=1000'!BV75</f>
        <v>18.40684915937986</v>
      </c>
      <c r="BC18" s="65">
        <f>'k=1000'!BW75</f>
        <v>19.940753255994849</v>
      </c>
      <c r="BD18" s="66">
        <f>'k=1200'!X72</f>
        <v>8.2965593727376099</v>
      </c>
      <c r="BE18" s="66">
        <f>'k=1200'!Y72</f>
        <v>12.444839059106414</v>
      </c>
      <c r="BF18" s="68">
        <f>'k=1200'!AH72</f>
        <v>13.266304281234667</v>
      </c>
      <c r="BG18" s="68">
        <f>'k=1200'!AI72</f>
        <v>16.582880351543334</v>
      </c>
      <c r="BH18" s="3">
        <f>'k=1200'!AR72</f>
        <v>16.706524259958289</v>
      </c>
      <c r="BI18" s="3">
        <f>'k=1200'!AS72</f>
        <v>19.490944969951336</v>
      </c>
      <c r="BJ18" s="3">
        <f>'k=1200'!BB72</f>
        <v>17.813922035510821</v>
      </c>
      <c r="BK18" s="3">
        <f>'k=1200'!BC72</f>
        <v>20.040662289949672</v>
      </c>
      <c r="BL18" s="3">
        <f>'k=1200'!BL72</f>
        <v>17.774480277035565</v>
      </c>
      <c r="BM18" s="3">
        <f>'k=1200'!BM72</f>
        <v>19.551928304739121</v>
      </c>
      <c r="BN18" s="3">
        <f>'k=1200'!BV72</f>
        <v>14.140962811241369</v>
      </c>
      <c r="BO18" s="3">
        <f>'k=1200'!BW72</f>
        <v>15.319376378844815</v>
      </c>
    </row>
    <row r="19" spans="1:67" ht="15.75">
      <c r="A19" s="1"/>
      <c r="B19" s="6" t="s">
        <v>57</v>
      </c>
      <c r="C19" s="11">
        <f>9.94*10^-7</f>
        <v>9.9399999999999993E-7</v>
      </c>
      <c r="D19" s="2"/>
      <c r="E19" s="38">
        <v>52</v>
      </c>
      <c r="F19" s="20">
        <f t="shared" si="0"/>
        <v>1.0346</v>
      </c>
      <c r="G19" s="62">
        <f t="shared" si="1"/>
        <v>92531.126760563377</v>
      </c>
      <c r="H19" s="63">
        <f>'k=400'!X79</f>
        <v>7.8243928396336297</v>
      </c>
      <c r="I19" s="63">
        <f>'k=400'!Y79</f>
        <v>11.736589259450444</v>
      </c>
      <c r="J19" s="3">
        <f>'k=400'!AH79</f>
        <v>13.927366043126925</v>
      </c>
      <c r="K19" s="3">
        <f>'k=400'!AI79</f>
        <v>17.409207553908658</v>
      </c>
      <c r="L19" s="3">
        <f>'k=400'!AR79</f>
        <v>17.602331067182377</v>
      </c>
      <c r="M19" s="3">
        <f>'k=400'!AS79</f>
        <v>20.536052911712773</v>
      </c>
      <c r="N19" s="3">
        <f>'k=400'!BB79</f>
        <v>19.334859765676782</v>
      </c>
      <c r="O19" s="3">
        <f>'k=400'!BC79</f>
        <v>21.751717236386384</v>
      </c>
      <c r="P19" s="3">
        <f>'k=400'!BL79</f>
        <v>20.413411848170689</v>
      </c>
      <c r="Q19" s="3">
        <f>'k=400'!BM79</f>
        <v>22.45475303298776</v>
      </c>
      <c r="R19" s="3">
        <f>'k=400'!BV79</f>
        <v>20.188937904561993</v>
      </c>
      <c r="S19" s="3">
        <f>'k=400'!BW79</f>
        <v>21.871349396608824</v>
      </c>
      <c r="T19" s="64">
        <f>'k=600'!X76</f>
        <v>8.4584253354830672</v>
      </c>
      <c r="U19" s="64">
        <f>'k=600'!Y76</f>
        <v>12.687638003224599</v>
      </c>
      <c r="V19" s="65">
        <f>'k=600'!AH76</f>
        <v>15.032498180180596</v>
      </c>
      <c r="W19" s="65">
        <f>'k=600'!AI76</f>
        <v>18.790622725225745</v>
      </c>
      <c r="X19" s="65">
        <f>'k=600'!AR76</f>
        <v>18.46550056083019</v>
      </c>
      <c r="Y19" s="65">
        <f>'k=600'!AS76</f>
        <v>21.543083987635221</v>
      </c>
      <c r="Z19" s="65">
        <f>'k=600'!BB76</f>
        <v>19.114491306984402</v>
      </c>
      <c r="AA19" s="65">
        <f>'k=600'!BC76</f>
        <v>21.503802720357452</v>
      </c>
      <c r="AB19" s="65">
        <f>'k=600'!BL76</f>
        <v>19.247363207975155</v>
      </c>
      <c r="AC19" s="65">
        <f>'k=600'!BM76</f>
        <v>21.172099528772669</v>
      </c>
      <c r="AD19" s="65">
        <f>'k=600'!BV76</f>
        <v>17.856898670896488</v>
      </c>
      <c r="AE19" s="65">
        <f>'k=600'!BW76</f>
        <v>19.344973560137863</v>
      </c>
      <c r="AF19" s="66">
        <f>'k=800'!X76</f>
        <v>7.5408865415367927</v>
      </c>
      <c r="AG19" s="66">
        <f>'k=800'!Y76</f>
        <v>11.311329812305189</v>
      </c>
      <c r="AH19" s="65">
        <f>'k=800'!AH76</f>
        <v>12.183899826950311</v>
      </c>
      <c r="AI19" s="65">
        <f>'k=800'!AI76</f>
        <v>15.229874783687888</v>
      </c>
      <c r="AJ19" s="65">
        <f>'k=800'!AR76</f>
        <v>14.664942291000905</v>
      </c>
      <c r="AK19" s="65">
        <f>'k=800'!AS76</f>
        <v>17.109099339501057</v>
      </c>
      <c r="AL19" s="65">
        <f>'k=800'!BB76</f>
        <v>16.182482808386979</v>
      </c>
      <c r="AM19" s="65">
        <f>'k=800'!BC76</f>
        <v>18.20529315943535</v>
      </c>
      <c r="AN19" s="65">
        <f>'k=800'!BL76</f>
        <v>16.627074474882487</v>
      </c>
      <c r="AO19" s="65">
        <f>'k=800'!BM76</f>
        <v>18.289781922370736</v>
      </c>
      <c r="AP19" s="65">
        <f>'k=800'!BV76</f>
        <v>16.602414066005036</v>
      </c>
      <c r="AQ19" s="65">
        <f>'k=800'!BW76</f>
        <v>17.985948571505453</v>
      </c>
      <c r="AR19" s="66">
        <f>'k=1000'!X76</f>
        <v>7.2740558442279077</v>
      </c>
      <c r="AS19" s="66">
        <f>'k=1000'!Y76</f>
        <v>10.911083766341862</v>
      </c>
      <c r="AT19" s="65">
        <f>'k=1000'!AH76</f>
        <v>11.465688076799431</v>
      </c>
      <c r="AU19" s="65">
        <f>'k=1000'!AI76</f>
        <v>14.33211009599929</v>
      </c>
      <c r="AV19" s="65">
        <f>'k=1000'!AR76</f>
        <v>12.936464912665404</v>
      </c>
      <c r="AW19" s="65">
        <f>'k=1000'!AS76</f>
        <v>15.092542398109639</v>
      </c>
      <c r="AX19" s="65">
        <f>'k=1000'!BB76</f>
        <v>17.118349504422191</v>
      </c>
      <c r="AY19" s="65">
        <f>'k=1000'!BC76</f>
        <v>19.258143192474968</v>
      </c>
      <c r="AZ19" s="65">
        <f>'k=1000'!BL76</f>
        <v>13.697762486742077</v>
      </c>
      <c r="BA19" s="65">
        <f>'k=1000'!BM76</f>
        <v>15.067538735416285</v>
      </c>
      <c r="BB19" s="65">
        <f>'k=1000'!BV76</f>
        <v>13.095336829780411</v>
      </c>
      <c r="BC19" s="65">
        <f>'k=1000'!BW76</f>
        <v>14.186614898928779</v>
      </c>
      <c r="BD19" s="66">
        <f>'k=1200'!X73</f>
        <v>9.9196342131462227</v>
      </c>
      <c r="BE19" s="66">
        <f>'k=1200'!Y73</f>
        <v>14.879451319719333</v>
      </c>
      <c r="BF19" s="68">
        <f>'k=1200'!AH73</f>
        <v>15.135489807394876</v>
      </c>
      <c r="BG19" s="68">
        <f>'k=1200'!AI73</f>
        <v>18.919362259243599</v>
      </c>
      <c r="BH19" s="3">
        <f>'k=1200'!AR73</f>
        <v>18.664660783255567</v>
      </c>
      <c r="BI19" s="3">
        <f>'k=1200'!AS73</f>
        <v>21.775437580464825</v>
      </c>
      <c r="BJ19" s="3">
        <f>'k=1200'!BB73</f>
        <v>20.559740442173656</v>
      </c>
      <c r="BK19" s="3">
        <f>'k=1200'!BC73</f>
        <v>23.129707997445362</v>
      </c>
      <c r="BL19" s="3">
        <f>'k=1200'!BL73</f>
        <v>21.076796497283276</v>
      </c>
      <c r="BM19" s="3">
        <f>'k=1200'!BM73</f>
        <v>23.184476147011601</v>
      </c>
      <c r="BN19" s="3">
        <f>'k=1200'!BV73</f>
        <v>20.227096340190251</v>
      </c>
      <c r="BO19" s="3">
        <f>'k=1200'!BW73</f>
        <v>21.91268770187277</v>
      </c>
    </row>
    <row r="20" spans="1:67" ht="15.75">
      <c r="A20" s="1"/>
      <c r="B20" s="9" t="s">
        <v>58</v>
      </c>
      <c r="C20" s="10">
        <v>999.72964999999999</v>
      </c>
      <c r="D20" s="2"/>
      <c r="E20" s="38">
        <v>54</v>
      </c>
      <c r="F20" s="20">
        <f t="shared" si="0"/>
        <v>1.0746</v>
      </c>
      <c r="G20" s="62">
        <f t="shared" si="1"/>
        <v>96108.591549295772</v>
      </c>
      <c r="H20" s="63">
        <f>'k=400'!X80</f>
        <v>8.6849941193619351</v>
      </c>
      <c r="I20" s="63">
        <f>'k=400'!Y80</f>
        <v>13.027491179042901</v>
      </c>
      <c r="J20" s="3">
        <f>'k=400'!AH80</f>
        <v>14.474589793180323</v>
      </c>
      <c r="K20" s="3">
        <f>'k=400'!AI80</f>
        <v>18.093237241475403</v>
      </c>
      <c r="L20" s="3">
        <f>'k=400'!AR80</f>
        <v>18.141632663259728</v>
      </c>
      <c r="M20" s="3">
        <f>'k=400'!AS80</f>
        <v>21.165238107136346</v>
      </c>
      <c r="N20" s="3">
        <f>'k=400'!BB80</f>
        <v>20.748506763312943</v>
      </c>
      <c r="O20" s="3">
        <f>'k=400'!BC80</f>
        <v>23.342070108727061</v>
      </c>
      <c r="P20" s="3">
        <f>'k=400'!BL80</f>
        <v>21.519812425010471</v>
      </c>
      <c r="Q20" s="3">
        <f>'k=400'!BM80</f>
        <v>23.671793667511515</v>
      </c>
      <c r="R20" s="3">
        <f>'k=400'!BV80</f>
        <v>21.590008243092569</v>
      </c>
      <c r="S20" s="3">
        <f>'k=400'!BW80</f>
        <v>23.389175596683614</v>
      </c>
      <c r="T20" s="64">
        <f>'k=600'!X77</f>
        <v>9.5041424615090744</v>
      </c>
      <c r="U20" s="64">
        <f>'k=600'!Y77</f>
        <v>14.256213692263614</v>
      </c>
      <c r="V20" s="65">
        <f>'k=600'!AH77</f>
        <v>16.278716097892666</v>
      </c>
      <c r="W20" s="65">
        <f>'k=600'!AI77</f>
        <v>20.348395122365829</v>
      </c>
      <c r="X20" s="65">
        <f>'k=600'!AR77</f>
        <v>20.16752925309266</v>
      </c>
      <c r="Y20" s="65">
        <f>'k=600'!AS77</f>
        <v>23.528784128608098</v>
      </c>
      <c r="Z20" s="65">
        <f>'k=600'!BB77</f>
        <v>22.109595263031725</v>
      </c>
      <c r="AA20" s="65">
        <f>'k=600'!BC77</f>
        <v>24.873294670910692</v>
      </c>
      <c r="AB20" s="65">
        <f>'k=600'!BL77</f>
        <v>21.657361018501451</v>
      </c>
      <c r="AC20" s="65">
        <f>'k=600'!BM77</f>
        <v>23.823097120351598</v>
      </c>
      <c r="AD20" s="65">
        <f>'k=600'!BV77</f>
        <v>20.52972911830965</v>
      </c>
      <c r="AE20" s="65">
        <f>'k=600'!BW77</f>
        <v>22.240539878168789</v>
      </c>
      <c r="AF20" s="66">
        <f>'k=800'!X77</f>
        <v>8.4612079425592039</v>
      </c>
      <c r="AG20" s="66">
        <f>'k=800'!Y77</f>
        <v>12.691811913838807</v>
      </c>
      <c r="AH20" s="65">
        <f>'k=800'!AH77</f>
        <v>14.008309795196917</v>
      </c>
      <c r="AI20" s="65">
        <f>'k=800'!AI77</f>
        <v>17.510387243996149</v>
      </c>
      <c r="AJ20" s="65">
        <f>'k=800'!AR77</f>
        <v>17.346162083026076</v>
      </c>
      <c r="AK20" s="65">
        <f>'k=800'!AS77</f>
        <v>20.237189096863759</v>
      </c>
      <c r="AL20" s="65">
        <f>'k=800'!BB77</f>
        <v>19.163417384196013</v>
      </c>
      <c r="AM20" s="65">
        <f>'k=800'!BC77</f>
        <v>21.558844557220514</v>
      </c>
      <c r="AN20" s="65">
        <f>'k=800'!BL77</f>
        <v>19.703607431799956</v>
      </c>
      <c r="AO20" s="65">
        <f>'k=800'!BM77</f>
        <v>21.673968174979954</v>
      </c>
      <c r="AP20" s="65">
        <f>'k=800'!BV77</f>
        <v>19.894299992166133</v>
      </c>
      <c r="AQ20" s="65">
        <f>'k=800'!BW77</f>
        <v>21.552158324846644</v>
      </c>
      <c r="AR20" s="66">
        <f>'k=1000'!X77</f>
        <v>8.4963852352649827</v>
      </c>
      <c r="AS20" s="66">
        <f>'k=1000'!Y77</f>
        <v>12.744577852897475</v>
      </c>
      <c r="AT20" s="65">
        <f>'k=1000'!AH77</f>
        <v>13.224718071570884</v>
      </c>
      <c r="AU20" s="65">
        <f>'k=1000'!AI77</f>
        <v>16.530897589463606</v>
      </c>
      <c r="AV20" s="65">
        <f>'k=1000'!AR77</f>
        <v>15.261798411230371</v>
      </c>
      <c r="AW20" s="65">
        <f>'k=1000'!AS77</f>
        <v>17.805431479768767</v>
      </c>
      <c r="AX20" s="65">
        <f>'k=1000'!BB77</f>
        <v>20.236081153932041</v>
      </c>
      <c r="AY20" s="65">
        <f>'k=1000'!BC77</f>
        <v>22.765591298173547</v>
      </c>
      <c r="AZ20" s="65">
        <f>'k=1000'!BL77</f>
        <v>16.390922412466431</v>
      </c>
      <c r="BA20" s="65">
        <f>'k=1000'!BM77</f>
        <v>18.030014653713074</v>
      </c>
      <c r="BB20" s="65">
        <f>'k=1000'!BV77</f>
        <v>15.585498972860938</v>
      </c>
      <c r="BC20" s="65">
        <f>'k=1000'!BW77</f>
        <v>16.884290553932683</v>
      </c>
      <c r="BD20" s="66">
        <f>'k=1200'!X74</f>
        <v>10.614088946680187</v>
      </c>
      <c r="BE20" s="66">
        <f>'k=1200'!Y74</f>
        <v>15.921133420020279</v>
      </c>
      <c r="BF20" s="68">
        <f>'k=1200'!AH74</f>
        <v>17.236027902236792</v>
      </c>
      <c r="BG20" s="68">
        <f>'k=1200'!AI74</f>
        <v>21.545034877795992</v>
      </c>
      <c r="BH20" s="3">
        <f>'k=1200'!AR74</f>
        <v>21.27280453233648</v>
      </c>
      <c r="BI20" s="3">
        <f>'k=1200'!AS74</f>
        <v>24.818271954392561</v>
      </c>
      <c r="BJ20" s="3">
        <f>'k=1200'!BB74</f>
        <v>24.363196609814249</v>
      </c>
      <c r="BK20" s="3">
        <f>'k=1200'!BC74</f>
        <v>27.408596186041031</v>
      </c>
      <c r="BL20" s="3">
        <f>'k=1200'!BL74</f>
        <v>25.622979933652289</v>
      </c>
      <c r="BM20" s="3">
        <f>'k=1200'!BM74</f>
        <v>28.18527792701752</v>
      </c>
      <c r="BN20" s="3">
        <f>'k=1200'!BV74</f>
        <v>25.15762569106478</v>
      </c>
      <c r="BO20" s="3">
        <f>'k=1200'!BW74</f>
        <v>27.254094498653512</v>
      </c>
    </row>
    <row r="21" spans="1:67" ht="15.75">
      <c r="A21" s="1"/>
      <c r="B21" s="9" t="s">
        <v>59</v>
      </c>
      <c r="C21" s="10">
        <f>3.5*0.0254</f>
        <v>8.8899999999999993E-2</v>
      </c>
      <c r="D21" s="16"/>
      <c r="E21" s="38">
        <v>56</v>
      </c>
      <c r="F21" s="20">
        <f t="shared" si="0"/>
        <v>1.1146</v>
      </c>
      <c r="G21" s="62">
        <f t="shared" si="1"/>
        <v>99686.056338028182</v>
      </c>
      <c r="H21" s="63">
        <f>'k=400'!X81</f>
        <v>8.5604764656543928</v>
      </c>
      <c r="I21" s="63">
        <f>'k=400'!Y81</f>
        <v>12.840714698481589</v>
      </c>
      <c r="J21" s="3">
        <f>'k=400'!AH81</f>
        <v>14.580108829236545</v>
      </c>
      <c r="K21" s="3">
        <f>'k=400'!AI81</f>
        <v>18.225136036545681</v>
      </c>
      <c r="L21" s="3">
        <f>'k=400'!AR81</f>
        <v>18.426048516650567</v>
      </c>
      <c r="M21" s="3">
        <f>'k=400'!AS81</f>
        <v>21.497056602758995</v>
      </c>
      <c r="N21" s="3">
        <f>'k=400'!BB81</f>
        <v>20.829060142455262</v>
      </c>
      <c r="O21" s="3">
        <f>'k=400'!BC81</f>
        <v>23.43269266026217</v>
      </c>
      <c r="P21" s="3">
        <f>'k=400'!BL81</f>
        <v>21.418367472769614</v>
      </c>
      <c r="Q21" s="3">
        <f>'k=400'!BM81</f>
        <v>23.560204220046575</v>
      </c>
      <c r="R21" s="3">
        <f>'k=400'!BV81</f>
        <v>21.683278706396571</v>
      </c>
      <c r="S21" s="3">
        <f>'k=400'!BW81</f>
        <v>23.490218598596286</v>
      </c>
      <c r="T21" s="64">
        <f>'k=600'!X78</f>
        <v>9.963967794162615</v>
      </c>
      <c r="U21" s="64">
        <f>'k=600'!Y78</f>
        <v>14.94595169124392</v>
      </c>
      <c r="V21" s="65">
        <f>'k=600'!AH78</f>
        <v>16.658010580493112</v>
      </c>
      <c r="W21" s="65">
        <f>'k=600'!AI78</f>
        <v>20.82251322561639</v>
      </c>
      <c r="X21" s="65">
        <f>'k=600'!AR78</f>
        <v>20.810569515721546</v>
      </c>
      <c r="Y21" s="65">
        <f>'k=600'!AS78</f>
        <v>24.278997768341803</v>
      </c>
      <c r="Z21" s="65">
        <f>'k=600'!BB78</f>
        <v>22.194321959642512</v>
      </c>
      <c r="AA21" s="65">
        <f>'k=600'!BC78</f>
        <v>24.968612204597825</v>
      </c>
      <c r="AB21" s="65">
        <f>'k=600'!BL78</f>
        <v>21.880255410494385</v>
      </c>
      <c r="AC21" s="65">
        <f>'k=600'!BM78</f>
        <v>24.068280951543823</v>
      </c>
      <c r="AD21" s="65">
        <f>'k=600'!BV78</f>
        <v>21.744276922802875</v>
      </c>
      <c r="AE21" s="65">
        <f>'k=600'!BW78</f>
        <v>23.556299999703114</v>
      </c>
      <c r="AF21" s="66">
        <f>'k=800'!X78</f>
        <v>8.9575822715933846</v>
      </c>
      <c r="AG21" s="66">
        <f>'k=800'!Y78</f>
        <v>13.436373407390077</v>
      </c>
      <c r="AH21" s="65">
        <f>'k=800'!AH78</f>
        <v>15.085555187349899</v>
      </c>
      <c r="AI21" s="65">
        <f>'k=800'!AI78</f>
        <v>18.856943984187374</v>
      </c>
      <c r="AJ21" s="65">
        <f>'k=800'!AR78</f>
        <v>18.997150722928097</v>
      </c>
      <c r="AK21" s="65">
        <f>'k=800'!AS78</f>
        <v>22.163342510082778</v>
      </c>
      <c r="AL21" s="65">
        <f>'k=800'!BB78</f>
        <v>21.044946335065124</v>
      </c>
      <c r="AM21" s="65">
        <f>'k=800'!BC78</f>
        <v>23.675564626948265</v>
      </c>
      <c r="AN21" s="65">
        <f>'k=800'!BL78</f>
        <v>21.157140736963512</v>
      </c>
      <c r="AO21" s="65">
        <f>'k=800'!BM78</f>
        <v>23.272854810659865</v>
      </c>
      <c r="AP21" s="65">
        <f>'k=800'!BV78</f>
        <v>21.046688707877689</v>
      </c>
      <c r="AQ21" s="65">
        <f>'k=800'!BW78</f>
        <v>22.800579433534161</v>
      </c>
      <c r="AR21" s="66">
        <f>'k=1000'!X78</f>
        <v>9.0694004532151329</v>
      </c>
      <c r="AS21" s="66">
        <f>'k=1000'!Y78</f>
        <v>13.6041006798227</v>
      </c>
      <c r="AT21" s="65">
        <f>'k=1000'!AH78</f>
        <v>14.625777108052709</v>
      </c>
      <c r="AU21" s="65">
        <f>'k=1000'!AI78</f>
        <v>18.282221385065888</v>
      </c>
      <c r="AV21" s="65">
        <f>'k=1000'!AR78</f>
        <v>16.936122840820691</v>
      </c>
      <c r="AW21" s="65">
        <f>'k=1000'!AS78</f>
        <v>19.758809980957473</v>
      </c>
      <c r="AX21" s="65">
        <f>'k=1000'!BB78</f>
        <v>21.983768541407532</v>
      </c>
      <c r="AY21" s="65">
        <f>'k=1000'!BC78</f>
        <v>24.731739609083473</v>
      </c>
      <c r="AZ21" s="65">
        <f>'k=1000'!BL78</f>
        <v>19.087853316621487</v>
      </c>
      <c r="BA21" s="65">
        <f>'k=1000'!BM78</f>
        <v>20.996638648283636</v>
      </c>
      <c r="BB21" s="65">
        <f>'k=1000'!BV78</f>
        <v>18.45233284928986</v>
      </c>
      <c r="BC21" s="65">
        <f>'k=1000'!BW78</f>
        <v>19.990027253397351</v>
      </c>
      <c r="BD21" s="66">
        <f>'k=1200'!X75</f>
        <v>10.769472999183723</v>
      </c>
      <c r="BE21" s="66">
        <f>'k=1200'!Y75</f>
        <v>16.154209498775582</v>
      </c>
      <c r="BF21" s="68">
        <f>'k=1200'!AH75</f>
        <v>18.006858489896747</v>
      </c>
      <c r="BG21" s="68">
        <f>'k=1200'!AI75</f>
        <v>22.508573112370932</v>
      </c>
      <c r="BH21" s="3">
        <f>'k=1200'!AR75</f>
        <v>23.275270139413468</v>
      </c>
      <c r="BI21" s="3">
        <f>'k=1200'!AS75</f>
        <v>27.154481829315714</v>
      </c>
      <c r="BJ21" s="3">
        <f>'k=1200'!BB75</f>
        <v>26.442688310556253</v>
      </c>
      <c r="BK21" s="3">
        <f>'k=1200'!BC75</f>
        <v>29.748024349375786</v>
      </c>
      <c r="BL21" s="3">
        <f>'k=1200'!BL75</f>
        <v>28.219367983447654</v>
      </c>
      <c r="BM21" s="3">
        <f>'k=1200'!BM75</f>
        <v>31.041304781792419</v>
      </c>
      <c r="BN21" s="3">
        <f>'k=1200'!BV75</f>
        <v>28.673143733028084</v>
      </c>
      <c r="BO21" s="3">
        <f>'k=1200'!BW75</f>
        <v>31.06257237744709</v>
      </c>
    </row>
    <row r="22" spans="1:67" ht="15.75">
      <c r="A22" s="1"/>
      <c r="B22" s="9" t="s">
        <v>60</v>
      </c>
      <c r="C22" s="10">
        <f>35.25*0.0254</f>
        <v>0.89534999999999998</v>
      </c>
      <c r="D22" s="16"/>
      <c r="E22" s="38">
        <v>58</v>
      </c>
      <c r="F22" s="20">
        <f t="shared" si="0"/>
        <v>1.1545999999999998</v>
      </c>
      <c r="G22" s="62">
        <f t="shared" si="1"/>
        <v>103263.52112676055</v>
      </c>
      <c r="H22" s="63">
        <f>'k=400'!X82</f>
        <v>8.5781158791880987</v>
      </c>
      <c r="I22" s="63">
        <f>'k=400'!Y82</f>
        <v>12.867173818782147</v>
      </c>
      <c r="J22" s="3">
        <f>'k=400'!AH82</f>
        <v>14.551250310079876</v>
      </c>
      <c r="K22" s="3">
        <f>'k=400'!AI82</f>
        <v>18.189062887599846</v>
      </c>
      <c r="L22" s="3">
        <f>'k=400'!AR82</f>
        <v>18.378430153030166</v>
      </c>
      <c r="M22" s="3">
        <f>'k=400'!AS82</f>
        <v>21.441501845201863</v>
      </c>
      <c r="N22" s="3">
        <f>'k=400'!BB82</f>
        <v>20.537753646808341</v>
      </c>
      <c r="O22" s="3">
        <f>'k=400'!BC82</f>
        <v>23.104972852659383</v>
      </c>
      <c r="P22" s="3">
        <f>'k=400'!BL82</f>
        <v>21.378665329074323</v>
      </c>
      <c r="Q22" s="3">
        <f>'k=400'!BM82</f>
        <v>23.516531861981754</v>
      </c>
      <c r="R22" s="3">
        <f>'k=400'!BV82</f>
        <v>21.936897624592149</v>
      </c>
      <c r="S22" s="3">
        <f>'k=400'!BW82</f>
        <v>23.764972426641492</v>
      </c>
      <c r="T22" s="64">
        <f>'k=600'!X79</f>
        <v>9.8089272991818444</v>
      </c>
      <c r="U22" s="64">
        <f>'k=600'!Y79</f>
        <v>14.713390948772766</v>
      </c>
      <c r="V22" s="65">
        <f>'k=600'!AH79</f>
        <v>16.657805724812064</v>
      </c>
      <c r="W22" s="65">
        <f>'k=600'!AI79</f>
        <v>20.82225715601508</v>
      </c>
      <c r="X22" s="65">
        <f>'k=600'!AR79</f>
        <v>20.442238304917879</v>
      </c>
      <c r="Y22" s="65">
        <f>'k=600'!AS79</f>
        <v>23.849278022404189</v>
      </c>
      <c r="Z22" s="65">
        <f>'k=600'!BB79</f>
        <v>22.12888831379593</v>
      </c>
      <c r="AA22" s="65">
        <f>'k=600'!BC79</f>
        <v>24.89499935302042</v>
      </c>
      <c r="AB22" s="65">
        <f>'k=600'!BL79</f>
        <v>21.850186784529271</v>
      </c>
      <c r="AC22" s="65">
        <f>'k=600'!BM79</f>
        <v>24.035205462982198</v>
      </c>
      <c r="AD22" s="65">
        <f>'k=600'!BV79</f>
        <v>21.237702043174497</v>
      </c>
      <c r="AE22" s="65">
        <f>'k=600'!BW79</f>
        <v>23.00751054677237</v>
      </c>
      <c r="AF22" s="66">
        <f>'k=800'!X79</f>
        <v>8.7086284132939245</v>
      </c>
      <c r="AG22" s="66">
        <f>'k=800'!Y79</f>
        <v>13.062942619940886</v>
      </c>
      <c r="AH22" s="65">
        <f>'k=800'!AH79</f>
        <v>14.902252508482695</v>
      </c>
      <c r="AI22" s="65">
        <f>'k=800'!AI79</f>
        <v>18.627815635603369</v>
      </c>
      <c r="AJ22" s="65">
        <f>'k=800'!AR79</f>
        <v>18.685154596276103</v>
      </c>
      <c r="AK22" s="65">
        <f>'k=800'!AS79</f>
        <v>21.799347028988784</v>
      </c>
      <c r="AL22" s="65">
        <f>'k=800'!BB79</f>
        <v>20.659090515483996</v>
      </c>
      <c r="AM22" s="65">
        <f>'k=800'!BC79</f>
        <v>23.241476829919495</v>
      </c>
      <c r="AN22" s="65">
        <f>'k=800'!BL79</f>
        <v>20.561578192784374</v>
      </c>
      <c r="AO22" s="65">
        <f>'k=800'!BM79</f>
        <v>22.61773601206281</v>
      </c>
      <c r="AP22" s="65">
        <f>'k=800'!BV79</f>
        <v>20.353055446817677</v>
      </c>
      <c r="AQ22" s="65">
        <f>'k=800'!BW79</f>
        <v>22.049143400719153</v>
      </c>
      <c r="AR22" s="66">
        <f>'k=1000'!X79</f>
        <v>8.7743390405774466</v>
      </c>
      <c r="AS22" s="66">
        <f>'k=1000'!Y79</f>
        <v>13.161508560866169</v>
      </c>
      <c r="AT22" s="65">
        <f>'k=1000'!AH79</f>
        <v>14.936428992486197</v>
      </c>
      <c r="AU22" s="65">
        <f>'k=1000'!AI79</f>
        <v>18.670536240607746</v>
      </c>
      <c r="AV22" s="65">
        <f>'k=1000'!AR79</f>
        <v>17.35393305217217</v>
      </c>
      <c r="AW22" s="65">
        <f>'k=1000'!AS79</f>
        <v>20.246255227534199</v>
      </c>
      <c r="AX22" s="65">
        <f>'k=1000'!BB79</f>
        <v>20.959063036781629</v>
      </c>
      <c r="AY22" s="65">
        <f>'k=1000'!BC79</f>
        <v>23.578945916379332</v>
      </c>
      <c r="AZ22" s="65">
        <f>'k=1000'!BL79</f>
        <v>20.3784011874348</v>
      </c>
      <c r="BA22" s="65">
        <f>'k=1000'!BM79</f>
        <v>22.416241306178279</v>
      </c>
      <c r="BB22" s="65">
        <f>'k=1000'!BV79</f>
        <v>19.888017678127646</v>
      </c>
      <c r="BC22" s="65">
        <f>'k=1000'!BW79</f>
        <v>21.545352484638283</v>
      </c>
      <c r="BD22" s="66">
        <f>'k=1200'!X76</f>
        <v>9.1939330045059737</v>
      </c>
      <c r="BE22" s="66">
        <f>'k=1200'!Y76</f>
        <v>13.790899506758961</v>
      </c>
      <c r="BF22" s="68">
        <f>'k=1200'!AH76</f>
        <v>14.906257259993623</v>
      </c>
      <c r="BG22" s="68">
        <f>'k=1200'!AI76</f>
        <v>18.632821574992029</v>
      </c>
      <c r="BH22" s="3">
        <f>'k=1200'!AR76</f>
        <v>17.569035610802349</v>
      </c>
      <c r="BI22" s="3">
        <f>'k=1200'!AS76</f>
        <v>20.497208212602743</v>
      </c>
      <c r="BJ22" s="3">
        <f>'k=1200'!BB76</f>
        <v>18.725848535925572</v>
      </c>
      <c r="BK22" s="3">
        <f>'k=1200'!BC76</f>
        <v>21.066579602916267</v>
      </c>
      <c r="BL22" s="3">
        <f>'k=1200'!BL76</f>
        <v>18.008502214571653</v>
      </c>
      <c r="BM22" s="3">
        <f>'k=1200'!BM76</f>
        <v>19.809352436028821</v>
      </c>
      <c r="BN22" s="3">
        <f>'k=1200'!BV76</f>
        <v>17.084012940363849</v>
      </c>
      <c r="BO22" s="3">
        <f>'k=1200'!BW76</f>
        <v>18.50768068539417</v>
      </c>
    </row>
    <row r="23" spans="1:67" ht="15.75">
      <c r="A23" s="1"/>
      <c r="B23" s="9" t="s">
        <v>15</v>
      </c>
      <c r="C23" s="10">
        <v>5.4249999999999998</v>
      </c>
      <c r="D23" s="16"/>
      <c r="E23" s="38">
        <v>60</v>
      </c>
      <c r="F23" s="20">
        <f t="shared" si="0"/>
        <v>1.1945999999999999</v>
      </c>
      <c r="G23" s="62">
        <f t="shared" si="1"/>
        <v>106840.98591549294</v>
      </c>
      <c r="H23" s="63">
        <f>'k=400'!X83</f>
        <v>9.0065486069965672</v>
      </c>
      <c r="I23" s="63">
        <f>'k=400'!Y83</f>
        <v>13.509822910494851</v>
      </c>
      <c r="J23" s="3">
        <f>'k=400'!AH83</f>
        <v>15.266402533760308</v>
      </c>
      <c r="K23" s="3">
        <f>'k=400'!AI83</f>
        <v>19.083003167200385</v>
      </c>
      <c r="L23" s="3">
        <f>'k=400'!AR83</f>
        <v>19.628457116993101</v>
      </c>
      <c r="M23" s="3">
        <f>'k=400'!AS83</f>
        <v>22.89986663649195</v>
      </c>
      <c r="N23" s="3">
        <f>'k=400'!BB83</f>
        <v>21.9742478041859</v>
      </c>
      <c r="O23" s="3">
        <f>'k=400'!BC83</f>
        <v>24.721028779709137</v>
      </c>
      <c r="P23" s="3">
        <f>'k=400'!BL83</f>
        <v>22.985323525774419</v>
      </c>
      <c r="Q23" s="3">
        <f>'k=400'!BM83</f>
        <v>25.283855878351865</v>
      </c>
      <c r="R23" s="3">
        <f>'k=400'!BV83</f>
        <v>23.52523915663286</v>
      </c>
      <c r="S23" s="3">
        <f>'k=400'!BW83</f>
        <v>25.485675753018931</v>
      </c>
      <c r="T23" s="64">
        <f>'k=600'!X80</f>
        <v>10.21546402797199</v>
      </c>
      <c r="U23" s="64">
        <f>'k=600'!Y80</f>
        <v>15.323196041957987</v>
      </c>
      <c r="V23" s="65">
        <f>'k=600'!AH80</f>
        <v>17.760961599751248</v>
      </c>
      <c r="W23" s="65">
        <f>'k=600'!AI80</f>
        <v>22.201201999689061</v>
      </c>
      <c r="X23" s="65">
        <f>'k=600'!AR80</f>
        <v>22.117864907451946</v>
      </c>
      <c r="Y23" s="65">
        <f>'k=600'!AS80</f>
        <v>25.804175725360608</v>
      </c>
      <c r="Z23" s="65">
        <f>'k=600'!BB80</f>
        <v>23.538748724480104</v>
      </c>
      <c r="AA23" s="65">
        <f>'k=600'!BC80</f>
        <v>26.481092315040119</v>
      </c>
      <c r="AB23" s="65">
        <f>'k=600'!BL80</f>
        <v>24.042272520179168</v>
      </c>
      <c r="AC23" s="65">
        <f>'k=600'!BM80</f>
        <v>26.446499772197086</v>
      </c>
      <c r="AD23" s="65">
        <f>'k=600'!BV80</f>
        <v>23.83885071812086</v>
      </c>
      <c r="AE23" s="65">
        <f>'k=600'!BW80</f>
        <v>25.8254216112976</v>
      </c>
      <c r="AF23" s="66">
        <f>'k=800'!X80</f>
        <v>8.891629513594598</v>
      </c>
      <c r="AG23" s="66">
        <f>'k=800'!Y80</f>
        <v>13.337444270391895</v>
      </c>
      <c r="AH23" s="65">
        <f>'k=800'!AH80</f>
        <v>14.859450479836177</v>
      </c>
      <c r="AI23" s="65">
        <f>'k=800'!AI80</f>
        <v>18.574313099795223</v>
      </c>
      <c r="AJ23" s="65">
        <f>'k=800'!AR80</f>
        <v>18.758952795414178</v>
      </c>
      <c r="AK23" s="65">
        <f>'k=800'!AS80</f>
        <v>21.885444927983208</v>
      </c>
      <c r="AL23" s="65">
        <f>'k=800'!BB80</f>
        <v>20.28141046338709</v>
      </c>
      <c r="AM23" s="65">
        <f>'k=800'!BC80</f>
        <v>22.81658677131048</v>
      </c>
      <c r="AN23" s="65">
        <f>'k=800'!BL80</f>
        <v>20.782940522497945</v>
      </c>
      <c r="AO23" s="65">
        <f>'k=800'!BM80</f>
        <v>22.861234574747741</v>
      </c>
      <c r="AP23" s="65">
        <f>'k=800'!BV80</f>
        <v>21.415275358161704</v>
      </c>
      <c r="AQ23" s="65">
        <f>'k=800'!BW80</f>
        <v>23.199881638008513</v>
      </c>
      <c r="AR23" s="66">
        <f>'k=1000'!X80</f>
        <v>8.8733956463636705</v>
      </c>
      <c r="AS23" s="66">
        <f>'k=1000'!Y80</f>
        <v>13.310093469545507</v>
      </c>
      <c r="AT23" s="65">
        <f>'k=1000'!AH80</f>
        <v>14.899198077278339</v>
      </c>
      <c r="AU23" s="65">
        <f>'k=1000'!AI80</f>
        <v>18.623997596597924</v>
      </c>
      <c r="AV23" s="65">
        <f>'k=1000'!AR80</f>
        <v>18.072812763090962</v>
      </c>
      <c r="AW23" s="65">
        <f>'k=1000'!AS80</f>
        <v>21.084948223606123</v>
      </c>
      <c r="AX23" s="65">
        <f>'k=1000'!BB80</f>
        <v>20.786822294218862</v>
      </c>
      <c r="AY23" s="65">
        <f>'k=1000'!BC80</f>
        <v>23.38517508099622</v>
      </c>
      <c r="AZ23" s="65">
        <f>'k=1000'!BL80</f>
        <v>21.469814717571488</v>
      </c>
      <c r="BA23" s="65">
        <f>'k=1000'!BM80</f>
        <v>23.616796189328639</v>
      </c>
      <c r="BB23" s="65">
        <f>'k=1000'!BV80</f>
        <v>20.767184784514232</v>
      </c>
      <c r="BC23" s="65">
        <f>'k=1000'!BW80</f>
        <v>22.497783516557085</v>
      </c>
      <c r="BD23" s="66">
        <f>'k=1200'!X77</f>
        <v>9.6910851074743594</v>
      </c>
      <c r="BE23" s="66">
        <f>'k=1200'!Y77</f>
        <v>14.536627661211538</v>
      </c>
      <c r="BF23" s="68">
        <f>'k=1200'!AH77</f>
        <v>15.499223264407293</v>
      </c>
      <c r="BG23" s="68">
        <f>'k=1200'!AI77</f>
        <v>19.374029080509118</v>
      </c>
      <c r="BH23" s="3">
        <f>'k=1200'!AR77</f>
        <v>18.07398267787346</v>
      </c>
      <c r="BI23" s="3">
        <f>'k=1200'!AS77</f>
        <v>21.086313124185704</v>
      </c>
      <c r="BJ23" s="3">
        <f>'k=1200'!BB77</f>
        <v>19.59733907721359</v>
      </c>
      <c r="BK23" s="3">
        <f>'k=1200'!BC77</f>
        <v>22.047006461865287</v>
      </c>
      <c r="BL23" s="3">
        <f>'k=1200'!BL77</f>
        <v>19.256668152748546</v>
      </c>
      <c r="BM23" s="3">
        <f>'k=1200'!BM77</f>
        <v>21.182334968023397</v>
      </c>
      <c r="BN23" s="3">
        <f>'k=1200'!BV77</f>
        <v>18.648929570115349</v>
      </c>
      <c r="BO23" s="3">
        <f>'k=1200'!BW77</f>
        <v>20.20300703429163</v>
      </c>
    </row>
    <row r="24" spans="1:67" ht="15.75">
      <c r="A24" s="1"/>
      <c r="B24" s="9" t="s">
        <v>7</v>
      </c>
      <c r="C24" s="10">
        <v>1.343</v>
      </c>
      <c r="D24" s="16"/>
      <c r="E24" s="38">
        <v>62</v>
      </c>
      <c r="F24" s="20">
        <f t="shared" si="0"/>
        <v>1.2345999999999999</v>
      </c>
      <c r="G24" s="62">
        <f t="shared" si="1"/>
        <v>110418.45070422534</v>
      </c>
      <c r="H24" s="63">
        <f>'k=400'!X84</f>
        <v>10.179984685746806</v>
      </c>
      <c r="I24" s="63">
        <f>'k=400'!Y84</f>
        <v>15.269977028620209</v>
      </c>
      <c r="J24" s="3">
        <f>'k=400'!AH84</f>
        <v>17.363503128290976</v>
      </c>
      <c r="K24" s="3">
        <f>'k=400'!AI84</f>
        <v>21.704378910363722</v>
      </c>
      <c r="L24" s="3">
        <f>'k=400'!AR84</f>
        <v>21.901549460655524</v>
      </c>
      <c r="M24" s="3">
        <f>'k=400'!AS84</f>
        <v>25.55180770409811</v>
      </c>
      <c r="N24" s="3">
        <f>'k=400'!BB84</f>
        <v>25.110334119365369</v>
      </c>
      <c r="O24" s="3">
        <f>'k=400'!BC84</f>
        <v>28.249125884286038</v>
      </c>
      <c r="P24" s="3">
        <f>'k=400'!BL84</f>
        <v>26.429952853270418</v>
      </c>
      <c r="Q24" s="3">
        <f>'k=400'!BM84</f>
        <v>29.072948138597461</v>
      </c>
      <c r="R24" s="3">
        <f>'k=400'!BV84</f>
        <v>26.216501012708214</v>
      </c>
      <c r="S24" s="3">
        <f>'k=400'!BW84</f>
        <v>28.401209430433898</v>
      </c>
      <c r="T24" s="64">
        <f>'k=600'!X81</f>
        <v>10.841905213379391</v>
      </c>
      <c r="U24" s="64">
        <f>'k=600'!Y81</f>
        <v>16.262857820069087</v>
      </c>
      <c r="V24" s="65">
        <f>'k=600'!AH81</f>
        <v>19.593090650302695</v>
      </c>
      <c r="W24" s="65">
        <f>'k=600'!AI81</f>
        <v>24.49136331287837</v>
      </c>
      <c r="X24" s="65">
        <f>'k=600'!AR81</f>
        <v>24.946336236363173</v>
      </c>
      <c r="Y24" s="65">
        <f>'k=600'!AS81</f>
        <v>29.104058942423698</v>
      </c>
      <c r="Z24" s="65">
        <f>'k=600'!BB81</f>
        <v>26.579348951179441</v>
      </c>
      <c r="AA24" s="65">
        <f>'k=600'!BC81</f>
        <v>29.901767570076867</v>
      </c>
      <c r="AB24" s="65">
        <f>'k=600'!BL81</f>
        <v>27.07888024889689</v>
      </c>
      <c r="AC24" s="65">
        <f>'k=600'!BM81</f>
        <v>29.786768273786578</v>
      </c>
      <c r="AD24" s="65">
        <f>'k=600'!BV81</f>
        <v>26.906306662951884</v>
      </c>
      <c r="AE24" s="65">
        <f>'k=600'!BW81</f>
        <v>29.148498884864544</v>
      </c>
      <c r="AF24" s="66">
        <f>'k=800'!X81</f>
        <v>9.4361954222540128</v>
      </c>
      <c r="AG24" s="66">
        <f>'k=800'!Y81</f>
        <v>14.154293133381021</v>
      </c>
      <c r="AH24" s="65">
        <f>'k=800'!AH81</f>
        <v>16.159093126484848</v>
      </c>
      <c r="AI24" s="65">
        <f>'k=800'!AI81</f>
        <v>20.19886640810606</v>
      </c>
      <c r="AJ24" s="65">
        <f>'k=800'!AR81</f>
        <v>20.554351571813292</v>
      </c>
      <c r="AK24" s="65">
        <f>'k=800'!AS81</f>
        <v>23.980076833782174</v>
      </c>
      <c r="AL24" s="65">
        <f>'k=800'!BB81</f>
        <v>22.999853558896628</v>
      </c>
      <c r="AM24" s="65">
        <f>'k=800'!BC81</f>
        <v>25.874835253758707</v>
      </c>
      <c r="AN24" s="65">
        <f>'k=800'!BL81</f>
        <v>24.01691404066063</v>
      </c>
      <c r="AO24" s="65">
        <f>'k=800'!BM81</f>
        <v>26.418605444726694</v>
      </c>
      <c r="AP24" s="65">
        <f>'k=800'!BV81</f>
        <v>23.92393713436077</v>
      </c>
      <c r="AQ24" s="65">
        <f>'k=800'!BW81</f>
        <v>25.917598562224171</v>
      </c>
      <c r="AR24" s="66">
        <f>'k=1000'!X81</f>
        <v>10.347213279334664</v>
      </c>
      <c r="AS24" s="66">
        <f>'k=1000'!Y81</f>
        <v>15.520819919001998</v>
      </c>
      <c r="AT24" s="65">
        <f>'k=1000'!AH81</f>
        <v>16.369592934361307</v>
      </c>
      <c r="AU24" s="65">
        <f>'k=1000'!AI81</f>
        <v>20.461991167951631</v>
      </c>
      <c r="AV24" s="65">
        <f>'k=1000'!AR81</f>
        <v>19.507891770868156</v>
      </c>
      <c r="AW24" s="65">
        <f>'k=1000'!AS81</f>
        <v>22.759207066012848</v>
      </c>
      <c r="AX24" s="65">
        <f>'k=1000'!BB81</f>
        <v>22.715055013279713</v>
      </c>
      <c r="AY24" s="65">
        <f>'k=1000'!BC81</f>
        <v>25.554436889939677</v>
      </c>
      <c r="AZ24" s="65">
        <f>'k=1000'!BL81</f>
        <v>23.562179889199015</v>
      </c>
      <c r="BA24" s="65">
        <f>'k=1000'!BM81</f>
        <v>25.918397878118917</v>
      </c>
      <c r="BB24" s="65">
        <f>'k=1000'!BV81</f>
        <v>23.493563521231945</v>
      </c>
      <c r="BC24" s="65">
        <f>'k=1000'!BW81</f>
        <v>25.451360481334607</v>
      </c>
      <c r="BD24" s="66">
        <f>'k=1200'!X78</f>
        <v>9.8773577841753859</v>
      </c>
      <c r="BE24" s="66">
        <f>'k=1200'!Y78</f>
        <v>14.81603667626308</v>
      </c>
      <c r="BF24" s="68">
        <f>'k=1200'!AH78</f>
        <v>16.36838290136437</v>
      </c>
      <c r="BG24" s="68">
        <f>'k=1200'!AI78</f>
        <v>20.460478626705463</v>
      </c>
      <c r="BH24" s="3">
        <f>'k=1200'!AR78</f>
        <v>19.644137778985449</v>
      </c>
      <c r="BI24" s="3">
        <f>'k=1200'!AS78</f>
        <v>22.918160742149691</v>
      </c>
      <c r="BJ24" s="3">
        <f>'k=1200'!BB78</f>
        <v>21.051878758751855</v>
      </c>
      <c r="BK24" s="3">
        <f>'k=1200'!BC78</f>
        <v>23.683363603595836</v>
      </c>
      <c r="BL24" s="3">
        <f>'k=1200'!BL78</f>
        <v>21.362288183950469</v>
      </c>
      <c r="BM24" s="3">
        <f>'k=1200'!BM78</f>
        <v>23.498517002345515</v>
      </c>
      <c r="BN24" s="3">
        <f>'k=1200'!BV78</f>
        <v>20.766538665277732</v>
      </c>
      <c r="BO24" s="3">
        <f>'k=1200'!BW78</f>
        <v>22.497083554050878</v>
      </c>
    </row>
    <row r="25" spans="1:67" ht="16.5" thickBot="1">
      <c r="A25" s="1"/>
      <c r="B25" s="12" t="s">
        <v>8</v>
      </c>
      <c r="C25" s="10">
        <f>C23*C24</f>
        <v>7.2857749999999992</v>
      </c>
      <c r="D25" s="18"/>
      <c r="E25" s="38">
        <v>64</v>
      </c>
      <c r="F25" s="24">
        <f t="shared" si="0"/>
        <v>1.2746</v>
      </c>
      <c r="G25" s="62">
        <f t="shared" si="1"/>
        <v>113995.91549295773</v>
      </c>
      <c r="H25" s="63">
        <f>'k=400'!X85</f>
        <v>11.074077339568081</v>
      </c>
      <c r="I25" s="63">
        <f>'k=400'!Y85</f>
        <v>16.611116009352124</v>
      </c>
      <c r="J25" s="3">
        <f>'k=400'!AH85</f>
        <v>19.102199090089179</v>
      </c>
      <c r="K25" s="3">
        <f>'k=400'!AI85</f>
        <v>23.877748862611472</v>
      </c>
      <c r="L25" s="3">
        <f>'k=400'!AR85</f>
        <v>24.673741021585244</v>
      </c>
      <c r="M25" s="3">
        <f>'k=400'!AS85</f>
        <v>28.78603119184945</v>
      </c>
      <c r="N25" s="3">
        <f>'k=400'!BB85</f>
        <v>28.714715352916755</v>
      </c>
      <c r="O25" s="3">
        <f>'k=400'!BC85</f>
        <v>32.30405477203135</v>
      </c>
      <c r="P25" s="3">
        <f>'k=400'!BL85</f>
        <v>29.403045752670412</v>
      </c>
      <c r="Q25" s="3">
        <f>'k=400'!BM85</f>
        <v>32.343350327937451</v>
      </c>
      <c r="R25" s="3">
        <f>'k=400'!BV85</f>
        <v>29.654258983509425</v>
      </c>
      <c r="S25" s="3">
        <f>'k=400'!BW85</f>
        <v>32.125447232135208</v>
      </c>
      <c r="T25" s="64">
        <f>'k=600'!X82</f>
        <v>11.463254144385594</v>
      </c>
      <c r="U25" s="64">
        <f>'k=600'!Y82</f>
        <v>17.194881216578391</v>
      </c>
      <c r="V25" s="65">
        <f>'k=600'!AH82</f>
        <v>21.749605291560293</v>
      </c>
      <c r="W25" s="65">
        <f>'k=600'!AI82</f>
        <v>27.187006614450368</v>
      </c>
      <c r="X25" s="65">
        <f>'k=600'!AR82</f>
        <v>28.125499925530008</v>
      </c>
      <c r="Y25" s="65">
        <f>'k=600'!AS82</f>
        <v>32.813083246451676</v>
      </c>
      <c r="Z25" s="65">
        <f>'k=600'!BB82</f>
        <v>31.033213908317229</v>
      </c>
      <c r="AA25" s="65">
        <f>'k=600'!BC82</f>
        <v>34.912365646856884</v>
      </c>
      <c r="AB25" s="65">
        <f>'k=600'!BL82</f>
        <v>31.88409974747379</v>
      </c>
      <c r="AC25" s="65">
        <f>'k=600'!BM82</f>
        <v>35.07250972222117</v>
      </c>
      <c r="AD25" s="65">
        <f>'k=600'!BV82</f>
        <v>30.813532259171563</v>
      </c>
      <c r="AE25" s="65">
        <f>'k=600'!BW82</f>
        <v>33.381326614102527</v>
      </c>
      <c r="AF25" s="66">
        <f>'k=800'!X82</f>
        <v>10.487319736542423</v>
      </c>
      <c r="AG25" s="66">
        <f>'k=800'!Y82</f>
        <v>15.730979604813633</v>
      </c>
      <c r="AH25" s="65">
        <f>'k=800'!AH82</f>
        <v>18.111386926647903</v>
      </c>
      <c r="AI25" s="65">
        <f>'k=800'!AI82</f>
        <v>22.639233658309877</v>
      </c>
      <c r="AJ25" s="65">
        <f>'k=800'!AR82</f>
        <v>23.20586990688254</v>
      </c>
      <c r="AK25" s="65">
        <f>'k=800'!AS82</f>
        <v>27.073514891362969</v>
      </c>
      <c r="AL25" s="65">
        <f>'k=800'!BB82</f>
        <v>25.99269454414819</v>
      </c>
      <c r="AM25" s="65">
        <f>'k=800'!BC82</f>
        <v>29.241781362166712</v>
      </c>
      <c r="AN25" s="65">
        <f>'k=800'!BL82</f>
        <v>26.675345350758377</v>
      </c>
      <c r="AO25" s="65">
        <f>'k=800'!BM82</f>
        <v>29.342879885834211</v>
      </c>
      <c r="AP25" s="65">
        <f>'k=800'!BV82</f>
        <v>27.255505161886994</v>
      </c>
      <c r="AQ25" s="65">
        <f>'k=800'!BW82</f>
        <v>29.526797258710911</v>
      </c>
      <c r="AR25" s="66">
        <f>'k=1000'!X82</f>
        <v>12.342077704320069</v>
      </c>
      <c r="AS25" s="66">
        <f>'k=1000'!Y82</f>
        <v>18.513116556480107</v>
      </c>
      <c r="AT25" s="65">
        <f>'k=1000'!AH82</f>
        <v>18.574058076267757</v>
      </c>
      <c r="AU25" s="65">
        <f>'k=1000'!AI82</f>
        <v>23.217572595334694</v>
      </c>
      <c r="AV25" s="65">
        <f>'k=1000'!AR82</f>
        <v>22.112166402535269</v>
      </c>
      <c r="AW25" s="65">
        <f>'k=1000'!AS82</f>
        <v>25.79752746962448</v>
      </c>
      <c r="AX25" s="65">
        <f>'k=1000'!BB82</f>
        <v>27.09599124929991</v>
      </c>
      <c r="AY25" s="65">
        <f>'k=1000'!BC82</f>
        <v>30.482990155462399</v>
      </c>
      <c r="AZ25" s="65">
        <f>'k=1000'!BL82</f>
        <v>26.050339075904986</v>
      </c>
      <c r="BA25" s="65">
        <f>'k=1000'!BM82</f>
        <v>28.655372983495482</v>
      </c>
      <c r="BB25" s="65">
        <f>'k=1000'!BV82</f>
        <v>25.52610541979195</v>
      </c>
      <c r="BC25" s="65">
        <f>'k=1000'!BW82</f>
        <v>27.653280871441275</v>
      </c>
      <c r="BD25" s="66">
        <f>'k=1200'!X79</f>
        <v>10.729603252957451</v>
      </c>
      <c r="BE25" s="66">
        <f>'k=1200'!Y79</f>
        <v>16.094404879436176</v>
      </c>
      <c r="BF25" s="68">
        <f>'k=1200'!AH79</f>
        <v>17.861059275191735</v>
      </c>
      <c r="BG25" s="68">
        <f>'k=1200'!AI79</f>
        <v>22.326324093989669</v>
      </c>
      <c r="BH25" s="3">
        <f>'k=1200'!AR79</f>
        <v>21.789715850445663</v>
      </c>
      <c r="BI25" s="3">
        <f>'k=1200'!AS79</f>
        <v>25.421335158853271</v>
      </c>
      <c r="BJ25" s="3">
        <f>'k=1200'!BB79</f>
        <v>23.951016182344617</v>
      </c>
      <c r="BK25" s="3">
        <f>'k=1200'!BC79</f>
        <v>26.944893205137696</v>
      </c>
      <c r="BL25" s="3">
        <f>'k=1200'!BL79</f>
        <v>24.451606713383789</v>
      </c>
      <c r="BM25" s="3">
        <f>'k=1200'!BM79</f>
        <v>26.896767384722168</v>
      </c>
      <c r="BN25" s="3">
        <f>'k=1200'!BV79</f>
        <v>24.360187583992783</v>
      </c>
      <c r="BO25" s="3">
        <f>'k=1200'!BW79</f>
        <v>26.390203215992184</v>
      </c>
    </row>
    <row r="26" spans="1:67" ht="16.5" thickBot="1">
      <c r="A26" s="1"/>
      <c r="B26" s="12" t="s">
        <v>17</v>
      </c>
      <c r="C26" s="10">
        <f>1*C23</f>
        <v>5.4249999999999998</v>
      </c>
      <c r="D26" s="18"/>
      <c r="E26" s="38">
        <v>66</v>
      </c>
      <c r="F26" s="24">
        <f t="shared" si="0"/>
        <v>1.3146</v>
      </c>
      <c r="G26" s="62">
        <f t="shared" si="1"/>
        <v>117573.38028169014</v>
      </c>
      <c r="H26" s="63">
        <f>'k=400'!X86</f>
        <v>11.070095057992429</v>
      </c>
      <c r="I26" s="63">
        <f>'k=400'!Y86</f>
        <v>16.605142586988642</v>
      </c>
      <c r="J26" s="3">
        <f>'k=400'!AH86</f>
        <v>19.13502914848327</v>
      </c>
      <c r="K26" s="3">
        <f>'k=400'!AI86</f>
        <v>23.91878643560409</v>
      </c>
      <c r="L26" s="3">
        <f>'k=400'!AR86</f>
        <v>25.307084097489252</v>
      </c>
      <c r="M26" s="3">
        <f>'k=400'!AS86</f>
        <v>29.524931447070792</v>
      </c>
      <c r="N26" s="3">
        <f>'k=400'!BB86</f>
        <v>29.113376078302515</v>
      </c>
      <c r="O26" s="3">
        <f>'k=400'!BC86</f>
        <v>32.752548088090329</v>
      </c>
      <c r="P26" s="3">
        <f>'k=400'!BL86</f>
        <v>30.34026415197809</v>
      </c>
      <c r="Q26" s="3">
        <f>'k=400'!BM86</f>
        <v>33.374290567175905</v>
      </c>
      <c r="R26" s="3">
        <f>'k=400'!BV86</f>
        <v>29.784090750841109</v>
      </c>
      <c r="S26" s="3">
        <f>'k=400'!BW86</f>
        <v>32.266098313411206</v>
      </c>
      <c r="T26" s="64">
        <f>'k=600'!X83</f>
        <v>12.204621386953638</v>
      </c>
      <c r="U26" s="64">
        <f>'k=600'!Y83</f>
        <v>18.306932080430457</v>
      </c>
      <c r="V26" s="65">
        <f>'k=600'!AH83</f>
        <v>22.661338273895403</v>
      </c>
      <c r="W26" s="65">
        <f>'k=600'!AI83</f>
        <v>28.326672842369248</v>
      </c>
      <c r="X26" s="65">
        <f>'k=600'!AR83</f>
        <v>28.4880776023614</v>
      </c>
      <c r="Y26" s="65">
        <f>'k=600'!AS83</f>
        <v>33.236090536088305</v>
      </c>
      <c r="Z26" s="65">
        <f>'k=600'!BB83</f>
        <v>31.506876087620551</v>
      </c>
      <c r="AA26" s="65">
        <f>'k=600'!BC83</f>
        <v>35.44523559857312</v>
      </c>
      <c r="AB26" s="65">
        <f>'k=600'!BL83</f>
        <v>32.315352573245839</v>
      </c>
      <c r="AC26" s="65">
        <f>'k=600'!BM83</f>
        <v>35.546887830570427</v>
      </c>
      <c r="AD26" s="65">
        <f>'k=600'!BV83</f>
        <v>31.604672354344217</v>
      </c>
      <c r="AE26" s="65">
        <f>'k=600'!BW83</f>
        <v>34.238395050539566</v>
      </c>
      <c r="AF26" s="66">
        <f>'k=800'!X83</f>
        <v>11.534370729916169</v>
      </c>
      <c r="AG26" s="66">
        <f>'k=800'!Y83</f>
        <v>17.301556094874254</v>
      </c>
      <c r="AH26" s="65">
        <f>'k=800'!AH83</f>
        <v>19.881148692806995</v>
      </c>
      <c r="AI26" s="65">
        <f>'k=800'!AI83</f>
        <v>24.851435866008742</v>
      </c>
      <c r="AJ26" s="65">
        <f>'k=800'!AR83</f>
        <v>25.486831416939843</v>
      </c>
      <c r="AK26" s="65">
        <f>'k=800'!AS83</f>
        <v>29.734636653096484</v>
      </c>
      <c r="AL26" s="65">
        <f>'k=800'!BB83</f>
        <v>28.411802633904557</v>
      </c>
      <c r="AM26" s="65">
        <f>'k=800'!BC83</f>
        <v>31.96327796314263</v>
      </c>
      <c r="AN26" s="65">
        <f>'k=800'!BL83</f>
        <v>30.237643150438423</v>
      </c>
      <c r="AO26" s="65">
        <f>'k=800'!BM83</f>
        <v>33.261407465482264</v>
      </c>
      <c r="AP26" s="65">
        <f>'k=800'!BV83</f>
        <v>30.53880120860515</v>
      </c>
      <c r="AQ26" s="65">
        <f>'k=800'!BW83</f>
        <v>33.083701309322244</v>
      </c>
      <c r="AR26" s="66">
        <f>'k=1000'!X83</f>
        <v>12.04963700959998</v>
      </c>
      <c r="AS26" s="66">
        <f>'k=1000'!Y83</f>
        <v>18.074455514399972</v>
      </c>
      <c r="AT26" s="65">
        <f>'k=1000'!AH83</f>
        <v>20.489647657766305</v>
      </c>
      <c r="AU26" s="65">
        <f>'k=1000'!AI83</f>
        <v>25.612059572207883</v>
      </c>
      <c r="AV26" s="65">
        <f>'k=1000'!AR83</f>
        <v>24.406839800874302</v>
      </c>
      <c r="AW26" s="65">
        <f>'k=1000'!AS83</f>
        <v>28.474646434353353</v>
      </c>
      <c r="AX26" s="65">
        <f>'k=1000'!BB83</f>
        <v>30.001079464567674</v>
      </c>
      <c r="AY26" s="65">
        <f>'k=1000'!BC83</f>
        <v>33.751214397638634</v>
      </c>
      <c r="AZ26" s="65">
        <f>'k=1000'!BL83</f>
        <v>28.034193873799637</v>
      </c>
      <c r="BA26" s="65">
        <f>'k=1000'!BM83</f>
        <v>30.837613261179605</v>
      </c>
      <c r="BB26" s="65">
        <f>'k=1000'!BV83</f>
        <v>27.151105879805744</v>
      </c>
      <c r="BC26" s="65">
        <f>'k=1000'!BW83</f>
        <v>29.413698036456221</v>
      </c>
      <c r="BD26" s="66">
        <f>'k=1200'!X80</f>
        <v>11.648895887354776</v>
      </c>
      <c r="BE26" s="66">
        <f>'k=1200'!Y80</f>
        <v>17.473343831032164</v>
      </c>
      <c r="BF26" s="68">
        <f>'k=1200'!AH80</f>
        <v>19.678620970399404</v>
      </c>
      <c r="BG26" s="68">
        <f>'k=1200'!AI80</f>
        <v>24.598276212999256</v>
      </c>
      <c r="BH26" s="3">
        <f>'k=1200'!AR80</f>
        <v>24.234772039896836</v>
      </c>
      <c r="BI26" s="3">
        <f>'k=1200'!AS80</f>
        <v>28.273900713212974</v>
      </c>
      <c r="BJ26" s="3">
        <f>'k=1200'!BB80</f>
        <v>26.827739346366585</v>
      </c>
      <c r="BK26" s="3">
        <f>'k=1200'!BC80</f>
        <v>30.181206764662406</v>
      </c>
      <c r="BL26" s="3">
        <f>'k=1200'!BL80</f>
        <v>27.887214695131743</v>
      </c>
      <c r="BM26" s="3">
        <f>'k=1200'!BM80</f>
        <v>30.675936164644916</v>
      </c>
      <c r="BN26" s="3">
        <f>'k=1200'!BV80</f>
        <v>27.04047693102288</v>
      </c>
      <c r="BO26" s="3">
        <f>'k=1200'!BW80</f>
        <v>29.293850008608118</v>
      </c>
    </row>
    <row r="27" spans="1:67" ht="15.75">
      <c r="A27" s="1"/>
      <c r="B27" s="33" t="s">
        <v>22</v>
      </c>
      <c r="C27" s="34">
        <v>0.02</v>
      </c>
      <c r="D27" s="18"/>
      <c r="T27" s="64"/>
      <c r="U27" s="64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66"/>
      <c r="BE27" s="66"/>
    </row>
    <row r="28" spans="1:67" ht="16.5" thickBot="1">
      <c r="B28" s="13" t="s">
        <v>16</v>
      </c>
      <c r="C28" s="14">
        <f>1/(2*PI())*SQRT($C$16/(C25+C26))</f>
        <v>1.0934772232751386</v>
      </c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67" ht="32.25" thickBot="1">
      <c r="BD29" s="69" t="s">
        <v>61</v>
      </c>
      <c r="BE29" s="70" t="s">
        <v>62</v>
      </c>
      <c r="BF29" s="70" t="s">
        <v>63</v>
      </c>
      <c r="BG29" s="71"/>
      <c r="BH29" s="70" t="s">
        <v>64</v>
      </c>
      <c r="BI29" s="72" t="s">
        <v>65</v>
      </c>
      <c r="BJ29" s="70" t="s">
        <v>66</v>
      </c>
    </row>
    <row r="30" spans="1:67" ht="16.5" thickBot="1">
      <c r="BD30" s="73">
        <v>35292</v>
      </c>
      <c r="BE30" s="74">
        <v>0.39400000000000002</v>
      </c>
      <c r="BF30" s="74">
        <v>400</v>
      </c>
      <c r="BG30" s="74">
        <v>0.12</v>
      </c>
      <c r="BH30" s="74"/>
      <c r="BI30" s="75">
        <v>1.0389999999999999</v>
      </c>
      <c r="BJ30" s="74">
        <v>1.212</v>
      </c>
    </row>
    <row r="31" spans="1:67" ht="16.5" thickBot="1">
      <c r="B31" s="4" t="s">
        <v>43</v>
      </c>
      <c r="C31" s="5">
        <v>755</v>
      </c>
      <c r="BD31" s="73">
        <v>38869</v>
      </c>
      <c r="BE31" s="74">
        <v>0.434</v>
      </c>
      <c r="BF31" s="74">
        <v>400</v>
      </c>
      <c r="BG31" s="74">
        <v>0.16</v>
      </c>
      <c r="BH31" s="74"/>
      <c r="BI31" s="75">
        <v>1.343</v>
      </c>
      <c r="BJ31" s="74">
        <v>1.5109999999999999</v>
      </c>
    </row>
    <row r="32" spans="1:67" ht="16.5" thickBot="1">
      <c r="B32" s="6" t="s">
        <v>24</v>
      </c>
      <c r="C32" s="7">
        <v>20.5</v>
      </c>
      <c r="BD32" s="73">
        <v>42447</v>
      </c>
      <c r="BE32" s="74">
        <v>0.47399999999999998</v>
      </c>
      <c r="BF32" s="74">
        <v>400</v>
      </c>
      <c r="BG32" s="74">
        <v>0.16</v>
      </c>
      <c r="BH32" s="74"/>
      <c r="BI32" s="75">
        <v>1.6850000000000001</v>
      </c>
      <c r="BJ32" s="74">
        <v>1.895</v>
      </c>
    </row>
    <row r="33" spans="2:62" ht="16.5" thickBot="1">
      <c r="B33" s="9" t="s">
        <v>56</v>
      </c>
      <c r="C33" s="10">
        <f>1.003887*10^-3</f>
        <v>1.003887E-3</v>
      </c>
      <c r="BD33" s="73">
        <v>46024</v>
      </c>
      <c r="BE33" s="74">
        <v>0.51500000000000001</v>
      </c>
      <c r="BF33" s="74">
        <v>600</v>
      </c>
      <c r="BG33" s="74">
        <v>0.2</v>
      </c>
      <c r="BH33" s="74"/>
      <c r="BI33" s="75">
        <v>3.02</v>
      </c>
      <c r="BJ33" s="74">
        <v>3.3220000000000001</v>
      </c>
    </row>
    <row r="34" spans="2:62" ht="16.5" thickBot="1">
      <c r="B34" s="6" t="s">
        <v>57</v>
      </c>
      <c r="C34" s="11">
        <f>9.94*10^-7</f>
        <v>9.9399999999999993E-7</v>
      </c>
      <c r="BD34" s="73">
        <v>49602</v>
      </c>
      <c r="BE34" s="74">
        <v>0.55500000000000005</v>
      </c>
      <c r="BF34" s="74">
        <v>1000</v>
      </c>
      <c r="BG34" s="74">
        <v>0.2</v>
      </c>
      <c r="BH34" s="74"/>
      <c r="BI34" s="75">
        <v>4.4459999999999997</v>
      </c>
      <c r="BJ34" s="74">
        <v>4.8899999999999997</v>
      </c>
    </row>
    <row r="35" spans="2:62" ht="16.5" thickBot="1">
      <c r="B35" s="9" t="s">
        <v>58</v>
      </c>
      <c r="C35" s="10">
        <v>999.72964999999999</v>
      </c>
      <c r="BD35" s="73">
        <v>53179</v>
      </c>
      <c r="BE35" s="74">
        <v>0.59599999999999997</v>
      </c>
      <c r="BF35" s="74">
        <v>1000</v>
      </c>
      <c r="BG35" s="74">
        <v>0.2</v>
      </c>
      <c r="BH35" s="74"/>
      <c r="BI35" s="75">
        <v>6.35</v>
      </c>
      <c r="BJ35" s="74">
        <v>6.9859999999999998</v>
      </c>
    </row>
    <row r="36" spans="2:62" ht="16.5" thickBot="1">
      <c r="B36" s="9" t="s">
        <v>59</v>
      </c>
      <c r="C36" s="10">
        <f>3.5*0.0254</f>
        <v>8.8899999999999993E-2</v>
      </c>
      <c r="BD36" s="73">
        <v>56756</v>
      </c>
      <c r="BE36" s="74">
        <v>0.63600000000000001</v>
      </c>
      <c r="BF36" s="74">
        <v>1000</v>
      </c>
      <c r="BG36" s="74">
        <v>0.24</v>
      </c>
      <c r="BH36" s="74"/>
      <c r="BI36" s="75">
        <v>8.218</v>
      </c>
      <c r="BJ36" s="74">
        <v>8.9019999999999992</v>
      </c>
    </row>
    <row r="37" spans="2:62" ht="16.5" thickBot="1">
      <c r="B37" s="9" t="s">
        <v>60</v>
      </c>
      <c r="C37" s="10">
        <f>35.25*0.0254</f>
        <v>0.89534999999999998</v>
      </c>
      <c r="BD37" s="73">
        <v>60334</v>
      </c>
      <c r="BE37" s="74">
        <v>0.67600000000000005</v>
      </c>
      <c r="BF37" s="74">
        <v>1000</v>
      </c>
      <c r="BG37" s="74">
        <v>0.24</v>
      </c>
      <c r="BH37" s="74"/>
      <c r="BI37" s="75">
        <v>9.2810000000000006</v>
      </c>
      <c r="BJ37" s="74">
        <v>10.054</v>
      </c>
    </row>
    <row r="38" spans="2:62" ht="16.5" thickBot="1">
      <c r="B38" s="9" t="s">
        <v>15</v>
      </c>
      <c r="C38" s="10">
        <v>5.4249999999999998</v>
      </c>
      <c r="BD38" s="73">
        <v>63911</v>
      </c>
      <c r="BE38" s="74">
        <v>0.71699999999999997</v>
      </c>
      <c r="BF38" s="74">
        <v>1200</v>
      </c>
      <c r="BG38" s="74">
        <v>0.24</v>
      </c>
      <c r="BH38" s="74"/>
      <c r="BI38" s="75">
        <v>9.2420000000000009</v>
      </c>
      <c r="BJ38" s="74">
        <v>10.012</v>
      </c>
    </row>
    <row r="39" spans="2:62" ht="16.5" thickBot="1">
      <c r="B39" s="9" t="s">
        <v>7</v>
      </c>
      <c r="C39" s="10">
        <v>1.343</v>
      </c>
      <c r="BD39" s="73">
        <v>67489</v>
      </c>
      <c r="BE39" s="74">
        <v>0.75700000000000001</v>
      </c>
      <c r="BF39" s="74">
        <v>1200</v>
      </c>
      <c r="BG39" s="74">
        <v>0.24</v>
      </c>
      <c r="BH39" s="74"/>
      <c r="BI39" s="75">
        <v>8.2769999999999992</v>
      </c>
      <c r="BJ39" s="74">
        <v>8.9659999999999993</v>
      </c>
    </row>
    <row r="40" spans="2:62" ht="16.5" thickBot="1">
      <c r="B40" s="12" t="s">
        <v>8</v>
      </c>
      <c r="C40" s="10">
        <f>C38*C39</f>
        <v>7.2857749999999992</v>
      </c>
      <c r="BD40" s="73">
        <v>71066</v>
      </c>
      <c r="BE40" s="74">
        <v>0.79800000000000004</v>
      </c>
      <c r="BF40" s="74">
        <v>1200</v>
      </c>
      <c r="BG40" s="74">
        <v>0.12</v>
      </c>
      <c r="BH40" s="74"/>
      <c r="BI40" s="75">
        <v>4.8890000000000002</v>
      </c>
      <c r="BJ40" s="74">
        <v>5.7039999999999997</v>
      </c>
    </row>
    <row r="41" spans="2:62" ht="16.5" thickBot="1">
      <c r="B41" s="12" t="s">
        <v>17</v>
      </c>
      <c r="C41" s="10">
        <f>1*C38</f>
        <v>5.4249999999999998</v>
      </c>
      <c r="BD41" s="73">
        <v>74644</v>
      </c>
      <c r="BE41" s="74">
        <v>0.83799999999999997</v>
      </c>
      <c r="BF41" s="74">
        <v>1200</v>
      </c>
      <c r="BG41" s="74">
        <v>0.08</v>
      </c>
      <c r="BH41" s="74"/>
      <c r="BI41" s="75">
        <v>4.1959999999999997</v>
      </c>
      <c r="BJ41" s="74">
        <v>5.2450000000000001</v>
      </c>
    </row>
    <row r="42" spans="2:62" ht="16.5" thickBot="1">
      <c r="B42" s="33" t="s">
        <v>22</v>
      </c>
      <c r="C42" s="34">
        <v>0.02</v>
      </c>
      <c r="BD42" s="73">
        <v>78221</v>
      </c>
      <c r="BE42" s="74">
        <v>0.878</v>
      </c>
      <c r="BF42" s="74">
        <v>1200</v>
      </c>
      <c r="BG42" s="74">
        <v>0.08</v>
      </c>
      <c r="BH42" s="74"/>
      <c r="BI42" s="75">
        <v>3.5489999999999999</v>
      </c>
      <c r="BJ42" s="74">
        <v>4.4370000000000003</v>
      </c>
    </row>
    <row r="43" spans="2:62" ht="16.5" thickBot="1">
      <c r="B43" s="13" t="s">
        <v>16</v>
      </c>
      <c r="C43" s="14">
        <f>1/(2*PI())*SQRT($C$31/(C40+C41))</f>
        <v>1.226613081181428</v>
      </c>
      <c r="BD43" s="73">
        <v>81799</v>
      </c>
      <c r="BE43" s="74">
        <v>0.91900000000000004</v>
      </c>
      <c r="BF43" s="74">
        <v>1200</v>
      </c>
      <c r="BG43" s="74">
        <v>0.12</v>
      </c>
      <c r="BH43" s="74"/>
      <c r="BI43" s="75">
        <v>5.6269999999999998</v>
      </c>
      <c r="BJ43" s="74">
        <v>6.5650000000000004</v>
      </c>
    </row>
    <row r="44" spans="2:62" ht="16.5" thickBot="1">
      <c r="BD44" s="73">
        <v>85376</v>
      </c>
      <c r="BE44" s="74">
        <v>0.95899999999999996</v>
      </c>
      <c r="BF44" s="74">
        <v>1200</v>
      </c>
      <c r="BG44" s="74">
        <v>0.12</v>
      </c>
      <c r="BH44" s="74"/>
      <c r="BI44" s="75">
        <v>6.7960000000000003</v>
      </c>
      <c r="BJ44" s="74">
        <v>7.9290000000000003</v>
      </c>
    </row>
    <row r="45" spans="2:62" ht="16.5" thickBot="1">
      <c r="B45" s="4" t="s">
        <v>43</v>
      </c>
      <c r="C45" s="5">
        <v>1000</v>
      </c>
      <c r="BD45" s="73">
        <v>88954</v>
      </c>
      <c r="BE45" s="74">
        <v>1</v>
      </c>
      <c r="BF45" s="74">
        <v>1200</v>
      </c>
      <c r="BG45" s="74">
        <v>0.16</v>
      </c>
      <c r="BH45" s="74"/>
      <c r="BI45" s="75">
        <v>7.9109999999999996</v>
      </c>
      <c r="BJ45" s="74">
        <v>8.9</v>
      </c>
    </row>
    <row r="46" spans="2:62" ht="16.5" thickBot="1">
      <c r="B46" s="6" t="s">
        <v>24</v>
      </c>
      <c r="C46" s="7">
        <v>20.5</v>
      </c>
      <c r="BD46" s="73">
        <v>92531</v>
      </c>
      <c r="BE46" s="74">
        <v>1.04</v>
      </c>
      <c r="BF46" s="74">
        <v>1200</v>
      </c>
      <c r="BG46" s="74">
        <v>0.16</v>
      </c>
      <c r="BH46" s="74"/>
      <c r="BI46" s="75">
        <v>8.5210000000000008</v>
      </c>
      <c r="BJ46" s="74">
        <v>9.5869999999999997</v>
      </c>
    </row>
    <row r="47" spans="2:62" ht="16.5" thickBot="1">
      <c r="B47" s="9" t="s">
        <v>56</v>
      </c>
      <c r="C47" s="10">
        <f>1.003887*10^-3</f>
        <v>1.003887E-3</v>
      </c>
      <c r="BD47" s="73">
        <v>96109</v>
      </c>
      <c r="BE47" s="74">
        <v>1.08</v>
      </c>
      <c r="BF47" s="74">
        <v>1200</v>
      </c>
      <c r="BG47" s="74">
        <v>0.16</v>
      </c>
      <c r="BH47" s="74"/>
      <c r="BI47" s="75">
        <v>8.9949999999999992</v>
      </c>
      <c r="BJ47" s="74">
        <v>10.119</v>
      </c>
    </row>
    <row r="48" spans="2:62" ht="16.5" thickBot="1">
      <c r="B48" s="6" t="s">
        <v>57</v>
      </c>
      <c r="C48" s="11">
        <f>9.94*10^-7</f>
        <v>9.9399999999999993E-7</v>
      </c>
      <c r="BD48" s="73">
        <v>99686</v>
      </c>
      <c r="BE48" s="74">
        <v>1.121</v>
      </c>
      <c r="BF48" s="74">
        <v>1200</v>
      </c>
      <c r="BG48" s="74">
        <v>0.2</v>
      </c>
      <c r="BH48" s="74"/>
      <c r="BI48" s="75">
        <v>9.9209999999999994</v>
      </c>
      <c r="BJ48" s="74">
        <v>10.913</v>
      </c>
    </row>
    <row r="49" spans="2:62" ht="16.5" thickBot="1">
      <c r="B49" s="9" t="s">
        <v>58</v>
      </c>
      <c r="C49" s="10">
        <v>999.72964999999999</v>
      </c>
      <c r="BD49" s="73">
        <v>103264</v>
      </c>
      <c r="BE49" s="74">
        <v>1.161</v>
      </c>
      <c r="BF49" s="74">
        <v>600</v>
      </c>
      <c r="BG49" s="74">
        <v>0.24</v>
      </c>
      <c r="BH49" s="74"/>
      <c r="BI49" s="75">
        <v>9.5366999999999997</v>
      </c>
      <c r="BJ49" s="74">
        <v>10.3315</v>
      </c>
    </row>
    <row r="50" spans="2:62" ht="16.5" thickBot="1">
      <c r="B50" s="9" t="s">
        <v>59</v>
      </c>
      <c r="C50" s="10">
        <f>3.5*0.0254</f>
        <v>8.8899999999999993E-2</v>
      </c>
      <c r="BD50" s="73">
        <v>106841</v>
      </c>
      <c r="BE50" s="74">
        <v>1.202</v>
      </c>
      <c r="BF50" s="74">
        <v>1000</v>
      </c>
      <c r="BG50" s="74">
        <v>0.2</v>
      </c>
      <c r="BH50" s="74"/>
      <c r="BI50" s="75">
        <v>10.028</v>
      </c>
      <c r="BJ50" s="74">
        <v>11.031000000000001</v>
      </c>
    </row>
    <row r="51" spans="2:62" ht="16.5" thickBot="1">
      <c r="B51" s="9" t="s">
        <v>60</v>
      </c>
      <c r="C51" s="10">
        <f>35.25*0.0254</f>
        <v>0.89534999999999998</v>
      </c>
      <c r="BD51" s="73">
        <v>110418</v>
      </c>
      <c r="BE51" s="74">
        <v>1.242</v>
      </c>
      <c r="BF51" s="74">
        <v>1000</v>
      </c>
      <c r="BG51" s="74">
        <v>0.24</v>
      </c>
      <c r="BH51" s="74"/>
      <c r="BI51" s="74">
        <v>11.667</v>
      </c>
      <c r="BJ51" s="74">
        <v>12.638999999999999</v>
      </c>
    </row>
    <row r="52" spans="2:62" ht="16.5" thickBot="1">
      <c r="B52" s="9" t="s">
        <v>15</v>
      </c>
      <c r="C52" s="10">
        <v>5.4249999999999998</v>
      </c>
      <c r="BD52" s="73">
        <v>113996</v>
      </c>
      <c r="BE52" s="74">
        <v>1.282</v>
      </c>
      <c r="BF52" s="74">
        <v>1200</v>
      </c>
      <c r="BG52" s="74">
        <v>0.2</v>
      </c>
      <c r="BH52" s="74"/>
      <c r="BI52" s="75">
        <v>14.21</v>
      </c>
      <c r="BJ52" s="74">
        <v>15.631</v>
      </c>
    </row>
    <row r="53" spans="2:62" ht="16.5" thickBot="1">
      <c r="B53" s="9" t="s">
        <v>7</v>
      </c>
      <c r="C53" s="10">
        <v>1.343</v>
      </c>
      <c r="BD53" s="73">
        <v>117573</v>
      </c>
      <c r="BE53" s="74">
        <v>1.323</v>
      </c>
      <c r="BF53" s="74">
        <v>1200</v>
      </c>
      <c r="BG53" s="74">
        <v>0.24</v>
      </c>
      <c r="BH53" s="74"/>
      <c r="BI53" s="75">
        <v>16.802</v>
      </c>
      <c r="BJ53" s="74">
        <v>18.481999999999999</v>
      </c>
    </row>
    <row r="54" spans="2:62" ht="15.75">
      <c r="B54" s="12" t="s">
        <v>8</v>
      </c>
      <c r="C54" s="10">
        <f>C52*C53</f>
        <v>7.2857749999999992</v>
      </c>
    </row>
    <row r="55" spans="2:62" ht="15.75">
      <c r="B55" s="12" t="s">
        <v>17</v>
      </c>
      <c r="C55" s="10">
        <f>1*C52</f>
        <v>5.4249999999999998</v>
      </c>
    </row>
    <row r="56" spans="2:62" ht="15.75">
      <c r="B56" s="33" t="s">
        <v>22</v>
      </c>
      <c r="C56" s="34">
        <v>0.02</v>
      </c>
    </row>
    <row r="57" spans="2:62" ht="16.5" thickBot="1">
      <c r="B57" s="13" t="s">
        <v>16</v>
      </c>
      <c r="C57" s="14">
        <f>1/(2*PI())*SQRT($C$45/(C54+C55))</f>
        <v>1.4116730250672471</v>
      </c>
    </row>
    <row r="58" spans="2:62" ht="15.75" thickBot="1"/>
    <row r="59" spans="2:62" ht="15.75">
      <c r="B59" s="4" t="s">
        <v>43</v>
      </c>
      <c r="C59" s="5">
        <v>1200</v>
      </c>
    </row>
    <row r="60" spans="2:62" ht="15.75">
      <c r="B60" s="6" t="s">
        <v>24</v>
      </c>
      <c r="C60" s="7">
        <v>20.5</v>
      </c>
    </row>
    <row r="61" spans="2:62" ht="15.75">
      <c r="B61" s="9" t="s">
        <v>56</v>
      </c>
      <c r="C61" s="10">
        <f>1.003887*10^-3</f>
        <v>1.003887E-3</v>
      </c>
    </row>
    <row r="62" spans="2:62" ht="15.75">
      <c r="B62" s="6" t="s">
        <v>57</v>
      </c>
      <c r="C62" s="11">
        <f>9.94*10^-7</f>
        <v>9.9399999999999993E-7</v>
      </c>
    </row>
    <row r="63" spans="2:62" ht="15.75">
      <c r="B63" s="9" t="s">
        <v>58</v>
      </c>
      <c r="C63" s="10">
        <v>999.72964999999999</v>
      </c>
    </row>
    <row r="64" spans="2:62" ht="15.75">
      <c r="B64" s="9" t="s">
        <v>59</v>
      </c>
      <c r="C64" s="10">
        <f>3.5*0.0254</f>
        <v>8.8899999999999993E-2</v>
      </c>
    </row>
    <row r="65" spans="2:3" ht="15.75">
      <c r="B65" s="9" t="s">
        <v>60</v>
      </c>
      <c r="C65" s="10">
        <f>35.25*0.0254</f>
        <v>0.89534999999999998</v>
      </c>
    </row>
    <row r="66" spans="2:3" ht="15.75">
      <c r="B66" s="9" t="s">
        <v>15</v>
      </c>
      <c r="C66" s="10">
        <v>5.4249999999999998</v>
      </c>
    </row>
    <row r="67" spans="2:3" ht="15.75">
      <c r="B67" s="9" t="s">
        <v>7</v>
      </c>
      <c r="C67" s="10">
        <v>1.343</v>
      </c>
    </row>
    <row r="68" spans="2:3" ht="15.75">
      <c r="B68" s="12" t="s">
        <v>8</v>
      </c>
      <c r="C68" s="10">
        <f>C66*C67</f>
        <v>7.2857749999999992</v>
      </c>
    </row>
    <row r="69" spans="2:3" ht="15.75">
      <c r="B69" s="12" t="s">
        <v>17</v>
      </c>
      <c r="C69" s="10">
        <f>1*C66</f>
        <v>5.4249999999999998</v>
      </c>
    </row>
    <row r="70" spans="2:3" ht="15.75">
      <c r="B70" s="33" t="s">
        <v>22</v>
      </c>
      <c r="C70" s="34">
        <v>0.02</v>
      </c>
    </row>
    <row r="71" spans="2:3" ht="16.5" thickBot="1">
      <c r="B71" s="13" t="s">
        <v>16</v>
      </c>
      <c r="C71" s="14">
        <f>1/(2*PI())*SQRT($C$59/(C68+C69))</f>
        <v>1.546410319301774</v>
      </c>
    </row>
  </sheetData>
  <mergeCells count="6">
    <mergeCell ref="BE1:BP1"/>
    <mergeCell ref="E1:H1"/>
    <mergeCell ref="I1:T1"/>
    <mergeCell ref="U1:AF1"/>
    <mergeCell ref="AG1:AR1"/>
    <mergeCell ref="AS1:BD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108"/>
  <sheetViews>
    <sheetView topLeftCell="BB1" zoomScale="70" zoomScaleNormal="70" workbookViewId="0">
      <selection activeCell="BN62" sqref="BN62:BN86"/>
    </sheetView>
  </sheetViews>
  <sheetFormatPr defaultColWidth="8.85546875" defaultRowHeight="15.75"/>
  <cols>
    <col min="1" max="1" width="6.28515625" style="1" customWidth="1"/>
    <col min="2" max="2" width="21.85546875" style="1" customWidth="1"/>
    <col min="3" max="3" width="12.85546875" style="1" customWidth="1"/>
    <col min="4" max="4" width="8.85546875" style="1"/>
    <col min="5" max="5" width="18.85546875" style="1" customWidth="1"/>
    <col min="6" max="7" width="11.140625" style="1" customWidth="1"/>
    <col min="8" max="8" width="11.7109375" style="1" customWidth="1"/>
    <col min="9" max="64" width="11.140625" style="1" customWidth="1"/>
    <col min="65" max="65" width="14.5703125" style="1" customWidth="1"/>
    <col min="66" max="66" width="14.7109375" style="1" customWidth="1"/>
    <col min="67" max="16384" width="8.85546875" style="1"/>
  </cols>
  <sheetData>
    <row r="1" spans="2:67" ht="20.100000000000001" customHeight="1" thickBot="1">
      <c r="B1" s="40" t="s">
        <v>33</v>
      </c>
      <c r="C1" s="40"/>
      <c r="D1" s="2"/>
      <c r="E1" s="87" t="s">
        <v>19</v>
      </c>
      <c r="F1" s="88"/>
      <c r="G1" s="88"/>
      <c r="H1" s="89"/>
      <c r="I1" s="84" t="s">
        <v>21</v>
      </c>
      <c r="J1" s="85"/>
      <c r="K1" s="85"/>
      <c r="L1" s="85"/>
      <c r="M1" s="86"/>
      <c r="N1" s="82">
        <v>0</v>
      </c>
      <c r="O1" s="83"/>
      <c r="P1" s="76"/>
      <c r="Q1" s="84" t="s">
        <v>21</v>
      </c>
      <c r="R1" s="85"/>
      <c r="S1" s="85"/>
      <c r="T1" s="85"/>
      <c r="U1" s="86"/>
      <c r="V1" s="82">
        <v>0.04</v>
      </c>
      <c r="W1" s="83"/>
      <c r="X1" s="76"/>
      <c r="Y1" s="84" t="s">
        <v>21</v>
      </c>
      <c r="Z1" s="85"/>
      <c r="AA1" s="85"/>
      <c r="AB1" s="85"/>
      <c r="AC1" s="86"/>
      <c r="AD1" s="82">
        <v>0.08</v>
      </c>
      <c r="AE1" s="83"/>
      <c r="AF1" s="76"/>
      <c r="AG1" s="84" t="s">
        <v>21</v>
      </c>
      <c r="AH1" s="85"/>
      <c r="AI1" s="85"/>
      <c r="AJ1" s="85"/>
      <c r="AK1" s="86"/>
      <c r="AL1" s="82">
        <v>0.12</v>
      </c>
      <c r="AM1" s="83"/>
      <c r="AN1" s="76"/>
      <c r="AO1" s="84" t="s">
        <v>21</v>
      </c>
      <c r="AP1" s="85"/>
      <c r="AQ1" s="85"/>
      <c r="AR1" s="85"/>
      <c r="AS1" s="86"/>
      <c r="AT1" s="82">
        <v>0.16</v>
      </c>
      <c r="AU1" s="83"/>
      <c r="AV1" s="76"/>
      <c r="AW1" s="84" t="s">
        <v>21</v>
      </c>
      <c r="AX1" s="85"/>
      <c r="AY1" s="85"/>
      <c r="AZ1" s="85"/>
      <c r="BA1" s="86"/>
      <c r="BB1" s="82">
        <v>0.2</v>
      </c>
      <c r="BC1" s="83"/>
      <c r="BD1" s="76"/>
      <c r="BE1" s="84" t="s">
        <v>21</v>
      </c>
      <c r="BF1" s="85"/>
      <c r="BG1" s="85"/>
      <c r="BH1" s="85"/>
      <c r="BI1" s="86"/>
      <c r="BJ1" s="82">
        <v>0.24</v>
      </c>
      <c r="BK1" s="83"/>
      <c r="BL1" s="76"/>
    </row>
    <row r="2" spans="2:67" ht="20.100000000000001" customHeight="1">
      <c r="B2" s="4" t="s">
        <v>1</v>
      </c>
      <c r="C2" s="5">
        <v>400</v>
      </c>
      <c r="D2" s="2"/>
      <c r="E2" s="22" t="s">
        <v>25</v>
      </c>
      <c r="F2" s="19" t="s">
        <v>27</v>
      </c>
      <c r="G2" s="39" t="s">
        <v>0</v>
      </c>
      <c r="H2" s="23" t="s">
        <v>28</v>
      </c>
      <c r="I2" s="22" t="s">
        <v>29</v>
      </c>
      <c r="J2" s="19" t="s">
        <v>23</v>
      </c>
      <c r="K2" s="19" t="s">
        <v>26</v>
      </c>
      <c r="L2" s="39" t="s">
        <v>18</v>
      </c>
      <c r="M2" s="19" t="s">
        <v>30</v>
      </c>
      <c r="N2" s="19" t="s">
        <v>31</v>
      </c>
      <c r="O2" s="19" t="s">
        <v>32</v>
      </c>
      <c r="P2" s="23" t="s">
        <v>20</v>
      </c>
      <c r="Q2" s="22" t="s">
        <v>9</v>
      </c>
      <c r="R2" s="19" t="s">
        <v>23</v>
      </c>
      <c r="S2" s="19" t="s">
        <v>26</v>
      </c>
      <c r="T2" s="39" t="s">
        <v>18</v>
      </c>
      <c r="U2" s="19" t="s">
        <v>30</v>
      </c>
      <c r="V2" s="19" t="s">
        <v>31</v>
      </c>
      <c r="W2" s="19" t="s">
        <v>32</v>
      </c>
      <c r="X2" s="23" t="s">
        <v>20</v>
      </c>
      <c r="Y2" s="22" t="s">
        <v>10</v>
      </c>
      <c r="Z2" s="19" t="s">
        <v>23</v>
      </c>
      <c r="AA2" s="19" t="s">
        <v>26</v>
      </c>
      <c r="AB2" s="39" t="s">
        <v>18</v>
      </c>
      <c r="AC2" s="19" t="s">
        <v>30</v>
      </c>
      <c r="AD2" s="19" t="s">
        <v>31</v>
      </c>
      <c r="AE2" s="19" t="s">
        <v>32</v>
      </c>
      <c r="AF2" s="23" t="s">
        <v>20</v>
      </c>
      <c r="AG2" s="22" t="s">
        <v>11</v>
      </c>
      <c r="AH2" s="19" t="s">
        <v>23</v>
      </c>
      <c r="AI2" s="19" t="s">
        <v>26</v>
      </c>
      <c r="AJ2" s="39" t="s">
        <v>18</v>
      </c>
      <c r="AK2" s="19" t="s">
        <v>30</v>
      </c>
      <c r="AL2" s="19" t="s">
        <v>31</v>
      </c>
      <c r="AM2" s="19" t="s">
        <v>32</v>
      </c>
      <c r="AN2" s="23" t="s">
        <v>20</v>
      </c>
      <c r="AO2" s="22" t="s">
        <v>12</v>
      </c>
      <c r="AP2" s="19" t="s">
        <v>23</v>
      </c>
      <c r="AQ2" s="19" t="s">
        <v>26</v>
      </c>
      <c r="AR2" s="39" t="s">
        <v>18</v>
      </c>
      <c r="AS2" s="19" t="s">
        <v>30</v>
      </c>
      <c r="AT2" s="19" t="s">
        <v>31</v>
      </c>
      <c r="AU2" s="19" t="s">
        <v>32</v>
      </c>
      <c r="AV2" s="23" t="s">
        <v>20</v>
      </c>
      <c r="AW2" s="22" t="s">
        <v>13</v>
      </c>
      <c r="AX2" s="19" t="s">
        <v>23</v>
      </c>
      <c r="AY2" s="19" t="s">
        <v>26</v>
      </c>
      <c r="AZ2" s="39" t="s">
        <v>18</v>
      </c>
      <c r="BA2" s="19" t="s">
        <v>30</v>
      </c>
      <c r="BB2" s="19" t="s">
        <v>31</v>
      </c>
      <c r="BC2" s="19" t="s">
        <v>32</v>
      </c>
      <c r="BD2" s="23" t="s">
        <v>20</v>
      </c>
      <c r="BE2" s="22" t="s">
        <v>14</v>
      </c>
      <c r="BF2" s="19" t="s">
        <v>23</v>
      </c>
      <c r="BG2" s="19" t="s">
        <v>26</v>
      </c>
      <c r="BH2" s="39" t="s">
        <v>18</v>
      </c>
      <c r="BI2" s="19" t="s">
        <v>30</v>
      </c>
      <c r="BJ2" s="19" t="s">
        <v>31</v>
      </c>
      <c r="BK2" s="19" t="s">
        <v>32</v>
      </c>
      <c r="BL2" s="23" t="s">
        <v>20</v>
      </c>
      <c r="BM2" s="78" t="s">
        <v>67</v>
      </c>
      <c r="BN2" s="78" t="s">
        <v>68</v>
      </c>
    </row>
    <row r="3" spans="2:67" ht="20.100000000000001" customHeight="1">
      <c r="B3" s="6" t="s">
        <v>24</v>
      </c>
      <c r="C3" s="7">
        <v>20.5</v>
      </c>
      <c r="D3" s="2"/>
      <c r="E3" s="38">
        <v>18</v>
      </c>
      <c r="F3" s="20">
        <f>0.02*E3-0.0054</f>
        <v>0.35459999999999997</v>
      </c>
      <c r="G3" s="20">
        <f t="shared" ref="G3:G27" si="0">F3/$C$14/$C$7</f>
        <v>4.4675853541909678</v>
      </c>
      <c r="H3" s="29">
        <f t="shared" ref="H3:H27" si="1">F3*$C$7/$C$5</f>
        <v>31714.225352112673</v>
      </c>
      <c r="I3" s="19">
        <v>0.84060000000000001</v>
      </c>
      <c r="J3" s="19">
        <v>1.4E-2</v>
      </c>
      <c r="K3" s="19">
        <v>0.94199999999999995</v>
      </c>
      <c r="L3" s="19">
        <f t="shared" ref="L3:L27" si="2">K3/$C$14</f>
        <v>1.0550834020989779</v>
      </c>
      <c r="M3" s="19">
        <f>4*PI()^2*$C$13*SQRT($C$11*$C$2)*($C$7*I3*K3)^2</f>
        <v>0.21122324215341412</v>
      </c>
      <c r="N3" s="19">
        <f>4*PI()^2*N$1*SQRT($C$11*$C$2)*($C$7*I3*K3)^2</f>
        <v>0</v>
      </c>
      <c r="O3" s="19">
        <f>M3+N3</f>
        <v>0.21122324215341412</v>
      </c>
      <c r="P3" s="36">
        <f>2*PI()^2*N$1*2*SQRT($C$2*$C$11)*J3*$C$7^2*K3^2/SQRT(2)</f>
        <v>0</v>
      </c>
      <c r="Q3" s="22">
        <v>0.76329999999999998</v>
      </c>
      <c r="R3" s="19">
        <v>0.01</v>
      </c>
      <c r="S3" s="19">
        <v>0.91600000000000004</v>
      </c>
      <c r="T3" s="19">
        <f t="shared" ref="T3:T27" si="3">S3/$C$14</f>
        <v>1.0259622041641865</v>
      </c>
      <c r="U3" s="19">
        <f>4*PI()^2*$C$13*SQRT($C$11*$C$2)*($C$7*Q3*S3)^2</f>
        <v>0.16468066030435741</v>
      </c>
      <c r="V3" s="19">
        <f>4*PI()^2*V$1*SQRT($C$11*$C$2)*($C$7*Q3*S3)^2</f>
        <v>0.32936132060871481</v>
      </c>
      <c r="W3" s="19">
        <f>U3+V3</f>
        <v>0.49404198091307222</v>
      </c>
      <c r="X3" s="36">
        <f>2*PI()^2*V$1*2*SQRT($C$2*$C$11)*R3*$C$7^2*S3^2/SQRT(2)</f>
        <v>3.9973030297825564E-3</v>
      </c>
      <c r="Y3" s="26">
        <v>0.65039999999999998</v>
      </c>
      <c r="Z3" s="20">
        <v>1.4999999999999999E-2</v>
      </c>
      <c r="AA3" s="20">
        <v>0.879</v>
      </c>
      <c r="AB3" s="19">
        <f t="shared" ref="AB3:AB27" si="4">AA3/$C$14</f>
        <v>0.98452049941082964</v>
      </c>
      <c r="AC3" s="19">
        <f t="shared" ref="AC3:AC26" si="5">4*PI()^2*$C$13*SQRT($C$11*$C$2)*($C$7*Y3*AA3)^2</f>
        <v>0.11010320039657361</v>
      </c>
      <c r="AD3" s="19">
        <f t="shared" ref="AD3:AD26" si="6">4*PI()^2*AD$1*SQRT($C$11*$C$2)*($C$7*Y3*AA3)^2</f>
        <v>0.44041280158629442</v>
      </c>
      <c r="AE3" s="19">
        <f t="shared" ref="AE3:AE26" si="7">AC3+AD3</f>
        <v>0.55051600198286799</v>
      </c>
      <c r="AF3" s="36">
        <f t="shared" ref="AF3:AF26" si="8">2*PI()^2*AD$1*2*SQRT($C$2*$C$11)*Z3*$C$7^2*AA3^2/SQRT(2)</f>
        <v>1.1042696352451651E-2</v>
      </c>
      <c r="AG3" s="44">
        <v>0.70979999999999999</v>
      </c>
      <c r="AH3" s="45">
        <v>1.2999999999999999E-2</v>
      </c>
      <c r="AI3" s="45">
        <v>0.89500000000000002</v>
      </c>
      <c r="AJ3" s="19">
        <f>AI3/$C$14</f>
        <v>1.0024412366014706</v>
      </c>
      <c r="AK3" s="19">
        <f>4*PI()^2*$C$13*SQRT($C$11*$C$2)*($C$7*AG3*AI3)^2</f>
        <v>0.13594999258439042</v>
      </c>
      <c r="AL3" s="19">
        <f>4*PI()^2*AL$1*SQRT($C$11*$C$2)*($C$7*AG3*AI3)^2</f>
        <v>0.81569995550634256</v>
      </c>
      <c r="AM3" s="19">
        <f>AK3+AL3</f>
        <v>0.951649948090733</v>
      </c>
      <c r="AN3" s="36">
        <f>2*PI()^2*AL$1*2*SQRT($C$2*$C$11)*AH3*$C$7^2*AI3^2/SQRT(2)</f>
        <v>1.4882873934258418E-2</v>
      </c>
      <c r="AO3" s="44">
        <v>0.63370000000000004</v>
      </c>
      <c r="AP3" s="45">
        <v>1.2999999999999999E-2</v>
      </c>
      <c r="AQ3" s="45">
        <v>0.878</v>
      </c>
      <c r="AR3" s="19">
        <f t="shared" ref="AR3:AR27" si="9">AQ3/$C$14</f>
        <v>0.98340045333641457</v>
      </c>
      <c r="AS3" s="19">
        <f t="shared" ref="AS3:AS26" si="10">4*PI()^2*$C$13*SQRT($C$11*$C$2)*($C$7*AO3*AQ3)^2</f>
        <v>0.10428397423045779</v>
      </c>
      <c r="AT3" s="19">
        <f t="shared" ref="AT3:AT26" si="11">4*PI()^2*AT$1*SQRT($C$11*$C$2)*($C$7*AO3*AQ3)^2</f>
        <v>0.83427179384366235</v>
      </c>
      <c r="AU3" s="19">
        <f t="shared" ref="AU3:AU26" si="12">AS3+AT3</f>
        <v>0.93855576807412011</v>
      </c>
      <c r="AV3" s="36">
        <f t="shared" ref="AV3:AV26" si="13">2*PI()^2*AT$1*2*SQRT($C$2*$C$11)*AP3*$C$7^2*AQ3^2/SQRT(2)</f>
        <v>1.9097147429750411E-2</v>
      </c>
      <c r="AW3" s="44">
        <v>0.57499999999999996</v>
      </c>
      <c r="AX3" s="45">
        <v>1.6E-2</v>
      </c>
      <c r="AY3" s="45">
        <v>0.86599999999999999</v>
      </c>
      <c r="AZ3" s="19">
        <f t="shared" ref="AZ3:AZ27" si="14">AY3/$C$14</f>
        <v>0.96995990044343394</v>
      </c>
      <c r="BA3" s="19">
        <f t="shared" ref="BA3:BA26" si="15">4*PI()^2*$C$13*SQRT($C$11*$C$2)*($C$7*AW3*AY3)^2</f>
        <v>8.3528099673114919E-2</v>
      </c>
      <c r="BB3" s="19">
        <f t="shared" ref="BB3:BB26" si="16">4*PI()^2*BB$1*SQRT($C$11*$C$2)*($C$7*AW3*AY3)^2</f>
        <v>0.83528099673114908</v>
      </c>
      <c r="BC3" s="19">
        <f t="shared" ref="BC3:BC26" si="17">BA3+BB3</f>
        <v>0.918809096404264</v>
      </c>
      <c r="BD3" s="36">
        <f t="shared" ref="BD3:BD26" si="18">2*PI()^2*BB$1*2*SQRT($C$2*$C$11)*AX3*$C$7^2*AY3^2/SQRT(2)</f>
        <v>2.8582610848416377E-2</v>
      </c>
      <c r="BE3" s="44">
        <v>0.46460000000000001</v>
      </c>
      <c r="BF3" s="45">
        <v>5.1999999999999998E-2</v>
      </c>
      <c r="BG3" s="45">
        <v>0.88400000000000001</v>
      </c>
      <c r="BH3" s="19">
        <f t="shared" ref="BH3:BH27" si="19">BG3/$C$14</f>
        <v>0.99012072978290488</v>
      </c>
      <c r="BI3" s="19">
        <f t="shared" ref="BI3:BI26" si="20">4*PI()^2*$C$13*SQRT($C$11*$C$2)*($C$7*BE3*BG3)^2</f>
        <v>5.6822988190054949E-2</v>
      </c>
      <c r="BJ3" s="19">
        <f t="shared" ref="BJ3:BJ26" si="21">4*PI()^2*BJ$1*SQRT($C$11*$C$2)*($C$7*BE3*BG3)^2</f>
        <v>0.68187585828065933</v>
      </c>
      <c r="BK3" s="19">
        <f t="shared" ref="BK3:BK26" si="22">BI3+BJ3</f>
        <v>0.73869884647071427</v>
      </c>
      <c r="BL3" s="36">
        <f t="shared" ref="BL3:BL26" si="23">2*PI()^2*BJ$1*2*SQRT($C$2*$C$11)*BF3*$C$7^2*BG3^2/SQRT(2)</f>
        <v>0.11615428864936646</v>
      </c>
      <c r="BM3" s="17">
        <f t="shared" ref="BM3:BM27" si="24">0.5926*0.5*$C$6*$F3^3*($C$7*BE3*2+$C$7)*$C$8</f>
        <v>2.0281602656341171</v>
      </c>
      <c r="BN3" s="79">
        <f t="shared" ref="BN3:BN27" si="25">BJ3/BM3</f>
        <v>0.33620413033161684</v>
      </c>
      <c r="BO3" s="1">
        <f>BN3*100</f>
        <v>33.620413033161682</v>
      </c>
    </row>
    <row r="4" spans="2:67" ht="20.100000000000001" customHeight="1">
      <c r="B4" s="9" t="s">
        <v>2</v>
      </c>
      <c r="C4" s="10">
        <f>1.003887*10^-3</f>
        <v>1.003887E-3</v>
      </c>
      <c r="D4" s="2"/>
      <c r="E4" s="38">
        <v>20</v>
      </c>
      <c r="F4" s="20">
        <f t="shared" ref="F4:F26" si="26">0.02*E4-0.0054</f>
        <v>0.39460000000000001</v>
      </c>
      <c r="G4" s="20">
        <f t="shared" si="0"/>
        <v>4.9715430929603945</v>
      </c>
      <c r="H4" s="29">
        <f t="shared" si="1"/>
        <v>35291.690140845072</v>
      </c>
      <c r="I4" s="19">
        <v>0.96830000000000005</v>
      </c>
      <c r="J4" s="19">
        <v>1.7999999999999999E-2</v>
      </c>
      <c r="K4" s="19">
        <v>1.0169999999999999</v>
      </c>
      <c r="L4" s="19">
        <f t="shared" si="2"/>
        <v>1.1390868576801065</v>
      </c>
      <c r="M4" s="19">
        <f t="shared" ref="M4:M26" si="27">4*PI()^2*$C$13*SQRT($C$11*$C$2)*($C$7*I4*K4)^2</f>
        <v>0.32668026343466078</v>
      </c>
      <c r="N4" s="19">
        <f t="shared" ref="N4:N26" si="28">4*PI()^2*N$1*SQRT($C$11*$C$2)*($C$7*I4*K4)^2</f>
        <v>0</v>
      </c>
      <c r="O4" s="19">
        <f t="shared" ref="O4:O26" si="29">M4+N4</f>
        <v>0.32668026343466078</v>
      </c>
      <c r="P4" s="36">
        <f t="shared" ref="P4:P26" si="30">2*PI()^2*N$1*2*SQRT($C$2*$C$11)*J4*$C$7^2*K4^2/SQRT(2)</f>
        <v>0</v>
      </c>
      <c r="Q4" s="26">
        <v>0.88690000000000002</v>
      </c>
      <c r="R4" s="20">
        <v>1.2999999999999999E-2</v>
      </c>
      <c r="S4" s="19">
        <v>1.0049999999999999</v>
      </c>
      <c r="T4" s="19">
        <f t="shared" si="3"/>
        <v>1.1256463047871259</v>
      </c>
      <c r="U4" s="19">
        <f t="shared" ref="U4:U26" si="31">4*PI()^2*$C$13*SQRT($C$11*$C$2)*($C$7*Q4*S4)^2</f>
        <v>0.26763478626137477</v>
      </c>
      <c r="V4" s="19">
        <f t="shared" ref="V4:V26" si="32">4*PI()^2*V$1*SQRT($C$11*$C$2)*($C$7*Q4*S4)^2</f>
        <v>0.53526957252274954</v>
      </c>
      <c r="W4" s="19">
        <f t="shared" ref="W4:W26" si="33">U4+V4</f>
        <v>0.80290435878412425</v>
      </c>
      <c r="X4" s="36">
        <f t="shared" ref="X4:X26" si="34">2*PI()^2*V$1*2*SQRT($C$2*$C$11)*R4*$C$7^2*S4^2/SQRT(2)</f>
        <v>6.2553498103260843E-3</v>
      </c>
      <c r="Y4" s="26">
        <v>0.81520000000000004</v>
      </c>
      <c r="Z4" s="20">
        <v>1.2E-2</v>
      </c>
      <c r="AA4" s="19">
        <v>0.97499999999999998</v>
      </c>
      <c r="AB4" s="19">
        <f t="shared" si="4"/>
        <v>1.0920449225546744</v>
      </c>
      <c r="AC4" s="19">
        <f t="shared" si="5"/>
        <v>0.21281326804728973</v>
      </c>
      <c r="AD4" s="19">
        <f t="shared" si="6"/>
        <v>0.85125307218915891</v>
      </c>
      <c r="AE4" s="19">
        <f t="shared" si="7"/>
        <v>1.0640663402364487</v>
      </c>
      <c r="AF4" s="36">
        <f t="shared" si="8"/>
        <v>1.0869175433402422E-2</v>
      </c>
      <c r="AG4" s="26">
        <v>0.75390000000000001</v>
      </c>
      <c r="AH4" s="20">
        <v>1.2999999999999999E-2</v>
      </c>
      <c r="AI4" s="19">
        <v>0.96299999999999997</v>
      </c>
      <c r="AJ4" s="19">
        <f>AI4/$C$14</f>
        <v>1.0786043696616938</v>
      </c>
      <c r="AK4" s="19">
        <f>4*PI()^2*$C$13*SQRT($C$11*$C$2)*($C$7*AG4*AI4)^2</f>
        <v>0.1775583859200156</v>
      </c>
      <c r="AL4" s="19">
        <f>4*PI()^2*AL$1*SQRT($C$11*$C$2)*($C$7*AG4*AI4)^2</f>
        <v>1.0653503155200934</v>
      </c>
      <c r="AM4" s="19">
        <f>AK4+AL4</f>
        <v>1.242908701440109</v>
      </c>
      <c r="AN4" s="36">
        <f>2*PI()^2*AL$1*2*SQRT($C$2*$C$11)*AH4*$C$7^2*AI4^2/SQRT(2)</f>
        <v>1.723031855128029E-2</v>
      </c>
      <c r="AO4" s="26">
        <v>0.68579999999999997</v>
      </c>
      <c r="AP4" s="20">
        <v>1.6E-2</v>
      </c>
      <c r="AQ4" s="19">
        <v>0.93700000000000006</v>
      </c>
      <c r="AR4" s="19">
        <f t="shared" si="9"/>
        <v>1.0494831717269026</v>
      </c>
      <c r="AS4" s="19">
        <f t="shared" si="10"/>
        <v>0.13910260747653791</v>
      </c>
      <c r="AT4" s="19">
        <f t="shared" si="11"/>
        <v>1.1128208598123033</v>
      </c>
      <c r="AU4" s="19">
        <f t="shared" si="12"/>
        <v>1.2519234672888411</v>
      </c>
      <c r="AV4" s="36">
        <f t="shared" si="13"/>
        <v>2.6769193140902432E-2</v>
      </c>
      <c r="AW4" s="22">
        <v>0.63880000000000003</v>
      </c>
      <c r="AX4" s="19">
        <v>1.4E-2</v>
      </c>
      <c r="AY4" s="19">
        <v>0.92300000000000004</v>
      </c>
      <c r="AZ4" s="19">
        <f t="shared" si="14"/>
        <v>1.0338025266850919</v>
      </c>
      <c r="BA4" s="19">
        <f t="shared" si="15"/>
        <v>0.11711009804345017</v>
      </c>
      <c r="BB4" s="19">
        <f t="shared" si="16"/>
        <v>1.1711009804345016</v>
      </c>
      <c r="BC4" s="19">
        <f t="shared" si="17"/>
        <v>1.2882110784779517</v>
      </c>
      <c r="BD4" s="36">
        <f t="shared" si="18"/>
        <v>2.8410414334701574E-2</v>
      </c>
      <c r="BE4" s="26">
        <v>0.58209999999999995</v>
      </c>
      <c r="BF4" s="20">
        <v>1.7999999999999999E-2</v>
      </c>
      <c r="BG4" s="19">
        <v>0.90400000000000003</v>
      </c>
      <c r="BH4" s="19">
        <f t="shared" si="19"/>
        <v>1.0125216512712059</v>
      </c>
      <c r="BI4" s="19">
        <f t="shared" si="20"/>
        <v>9.3280998688537245E-2</v>
      </c>
      <c r="BJ4" s="19">
        <f t="shared" si="21"/>
        <v>1.1193719842624468</v>
      </c>
      <c r="BK4" s="19">
        <f t="shared" si="22"/>
        <v>1.212652982950984</v>
      </c>
      <c r="BL4" s="36">
        <f t="shared" si="23"/>
        <v>4.2047167199921388E-2</v>
      </c>
      <c r="BM4" s="17">
        <f t="shared" si="24"/>
        <v>3.1352881315162477</v>
      </c>
      <c r="BN4" s="79">
        <f t="shared" si="25"/>
        <v>0.35702364098865469</v>
      </c>
      <c r="BO4" s="1">
        <f t="shared" ref="BO4:BO27" si="35">BN4*100</f>
        <v>35.702364098865466</v>
      </c>
    </row>
    <row r="5" spans="2:67" ht="20.100000000000001" customHeight="1">
      <c r="B5" s="6" t="s">
        <v>3</v>
      </c>
      <c r="C5" s="11">
        <f>9.94*10^-7</f>
        <v>9.9399999999999993E-7</v>
      </c>
      <c r="D5" s="2"/>
      <c r="E5" s="38">
        <v>22</v>
      </c>
      <c r="F5" s="20">
        <f t="shared" si="26"/>
        <v>0.43459999999999999</v>
      </c>
      <c r="G5" s="20">
        <f t="shared" si="0"/>
        <v>5.4755008317298213</v>
      </c>
      <c r="H5" s="29">
        <f t="shared" si="1"/>
        <v>38869.15492957746</v>
      </c>
      <c r="I5" s="19">
        <v>0.95850000000000002</v>
      </c>
      <c r="J5" s="19">
        <v>1.7000000000000001E-2</v>
      </c>
      <c r="K5" s="19">
        <v>1.054</v>
      </c>
      <c r="L5" s="19">
        <f t="shared" si="2"/>
        <v>1.1805285624334636</v>
      </c>
      <c r="M5" s="19">
        <f t="shared" si="27"/>
        <v>0.34381639613823439</v>
      </c>
      <c r="N5" s="19">
        <f t="shared" si="28"/>
        <v>0</v>
      </c>
      <c r="O5" s="19">
        <f t="shared" si="29"/>
        <v>0.34381639613823439</v>
      </c>
      <c r="P5" s="36">
        <f t="shared" si="30"/>
        <v>0</v>
      </c>
      <c r="Q5" s="26">
        <v>0.9103</v>
      </c>
      <c r="R5" s="20">
        <v>1.7000000000000001E-2</v>
      </c>
      <c r="S5" s="20">
        <v>1.0549999999999999</v>
      </c>
      <c r="T5" s="19">
        <f t="shared" si="3"/>
        <v>1.1816486085078786</v>
      </c>
      <c r="U5" s="19">
        <f t="shared" si="31"/>
        <v>0.31069562102543097</v>
      </c>
      <c r="V5" s="19">
        <f t="shared" si="32"/>
        <v>0.62139124205086194</v>
      </c>
      <c r="W5" s="19">
        <f t="shared" si="33"/>
        <v>0.93208686307629285</v>
      </c>
      <c r="X5" s="36">
        <f t="shared" si="34"/>
        <v>9.0142576276557723E-3</v>
      </c>
      <c r="Y5" s="26">
        <v>0.86140000000000005</v>
      </c>
      <c r="Z5" s="20">
        <v>1.7000000000000001E-2</v>
      </c>
      <c r="AA5" s="20">
        <v>1.0449999999999999</v>
      </c>
      <c r="AB5" s="19">
        <f t="shared" si="4"/>
        <v>1.1704481477637281</v>
      </c>
      <c r="AC5" s="19">
        <f t="shared" si="5"/>
        <v>0.27296278674254482</v>
      </c>
      <c r="AD5" s="19">
        <f t="shared" si="6"/>
        <v>1.0918511469701793</v>
      </c>
      <c r="AE5" s="19">
        <f t="shared" si="7"/>
        <v>1.3648139337127241</v>
      </c>
      <c r="AF5" s="36">
        <f t="shared" si="8"/>
        <v>1.768836223057127E-2</v>
      </c>
      <c r="AG5" s="26">
        <v>0.81399999999999995</v>
      </c>
      <c r="AH5" s="20">
        <v>1.4E-2</v>
      </c>
      <c r="AI5" s="20">
        <v>1.0349999999999999</v>
      </c>
      <c r="AJ5" s="19">
        <f t="shared" ref="AJ5:AJ27" si="36">AI5/$C$14</f>
        <v>1.1592476870195776</v>
      </c>
      <c r="AK5" s="19">
        <f t="shared" ref="AK5:AK26" si="37">4*PI()^2*$C$13*SQRT($C$11*$C$2)*($C$7*AG5*AI5)^2</f>
        <v>0.23910608959520752</v>
      </c>
      <c r="AL5" s="19">
        <f t="shared" ref="AL5:AL26" si="38">4*PI()^2*AL$1*SQRT($C$11*$C$2)*($C$7*AG5*AI5)^2</f>
        <v>1.4346365375712451</v>
      </c>
      <c r="AM5" s="19">
        <f t="shared" ref="AM5:AM26" si="39">AK5+AL5</f>
        <v>1.6737426271664526</v>
      </c>
      <c r="AN5" s="36">
        <f t="shared" ref="AN5:AN26" si="40">2*PI()^2*AL$1*2*SQRT($C$2*$C$11)*AH5*$C$7^2*AI5^2/SQRT(2)</f>
        <v>2.143414258396464E-2</v>
      </c>
      <c r="AO5" s="26">
        <v>0.76359999999999995</v>
      </c>
      <c r="AP5" s="20">
        <v>1.4E-2</v>
      </c>
      <c r="AQ5" s="20">
        <v>1.024</v>
      </c>
      <c r="AR5" s="19">
        <f t="shared" si="9"/>
        <v>1.1469271802010121</v>
      </c>
      <c r="AS5" s="19">
        <f t="shared" si="10"/>
        <v>0.2059647411057923</v>
      </c>
      <c r="AT5" s="19">
        <f t="shared" si="11"/>
        <v>1.6477179288463384</v>
      </c>
      <c r="AU5" s="19">
        <f t="shared" si="12"/>
        <v>1.8536826699521307</v>
      </c>
      <c r="AV5" s="36">
        <f t="shared" si="13"/>
        <v>2.7974611613337766E-2</v>
      </c>
      <c r="AW5" s="26">
        <v>0.72519999999999996</v>
      </c>
      <c r="AX5" s="20">
        <v>1.2999999999999999E-2</v>
      </c>
      <c r="AY5" s="20">
        <v>1.016</v>
      </c>
      <c r="AZ5" s="19">
        <f t="shared" si="14"/>
        <v>1.1379668116056916</v>
      </c>
      <c r="BA5" s="19">
        <f t="shared" si="15"/>
        <v>0.18287912465595907</v>
      </c>
      <c r="BB5" s="19">
        <f t="shared" si="16"/>
        <v>1.8287912465595906</v>
      </c>
      <c r="BC5" s="19">
        <f t="shared" si="17"/>
        <v>2.0116703712155495</v>
      </c>
      <c r="BD5" s="36">
        <f t="shared" si="18"/>
        <v>3.1965161128724356E-2</v>
      </c>
      <c r="BE5" s="26">
        <v>0.68669999999999998</v>
      </c>
      <c r="BF5" s="20">
        <v>2.1000000000000001E-2</v>
      </c>
      <c r="BG5" s="20">
        <v>1</v>
      </c>
      <c r="BH5" s="19">
        <f t="shared" si="19"/>
        <v>1.1200460744150509</v>
      </c>
      <c r="BI5" s="19">
        <f t="shared" si="20"/>
        <v>0.15885292732420653</v>
      </c>
      <c r="BJ5" s="19">
        <f t="shared" si="21"/>
        <v>1.9062351278904783</v>
      </c>
      <c r="BK5" s="19">
        <f t="shared" si="22"/>
        <v>2.0650880552146846</v>
      </c>
      <c r="BL5" s="36">
        <f t="shared" si="23"/>
        <v>6.0027004365930538E-2</v>
      </c>
      <c r="BM5" s="17">
        <f t="shared" si="24"/>
        <v>4.5935550667800342</v>
      </c>
      <c r="BN5" s="79">
        <f t="shared" si="25"/>
        <v>0.41498035838867192</v>
      </c>
      <c r="BO5" s="1">
        <f t="shared" si="35"/>
        <v>41.498035838867189</v>
      </c>
    </row>
    <row r="6" spans="2:67" ht="20.100000000000001" customHeight="1">
      <c r="B6" s="9" t="s">
        <v>58</v>
      </c>
      <c r="C6" s="10">
        <v>999.72964999999999</v>
      </c>
      <c r="D6" s="2"/>
      <c r="E6" s="38">
        <v>24</v>
      </c>
      <c r="F6" s="20">
        <f t="shared" si="26"/>
        <v>0.47459999999999997</v>
      </c>
      <c r="G6" s="20">
        <f t="shared" si="0"/>
        <v>5.9794585704992471</v>
      </c>
      <c r="H6" s="29">
        <f t="shared" si="1"/>
        <v>42446.619718309856</v>
      </c>
      <c r="I6" s="19">
        <v>1.0198</v>
      </c>
      <c r="J6" s="19">
        <v>1.9E-2</v>
      </c>
      <c r="K6" s="19">
        <v>1.117</v>
      </c>
      <c r="L6" s="19">
        <f t="shared" si="2"/>
        <v>1.2510914651216118</v>
      </c>
      <c r="M6" s="19">
        <f t="shared" si="27"/>
        <v>0.43711679067478393</v>
      </c>
      <c r="N6" s="19">
        <f t="shared" si="28"/>
        <v>0</v>
      </c>
      <c r="O6" s="19">
        <f t="shared" si="29"/>
        <v>0.43711679067478393</v>
      </c>
      <c r="P6" s="36">
        <f t="shared" si="30"/>
        <v>0</v>
      </c>
      <c r="Q6" s="26">
        <v>0.97170000000000001</v>
      </c>
      <c r="R6" s="20">
        <v>1.6E-2</v>
      </c>
      <c r="S6" s="20">
        <v>1.127</v>
      </c>
      <c r="T6" s="19">
        <f t="shared" si="3"/>
        <v>1.2622919258657623</v>
      </c>
      <c r="U6" s="19">
        <f t="shared" si="31"/>
        <v>0.40399255813263607</v>
      </c>
      <c r="V6" s="19">
        <f t="shared" si="32"/>
        <v>0.80798511626527214</v>
      </c>
      <c r="W6" s="19">
        <f t="shared" si="33"/>
        <v>1.2119776743979083</v>
      </c>
      <c r="X6" s="36">
        <f t="shared" si="34"/>
        <v>9.6815287654977763E-3</v>
      </c>
      <c r="Y6" s="26">
        <v>0.90300000000000002</v>
      </c>
      <c r="Z6" s="20">
        <v>1.4E-2</v>
      </c>
      <c r="AA6" s="20">
        <v>1.1140000000000001</v>
      </c>
      <c r="AB6" s="19">
        <f t="shared" si="4"/>
        <v>1.2477313268983667</v>
      </c>
      <c r="AC6" s="19">
        <f t="shared" si="5"/>
        <v>0.34088430812802872</v>
      </c>
      <c r="AD6" s="19">
        <f t="shared" si="6"/>
        <v>1.3635372325121149</v>
      </c>
      <c r="AE6" s="19">
        <f t="shared" si="7"/>
        <v>1.7044215406401437</v>
      </c>
      <c r="AF6" s="36">
        <f t="shared" si="8"/>
        <v>1.6554060513356075E-2</v>
      </c>
      <c r="AG6" s="26">
        <v>0.84840000000000004</v>
      </c>
      <c r="AH6" s="20">
        <v>1.4999999999999999E-2</v>
      </c>
      <c r="AI6" s="20">
        <v>1.1080000000000001</v>
      </c>
      <c r="AJ6" s="19">
        <f t="shared" si="36"/>
        <v>1.2410110504518763</v>
      </c>
      <c r="AK6" s="19">
        <f t="shared" si="37"/>
        <v>0.29767472977541759</v>
      </c>
      <c r="AL6" s="19">
        <f t="shared" si="38"/>
        <v>1.7860483786525057</v>
      </c>
      <c r="AM6" s="19">
        <f t="shared" si="39"/>
        <v>2.0837231084279231</v>
      </c>
      <c r="AN6" s="36">
        <f t="shared" si="40"/>
        <v>2.6318925817105626E-2</v>
      </c>
      <c r="AO6" s="26">
        <v>0.80759999999999998</v>
      </c>
      <c r="AP6" s="20">
        <v>1.4999999999999999E-2</v>
      </c>
      <c r="AQ6" s="20">
        <v>1.089</v>
      </c>
      <c r="AR6" s="19">
        <f t="shared" si="9"/>
        <v>1.2197301750379903</v>
      </c>
      <c r="AS6" s="19">
        <f t="shared" si="10"/>
        <v>0.26056105718074979</v>
      </c>
      <c r="AT6" s="19">
        <f t="shared" si="11"/>
        <v>2.0844884574459983</v>
      </c>
      <c r="AU6" s="19">
        <f t="shared" si="12"/>
        <v>2.3450495146267483</v>
      </c>
      <c r="AV6" s="36">
        <f t="shared" si="13"/>
        <v>3.3898707164118427E-2</v>
      </c>
      <c r="AW6" s="26">
        <v>0.76919999999999999</v>
      </c>
      <c r="AX6" s="20">
        <v>1.7999999999999999E-2</v>
      </c>
      <c r="AY6" s="20">
        <v>1.085</v>
      </c>
      <c r="AZ6" s="19">
        <f t="shared" si="14"/>
        <v>1.21524999074033</v>
      </c>
      <c r="BA6" s="19">
        <f t="shared" si="15"/>
        <v>0.23463843595751693</v>
      </c>
      <c r="BB6" s="19">
        <f t="shared" si="16"/>
        <v>2.3463843595751692</v>
      </c>
      <c r="BC6" s="19">
        <f t="shared" si="17"/>
        <v>2.5810227955326863</v>
      </c>
      <c r="BD6" s="36">
        <f t="shared" si="18"/>
        <v>5.0475207296201828E-2</v>
      </c>
      <c r="BE6" s="26">
        <v>0.74450000000000005</v>
      </c>
      <c r="BF6" s="20">
        <v>1.6E-2</v>
      </c>
      <c r="BG6" s="20">
        <v>1.073</v>
      </c>
      <c r="BH6" s="19">
        <f t="shared" si="19"/>
        <v>1.2018094378473494</v>
      </c>
      <c r="BI6" s="19">
        <f t="shared" si="20"/>
        <v>0.2149759989416897</v>
      </c>
      <c r="BJ6" s="19">
        <f t="shared" si="21"/>
        <v>2.5797119873002763</v>
      </c>
      <c r="BK6" s="19">
        <f t="shared" si="22"/>
        <v>2.794687986241966</v>
      </c>
      <c r="BL6" s="36">
        <f t="shared" si="23"/>
        <v>5.2655871169236132E-2</v>
      </c>
      <c r="BM6" s="17">
        <f t="shared" si="24"/>
        <v>6.2736013912012352</v>
      </c>
      <c r="BN6" s="79">
        <f t="shared" si="25"/>
        <v>0.41120113096734812</v>
      </c>
      <c r="BO6" s="1">
        <f t="shared" si="35"/>
        <v>41.120113096734812</v>
      </c>
    </row>
    <row r="7" spans="2:67" ht="20.100000000000001" customHeight="1">
      <c r="B7" s="9" t="s">
        <v>5</v>
      </c>
      <c r="C7" s="10">
        <f>3.5*0.0254</f>
        <v>8.8899999999999993E-2</v>
      </c>
      <c r="D7" s="2"/>
      <c r="E7" s="38">
        <v>26</v>
      </c>
      <c r="F7" s="20">
        <f t="shared" si="26"/>
        <v>0.51460000000000006</v>
      </c>
      <c r="G7" s="20">
        <f t="shared" si="0"/>
        <v>6.4834163092686756</v>
      </c>
      <c r="H7" s="29">
        <f t="shared" si="1"/>
        <v>46024.084507042258</v>
      </c>
      <c r="I7" s="19">
        <v>1.0357000000000001</v>
      </c>
      <c r="J7" s="19">
        <v>2.1000000000000001E-2</v>
      </c>
      <c r="K7" s="19">
        <v>1.1679999999999999</v>
      </c>
      <c r="L7" s="19">
        <f t="shared" si="2"/>
        <v>1.3082138149167792</v>
      </c>
      <c r="M7" s="19">
        <f t="shared" si="27"/>
        <v>0.49296350134711886</v>
      </c>
      <c r="N7" s="19">
        <f t="shared" si="28"/>
        <v>0</v>
      </c>
      <c r="O7" s="19">
        <f t="shared" si="29"/>
        <v>0.49296350134711886</v>
      </c>
      <c r="P7" s="36">
        <f t="shared" si="30"/>
        <v>0</v>
      </c>
      <c r="Q7" s="26">
        <v>0.9919</v>
      </c>
      <c r="R7" s="20">
        <v>2.1999999999999999E-2</v>
      </c>
      <c r="S7" s="20">
        <v>1.167</v>
      </c>
      <c r="T7" s="19">
        <f t="shared" si="3"/>
        <v>1.3070937688423643</v>
      </c>
      <c r="U7" s="19">
        <f t="shared" si="31"/>
        <v>0.45137616276009318</v>
      </c>
      <c r="V7" s="19">
        <f t="shared" si="32"/>
        <v>0.90275232552018636</v>
      </c>
      <c r="W7" s="19">
        <f t="shared" si="33"/>
        <v>1.3541284882802795</v>
      </c>
      <c r="X7" s="36">
        <f t="shared" si="34"/>
        <v>1.427382994346096E-2</v>
      </c>
      <c r="Y7" s="26">
        <v>0.93159999999999998</v>
      </c>
      <c r="Z7" s="20">
        <v>2.1999999999999999E-2</v>
      </c>
      <c r="AA7" s="20">
        <v>1.1679999999999999</v>
      </c>
      <c r="AB7" s="19">
        <f t="shared" si="4"/>
        <v>1.3082138149167792</v>
      </c>
      <c r="AC7" s="19">
        <f t="shared" si="5"/>
        <v>0.39884648853884413</v>
      </c>
      <c r="AD7" s="19">
        <f t="shared" si="6"/>
        <v>1.5953859541553765</v>
      </c>
      <c r="AE7" s="19">
        <f t="shared" si="7"/>
        <v>1.9942324426942206</v>
      </c>
      <c r="AF7" s="36">
        <f t="shared" si="8"/>
        <v>2.8596605715719974E-2</v>
      </c>
      <c r="AG7" s="26">
        <v>0.8891</v>
      </c>
      <c r="AH7" s="20">
        <v>1.9E-2</v>
      </c>
      <c r="AI7" s="20">
        <v>1.1599999999999999</v>
      </c>
      <c r="AJ7" s="19">
        <f t="shared" si="36"/>
        <v>1.2992534463214589</v>
      </c>
      <c r="AK7" s="19">
        <f t="shared" si="37"/>
        <v>0.35832600410083543</v>
      </c>
      <c r="AL7" s="19">
        <f t="shared" si="38"/>
        <v>2.1499560246050127</v>
      </c>
      <c r="AM7" s="19">
        <f t="shared" si="39"/>
        <v>2.5082820287058483</v>
      </c>
      <c r="AN7" s="36">
        <f t="shared" si="40"/>
        <v>3.6539866771931578E-2</v>
      </c>
      <c r="AO7" s="26">
        <v>0.83889999999999998</v>
      </c>
      <c r="AP7" s="20">
        <v>1.9E-2</v>
      </c>
      <c r="AQ7" s="20">
        <v>1.1539999999999999</v>
      </c>
      <c r="AR7" s="19">
        <f t="shared" si="9"/>
        <v>1.2925331698749685</v>
      </c>
      <c r="AS7" s="19">
        <f t="shared" si="10"/>
        <v>0.31571348630825147</v>
      </c>
      <c r="AT7" s="19">
        <f t="shared" si="11"/>
        <v>2.5257078904660117</v>
      </c>
      <c r="AU7" s="19">
        <f t="shared" si="12"/>
        <v>2.8414213767742633</v>
      </c>
      <c r="AV7" s="36">
        <f t="shared" si="13"/>
        <v>4.8217127643727334E-2</v>
      </c>
      <c r="AW7" s="26">
        <v>0.79579999999999995</v>
      </c>
      <c r="AX7" s="20">
        <v>2.1000000000000001E-2</v>
      </c>
      <c r="AY7" s="20">
        <v>1.145</v>
      </c>
      <c r="AZ7" s="19">
        <f t="shared" si="14"/>
        <v>1.2824527552052332</v>
      </c>
      <c r="BA7" s="19">
        <f t="shared" si="15"/>
        <v>0.27969195239488737</v>
      </c>
      <c r="BB7" s="19">
        <f t="shared" si="16"/>
        <v>2.7969195239488736</v>
      </c>
      <c r="BC7" s="19">
        <f t="shared" si="17"/>
        <v>3.0766114763437611</v>
      </c>
      <c r="BD7" s="36">
        <f t="shared" si="18"/>
        <v>6.5580752832370068E-2</v>
      </c>
      <c r="BE7" s="26">
        <v>0.76690000000000003</v>
      </c>
      <c r="BF7" s="20">
        <v>2.4E-2</v>
      </c>
      <c r="BG7" s="20">
        <v>1.1359999999999999</v>
      </c>
      <c r="BH7" s="19">
        <f t="shared" si="19"/>
        <v>1.2723723405354976</v>
      </c>
      <c r="BI7" s="19">
        <f t="shared" si="20"/>
        <v>0.25567912176200408</v>
      </c>
      <c r="BJ7" s="19">
        <f t="shared" si="21"/>
        <v>3.0681494611440487</v>
      </c>
      <c r="BK7" s="19">
        <f t="shared" si="22"/>
        <v>3.323828582906053</v>
      </c>
      <c r="BL7" s="36">
        <f t="shared" si="23"/>
        <v>8.8530981744246715E-2</v>
      </c>
      <c r="BM7" s="17">
        <f t="shared" si="24"/>
        <v>8.141238926039815</v>
      </c>
      <c r="BN7" s="79">
        <f t="shared" si="25"/>
        <v>0.37686517850870943</v>
      </c>
      <c r="BO7" s="1">
        <f t="shared" si="35"/>
        <v>37.686517850870942</v>
      </c>
    </row>
    <row r="8" spans="2:67" ht="20.100000000000001" customHeight="1">
      <c r="B8" s="9" t="s">
        <v>60</v>
      </c>
      <c r="C8" s="10">
        <f>35.25*0.0254</f>
        <v>0.89534999999999998</v>
      </c>
      <c r="D8" s="2"/>
      <c r="E8" s="38">
        <v>28</v>
      </c>
      <c r="F8" s="20">
        <f t="shared" si="26"/>
        <v>0.55460000000000009</v>
      </c>
      <c r="G8" s="20">
        <f t="shared" si="0"/>
        <v>6.9873740480381032</v>
      </c>
      <c r="H8" s="29">
        <f t="shared" si="1"/>
        <v>49601.549295774654</v>
      </c>
      <c r="I8" s="19">
        <v>1.0437000000000001</v>
      </c>
      <c r="J8" s="19">
        <v>2.8000000000000001E-2</v>
      </c>
      <c r="K8" s="19">
        <v>1.212</v>
      </c>
      <c r="L8" s="19">
        <f t="shared" si="2"/>
        <v>1.3574958421910415</v>
      </c>
      <c r="M8" s="19">
        <f t="shared" si="27"/>
        <v>0.5390359544173855</v>
      </c>
      <c r="N8" s="19">
        <f t="shared" si="28"/>
        <v>0</v>
      </c>
      <c r="O8" s="19">
        <f t="shared" si="29"/>
        <v>0.5390359544173855</v>
      </c>
      <c r="P8" s="36">
        <f t="shared" si="30"/>
        <v>0</v>
      </c>
      <c r="Q8" s="26">
        <v>1.0017</v>
      </c>
      <c r="R8" s="20">
        <v>2.3E-2</v>
      </c>
      <c r="S8" s="20">
        <v>1.21</v>
      </c>
      <c r="T8" s="19">
        <f t="shared" si="3"/>
        <v>1.3552557500422113</v>
      </c>
      <c r="U8" s="19">
        <f t="shared" si="31"/>
        <v>0.49488833337310573</v>
      </c>
      <c r="V8" s="19">
        <f t="shared" si="32"/>
        <v>0.98977666674621145</v>
      </c>
      <c r="W8" s="19">
        <f t="shared" si="33"/>
        <v>1.4846650001193171</v>
      </c>
      <c r="X8" s="36">
        <f t="shared" si="34"/>
        <v>1.6042598040632176E-2</v>
      </c>
      <c r="Y8" s="26">
        <v>0.95550000000000002</v>
      </c>
      <c r="Z8" s="20">
        <v>2.1000000000000001E-2</v>
      </c>
      <c r="AA8" s="20">
        <v>1.214</v>
      </c>
      <c r="AB8" s="19">
        <f t="shared" si="4"/>
        <v>1.3597359343398716</v>
      </c>
      <c r="AC8" s="19">
        <f t="shared" si="5"/>
        <v>0.45327303498689941</v>
      </c>
      <c r="AD8" s="19">
        <f t="shared" si="6"/>
        <v>1.8130921399475977</v>
      </c>
      <c r="AE8" s="19">
        <f t="shared" si="7"/>
        <v>2.2663651749344971</v>
      </c>
      <c r="AF8" s="36">
        <f t="shared" si="8"/>
        <v>2.948918630883032E-2</v>
      </c>
      <c r="AG8" s="26">
        <v>0.90539999999999998</v>
      </c>
      <c r="AH8" s="20">
        <v>2.5000000000000001E-2</v>
      </c>
      <c r="AI8" s="20">
        <v>1.21</v>
      </c>
      <c r="AJ8" s="19">
        <f t="shared" si="36"/>
        <v>1.3552557500422113</v>
      </c>
      <c r="AK8" s="19">
        <f t="shared" si="37"/>
        <v>0.40430847829868555</v>
      </c>
      <c r="AL8" s="19">
        <f t="shared" si="38"/>
        <v>2.4258508697921131</v>
      </c>
      <c r="AM8" s="19">
        <f t="shared" si="39"/>
        <v>2.8301593480907985</v>
      </c>
      <c r="AN8" s="36">
        <f t="shared" si="40"/>
        <v>5.2312819697713626E-2</v>
      </c>
      <c r="AO8" s="26">
        <v>0.86219999999999997</v>
      </c>
      <c r="AP8" s="20">
        <v>2.3E-2</v>
      </c>
      <c r="AQ8" s="20">
        <v>1.2050000000000001</v>
      </c>
      <c r="AR8" s="19">
        <f t="shared" si="9"/>
        <v>1.3496555196701363</v>
      </c>
      <c r="AS8" s="19">
        <f t="shared" si="10"/>
        <v>0.36362292705890631</v>
      </c>
      <c r="AT8" s="19">
        <f t="shared" si="11"/>
        <v>2.9089834164712505</v>
      </c>
      <c r="AU8" s="19">
        <f t="shared" si="12"/>
        <v>3.2726063435301569</v>
      </c>
      <c r="AV8" s="36">
        <f t="shared" si="13"/>
        <v>6.3641154074035769E-2</v>
      </c>
      <c r="AW8" s="26">
        <v>0.82809999999999995</v>
      </c>
      <c r="AX8" s="20">
        <v>2.5000000000000001E-2</v>
      </c>
      <c r="AY8" s="20">
        <v>1.204</v>
      </c>
      <c r="AZ8" s="19">
        <f t="shared" si="14"/>
        <v>1.3485354735957211</v>
      </c>
      <c r="BA8" s="19">
        <f t="shared" si="15"/>
        <v>0.33487264366351682</v>
      </c>
      <c r="BB8" s="19">
        <f t="shared" si="16"/>
        <v>3.3487264366351677</v>
      </c>
      <c r="BC8" s="19">
        <f t="shared" si="17"/>
        <v>3.6835990802986847</v>
      </c>
      <c r="BD8" s="36">
        <f t="shared" si="18"/>
        <v>8.6325501945359873E-2</v>
      </c>
      <c r="BE8" s="26">
        <v>0.78439999999999999</v>
      </c>
      <c r="BF8" s="20">
        <v>2.4E-2</v>
      </c>
      <c r="BG8" s="20">
        <v>1.1950000000000001</v>
      </c>
      <c r="BH8" s="19">
        <f t="shared" si="19"/>
        <v>1.3384550589259858</v>
      </c>
      <c r="BI8" s="19">
        <f t="shared" si="20"/>
        <v>0.29598663963376987</v>
      </c>
      <c r="BJ8" s="19">
        <f t="shared" si="21"/>
        <v>3.5518396756052386</v>
      </c>
      <c r="BK8" s="19">
        <f t="shared" si="22"/>
        <v>3.8478263152390086</v>
      </c>
      <c r="BL8" s="36">
        <f t="shared" si="23"/>
        <v>9.7965786182466222E-2</v>
      </c>
      <c r="BM8" s="17">
        <f>0.5926*0.5*$C$6*$F8^3*($C$7*BE8*2+$C$7)*$C$8</f>
        <v>10.331864724267046</v>
      </c>
      <c r="BN8" s="79">
        <f t="shared" si="25"/>
        <v>0.3437752787512624</v>
      </c>
      <c r="BO8" s="1">
        <f t="shared" si="35"/>
        <v>34.377527875126241</v>
      </c>
    </row>
    <row r="9" spans="2:67" ht="20.100000000000001" customHeight="1">
      <c r="B9" s="9" t="s">
        <v>15</v>
      </c>
      <c r="C9" s="10">
        <v>5.4249999999999998</v>
      </c>
      <c r="D9" s="2"/>
      <c r="E9" s="38">
        <v>30</v>
      </c>
      <c r="F9" s="20">
        <f t="shared" si="26"/>
        <v>0.59460000000000002</v>
      </c>
      <c r="G9" s="20">
        <f t="shared" si="0"/>
        <v>7.4913317868075282</v>
      </c>
      <c r="H9" s="29">
        <f t="shared" si="1"/>
        <v>53179.014084507042</v>
      </c>
      <c r="I9" s="19">
        <v>1.0456000000000001</v>
      </c>
      <c r="J9" s="19">
        <v>3.4000000000000002E-2</v>
      </c>
      <c r="K9" s="19">
        <v>1.252</v>
      </c>
      <c r="L9" s="19">
        <f t="shared" si="2"/>
        <v>1.4022976851676436</v>
      </c>
      <c r="M9" s="19">
        <f t="shared" si="27"/>
        <v>0.57729917182368196</v>
      </c>
      <c r="N9" s="19">
        <f t="shared" si="28"/>
        <v>0</v>
      </c>
      <c r="O9" s="19">
        <f t="shared" si="29"/>
        <v>0.57729917182368196</v>
      </c>
      <c r="P9" s="36">
        <f t="shared" si="30"/>
        <v>0</v>
      </c>
      <c r="Q9" s="26">
        <v>0.99180000000000001</v>
      </c>
      <c r="R9" s="20">
        <v>2.5000000000000001E-2</v>
      </c>
      <c r="S9" s="20">
        <v>1.26</v>
      </c>
      <c r="T9" s="19">
        <f t="shared" si="3"/>
        <v>1.411258053762964</v>
      </c>
      <c r="U9" s="19">
        <f t="shared" si="31"/>
        <v>0.52607834554977806</v>
      </c>
      <c r="V9" s="19">
        <f t="shared" si="32"/>
        <v>1.0521566910995561</v>
      </c>
      <c r="W9" s="19">
        <f t="shared" si="33"/>
        <v>1.5782350366493341</v>
      </c>
      <c r="X9" s="36">
        <f t="shared" si="34"/>
        <v>1.8908506375268117E-2</v>
      </c>
      <c r="Y9" s="26">
        <v>0.96050000000000002</v>
      </c>
      <c r="Z9" s="20">
        <v>2.5999999999999999E-2</v>
      </c>
      <c r="AA9" s="20">
        <v>1.2569999999999999</v>
      </c>
      <c r="AB9" s="19">
        <f t="shared" si="4"/>
        <v>1.4078979155397187</v>
      </c>
      <c r="AC9" s="19">
        <f t="shared" si="5"/>
        <v>0.49105079822762154</v>
      </c>
      <c r="AD9" s="19">
        <f t="shared" si="6"/>
        <v>1.9642031929104862</v>
      </c>
      <c r="AE9" s="19">
        <f t="shared" si="7"/>
        <v>2.4552539911381075</v>
      </c>
      <c r="AF9" s="36">
        <f t="shared" si="8"/>
        <v>3.9142631964380767E-2</v>
      </c>
      <c r="AG9" s="26">
        <v>0.91959999999999997</v>
      </c>
      <c r="AH9" s="20">
        <v>2.4E-2</v>
      </c>
      <c r="AI9" s="20">
        <v>1.262</v>
      </c>
      <c r="AJ9" s="19">
        <f t="shared" si="36"/>
        <v>1.4134981459117941</v>
      </c>
      <c r="AK9" s="19">
        <f t="shared" si="37"/>
        <v>0.45370938482159684</v>
      </c>
      <c r="AL9" s="19">
        <f t="shared" si="38"/>
        <v>2.7222563089295808</v>
      </c>
      <c r="AM9" s="19">
        <f t="shared" si="39"/>
        <v>3.1759656937511775</v>
      </c>
      <c r="AN9" s="36">
        <f t="shared" si="40"/>
        <v>5.4629513337927461E-2</v>
      </c>
      <c r="AO9" s="26">
        <v>0.87470000000000003</v>
      </c>
      <c r="AP9" s="20">
        <v>2.4E-2</v>
      </c>
      <c r="AQ9" s="20">
        <v>1.254</v>
      </c>
      <c r="AR9" s="19">
        <f t="shared" si="9"/>
        <v>1.4045377773164738</v>
      </c>
      <c r="AS9" s="19">
        <f t="shared" si="10"/>
        <v>0.40529799342970474</v>
      </c>
      <c r="AT9" s="19">
        <f t="shared" si="11"/>
        <v>3.2423839474376379</v>
      </c>
      <c r="AU9" s="19">
        <f t="shared" si="12"/>
        <v>3.6476819408673427</v>
      </c>
      <c r="AV9" s="36">
        <f t="shared" si="13"/>
        <v>7.1918799845710951E-2</v>
      </c>
      <c r="AW9" s="26">
        <v>0.84570000000000001</v>
      </c>
      <c r="AX9" s="20">
        <v>2.1999999999999999E-2</v>
      </c>
      <c r="AY9" s="20">
        <v>1.26</v>
      </c>
      <c r="AZ9" s="19">
        <f t="shared" si="14"/>
        <v>1.411258053762964</v>
      </c>
      <c r="BA9" s="19">
        <f t="shared" si="15"/>
        <v>0.38250302931950342</v>
      </c>
      <c r="BB9" s="19">
        <f t="shared" si="16"/>
        <v>3.825030293195034</v>
      </c>
      <c r="BC9" s="19">
        <f t="shared" si="17"/>
        <v>4.2075333225145375</v>
      </c>
      <c r="BD9" s="36">
        <f t="shared" si="18"/>
        <v>8.3197428051179703E-2</v>
      </c>
      <c r="BE9" s="26">
        <v>0.81</v>
      </c>
      <c r="BF9" s="20">
        <v>2.1999999999999999E-2</v>
      </c>
      <c r="BG9" s="20">
        <v>1.2490000000000001</v>
      </c>
      <c r="BH9" s="19">
        <f t="shared" si="19"/>
        <v>1.3989375469443985</v>
      </c>
      <c r="BI9" s="19">
        <f t="shared" si="20"/>
        <v>0.34479109612112402</v>
      </c>
      <c r="BJ9" s="19">
        <f t="shared" si="21"/>
        <v>4.1374931534534873</v>
      </c>
      <c r="BK9" s="19">
        <f t="shared" si="22"/>
        <v>4.4822842495746116</v>
      </c>
      <c r="BL9" s="36">
        <f t="shared" si="23"/>
        <v>9.8101338592039622E-2</v>
      </c>
      <c r="BM9" s="17">
        <f t="shared" si="24"/>
        <v>12.986281984948553</v>
      </c>
      <c r="BN9" s="79">
        <f t="shared" si="25"/>
        <v>0.31860490618091863</v>
      </c>
      <c r="BO9" s="1">
        <f t="shared" si="35"/>
        <v>31.860490618091863</v>
      </c>
    </row>
    <row r="10" spans="2:67" ht="20.100000000000001" customHeight="1">
      <c r="B10" s="9" t="s">
        <v>7</v>
      </c>
      <c r="C10" s="10">
        <v>1.343</v>
      </c>
      <c r="D10" s="2"/>
      <c r="E10" s="38">
        <v>32</v>
      </c>
      <c r="F10" s="20">
        <f t="shared" si="26"/>
        <v>0.63460000000000005</v>
      </c>
      <c r="G10" s="20">
        <f t="shared" si="0"/>
        <v>7.9952895255769558</v>
      </c>
      <c r="H10" s="29">
        <f t="shared" si="1"/>
        <v>56756.478873239437</v>
      </c>
      <c r="I10" s="19">
        <v>1.0239</v>
      </c>
      <c r="J10" s="19">
        <v>3.9E-2</v>
      </c>
      <c r="K10" s="19">
        <v>1.294</v>
      </c>
      <c r="L10" s="19">
        <f t="shared" si="2"/>
        <v>1.4493396202930757</v>
      </c>
      <c r="M10" s="19">
        <f t="shared" si="27"/>
        <v>0.59135022479789445</v>
      </c>
      <c r="N10" s="19">
        <f t="shared" si="28"/>
        <v>0</v>
      </c>
      <c r="O10" s="19">
        <f t="shared" si="29"/>
        <v>0.59135022479789445</v>
      </c>
      <c r="P10" s="36">
        <f t="shared" si="30"/>
        <v>0</v>
      </c>
      <c r="Q10" s="26">
        <v>1.0034000000000001</v>
      </c>
      <c r="R10" s="20">
        <v>2.4E-2</v>
      </c>
      <c r="S10" s="20">
        <v>1.296</v>
      </c>
      <c r="T10" s="19">
        <f t="shared" si="3"/>
        <v>1.4515797124419059</v>
      </c>
      <c r="U10" s="19">
        <f t="shared" si="31"/>
        <v>0.56966472013872804</v>
      </c>
      <c r="V10" s="19">
        <f t="shared" si="32"/>
        <v>1.1393294402774561</v>
      </c>
      <c r="W10" s="19">
        <f t="shared" si="33"/>
        <v>1.708994160416184</v>
      </c>
      <c r="X10" s="36">
        <f t="shared" si="34"/>
        <v>1.920425085049272E-2</v>
      </c>
      <c r="Y10" s="26">
        <v>0.94750000000000001</v>
      </c>
      <c r="Z10" s="20">
        <v>2.8000000000000001E-2</v>
      </c>
      <c r="AA10" s="20">
        <v>1.2969999999999999</v>
      </c>
      <c r="AB10" s="19">
        <f t="shared" si="4"/>
        <v>1.4526997585163208</v>
      </c>
      <c r="AC10" s="19">
        <f t="shared" si="5"/>
        <v>0.50874425387754618</v>
      </c>
      <c r="AD10" s="19">
        <f t="shared" si="6"/>
        <v>2.0349770155101847</v>
      </c>
      <c r="AE10" s="19">
        <f t="shared" si="7"/>
        <v>2.5437212693877309</v>
      </c>
      <c r="AF10" s="36">
        <f t="shared" si="8"/>
        <v>4.4879096438847833E-2</v>
      </c>
      <c r="AG10" s="26">
        <v>0.91830000000000001</v>
      </c>
      <c r="AH10" s="20">
        <v>2.8000000000000001E-2</v>
      </c>
      <c r="AI10" s="20">
        <v>1.3</v>
      </c>
      <c r="AJ10" s="19">
        <f t="shared" si="36"/>
        <v>1.4560598967395662</v>
      </c>
      <c r="AK10" s="19">
        <f t="shared" si="37"/>
        <v>0.48008374416540101</v>
      </c>
      <c r="AL10" s="19">
        <f t="shared" si="38"/>
        <v>2.8805024649924058</v>
      </c>
      <c r="AM10" s="19">
        <f t="shared" si="39"/>
        <v>3.3605862091578067</v>
      </c>
      <c r="AN10" s="36">
        <f t="shared" si="40"/>
        <v>6.7630424918948412E-2</v>
      </c>
      <c r="AO10" s="26">
        <v>0.87539999999999996</v>
      </c>
      <c r="AP10" s="20">
        <v>2.9000000000000001E-2</v>
      </c>
      <c r="AQ10" s="20">
        <v>1.2929999999999999</v>
      </c>
      <c r="AR10" s="19">
        <f t="shared" si="9"/>
        <v>1.4482195742186605</v>
      </c>
      <c r="AS10" s="19">
        <f t="shared" si="10"/>
        <v>0.43158988912480539</v>
      </c>
      <c r="AT10" s="19">
        <f t="shared" si="11"/>
        <v>3.4527191129984431</v>
      </c>
      <c r="AU10" s="19">
        <f t="shared" si="12"/>
        <v>3.8843090021232487</v>
      </c>
      <c r="AV10" s="36">
        <f t="shared" si="13"/>
        <v>9.2391318395019725E-2</v>
      </c>
      <c r="AW10" s="26">
        <v>0.84809999999999997</v>
      </c>
      <c r="AX10" s="20">
        <v>2.8000000000000001E-2</v>
      </c>
      <c r="AY10" s="20">
        <v>1.288</v>
      </c>
      <c r="AZ10" s="19">
        <f t="shared" si="14"/>
        <v>1.4426193438465855</v>
      </c>
      <c r="BA10" s="19">
        <f t="shared" si="15"/>
        <v>0.40196383408984038</v>
      </c>
      <c r="BB10" s="19">
        <f t="shared" si="16"/>
        <v>4.0196383408984033</v>
      </c>
      <c r="BC10" s="19">
        <f t="shared" si="17"/>
        <v>4.4216021749882435</v>
      </c>
      <c r="BD10" s="36">
        <f t="shared" si="18"/>
        <v>0.11064604303426029</v>
      </c>
      <c r="BE10" s="26">
        <v>0.8135</v>
      </c>
      <c r="BF10" s="20">
        <v>0.03</v>
      </c>
      <c r="BG10" s="20">
        <v>1.2929999999999999</v>
      </c>
      <c r="BH10" s="19">
        <f t="shared" si="19"/>
        <v>1.4482195742186605</v>
      </c>
      <c r="BI10" s="19">
        <f t="shared" si="20"/>
        <v>0.37271192805709824</v>
      </c>
      <c r="BJ10" s="19">
        <f t="shared" si="21"/>
        <v>4.4725431366851787</v>
      </c>
      <c r="BK10" s="19">
        <f t="shared" si="22"/>
        <v>4.8452550647422772</v>
      </c>
      <c r="BL10" s="36">
        <f t="shared" si="23"/>
        <v>0.14336583888882368</v>
      </c>
      <c r="BM10" s="17">
        <f t="shared" si="24"/>
        <v>15.82956932186773</v>
      </c>
      <c r="BN10" s="79">
        <f t="shared" si="25"/>
        <v>0.28254357688093207</v>
      </c>
      <c r="BO10" s="1">
        <f t="shared" si="35"/>
        <v>28.254357688093208</v>
      </c>
    </row>
    <row r="11" spans="2:67" ht="20.100000000000001" customHeight="1">
      <c r="B11" s="12" t="s">
        <v>8</v>
      </c>
      <c r="C11" s="10">
        <f>C9*C10</f>
        <v>7.2857749999999992</v>
      </c>
      <c r="D11" s="2"/>
      <c r="E11" s="38">
        <v>34</v>
      </c>
      <c r="F11" s="20">
        <f t="shared" si="26"/>
        <v>0.67460000000000009</v>
      </c>
      <c r="G11" s="20">
        <f t="shared" si="0"/>
        <v>8.4992472643463834</v>
      </c>
      <c r="H11" s="29">
        <f t="shared" si="1"/>
        <v>60333.94366197184</v>
      </c>
      <c r="I11" s="19">
        <v>1.0428999999999999</v>
      </c>
      <c r="J11" s="19">
        <v>4.2999999999999997E-2</v>
      </c>
      <c r="K11" s="19">
        <v>1.331</v>
      </c>
      <c r="L11" s="19">
        <f t="shared" si="2"/>
        <v>1.4907813250464326</v>
      </c>
      <c r="M11" s="19">
        <f t="shared" si="27"/>
        <v>0.64908649533101415</v>
      </c>
      <c r="N11" s="19">
        <f t="shared" si="28"/>
        <v>0</v>
      </c>
      <c r="O11" s="19">
        <f t="shared" si="29"/>
        <v>0.64908649533101415</v>
      </c>
      <c r="P11" s="36">
        <f t="shared" si="30"/>
        <v>0</v>
      </c>
      <c r="Q11" s="26">
        <v>1.0034000000000001</v>
      </c>
      <c r="R11" s="20">
        <v>2.9000000000000001E-2</v>
      </c>
      <c r="S11" s="20">
        <v>1.3320000000000001</v>
      </c>
      <c r="T11" s="19">
        <f t="shared" si="3"/>
        <v>1.4919013711208478</v>
      </c>
      <c r="U11" s="19">
        <f t="shared" si="31"/>
        <v>0.60175231625765335</v>
      </c>
      <c r="V11" s="19">
        <f t="shared" si="32"/>
        <v>1.2035046325153067</v>
      </c>
      <c r="W11" s="19">
        <f t="shared" si="33"/>
        <v>1.8052569487729602</v>
      </c>
      <c r="X11" s="36">
        <f t="shared" si="34"/>
        <v>2.4512215889127172E-2</v>
      </c>
      <c r="Y11" s="26">
        <v>0.95660000000000001</v>
      </c>
      <c r="Z11" s="20">
        <v>2.9000000000000001E-2</v>
      </c>
      <c r="AA11" s="20">
        <v>1.3340000000000001</v>
      </c>
      <c r="AB11" s="19">
        <f t="shared" si="4"/>
        <v>1.4941414632696779</v>
      </c>
      <c r="AC11" s="19">
        <f t="shared" si="5"/>
        <v>0.54857187756331172</v>
      </c>
      <c r="AD11" s="19">
        <f t="shared" si="6"/>
        <v>2.1942875102532469</v>
      </c>
      <c r="AE11" s="19">
        <f t="shared" si="7"/>
        <v>2.7428593878165586</v>
      </c>
      <c r="AF11" s="36">
        <f t="shared" si="8"/>
        <v>4.9171762820017763E-2</v>
      </c>
      <c r="AG11" s="26">
        <v>0.92700000000000005</v>
      </c>
      <c r="AH11" s="20">
        <v>2.7E-2</v>
      </c>
      <c r="AI11" s="20">
        <v>1.335</v>
      </c>
      <c r="AJ11" s="19">
        <f t="shared" si="36"/>
        <v>1.4952615093440929</v>
      </c>
      <c r="AK11" s="19">
        <f t="shared" si="37"/>
        <v>0.51592090681050928</v>
      </c>
      <c r="AL11" s="19">
        <f t="shared" si="38"/>
        <v>3.0955254408630553</v>
      </c>
      <c r="AM11" s="19">
        <f t="shared" si="39"/>
        <v>3.6114463476735645</v>
      </c>
      <c r="AN11" s="36">
        <f t="shared" si="40"/>
        <v>6.8773903621759627E-2</v>
      </c>
      <c r="AO11" s="26">
        <v>0.8911</v>
      </c>
      <c r="AP11" s="20">
        <v>3.3000000000000002E-2</v>
      </c>
      <c r="AQ11" s="20">
        <v>1.333</v>
      </c>
      <c r="AR11" s="19">
        <f t="shared" si="9"/>
        <v>1.4930214171952627</v>
      </c>
      <c r="AS11" s="19">
        <f t="shared" si="10"/>
        <v>0.47530711317067215</v>
      </c>
      <c r="AT11" s="19">
        <f t="shared" si="11"/>
        <v>3.8024569053653772</v>
      </c>
      <c r="AU11" s="19">
        <f t="shared" si="12"/>
        <v>4.2777640185360495</v>
      </c>
      <c r="AV11" s="36">
        <f t="shared" si="13"/>
        <v>0.1117404344160489</v>
      </c>
      <c r="AW11" s="26">
        <v>0.84209999999999996</v>
      </c>
      <c r="AX11" s="20">
        <v>3.4000000000000002E-2</v>
      </c>
      <c r="AY11" s="20">
        <v>1.33</v>
      </c>
      <c r="AZ11" s="19">
        <f t="shared" si="14"/>
        <v>1.4896612789720176</v>
      </c>
      <c r="BA11" s="19">
        <f t="shared" si="15"/>
        <v>0.42256326957574109</v>
      </c>
      <c r="BB11" s="19">
        <f t="shared" si="16"/>
        <v>4.2256326957574109</v>
      </c>
      <c r="BC11" s="19">
        <f t="shared" si="17"/>
        <v>4.6481959653331515</v>
      </c>
      <c r="BD11" s="36">
        <f t="shared" si="18"/>
        <v>0.143261115586445</v>
      </c>
      <c r="BE11" s="26">
        <v>0.81240000000000001</v>
      </c>
      <c r="BF11" s="20">
        <v>3.9E-2</v>
      </c>
      <c r="BG11" s="20">
        <v>1.341</v>
      </c>
      <c r="BH11" s="19">
        <f t="shared" si="19"/>
        <v>1.5019817857905831</v>
      </c>
      <c r="BI11" s="19">
        <f t="shared" si="20"/>
        <v>0.39981447440807566</v>
      </c>
      <c r="BJ11" s="19">
        <f t="shared" si="21"/>
        <v>4.7977736928969081</v>
      </c>
      <c r="BK11" s="19">
        <f t="shared" si="22"/>
        <v>5.1975881673049837</v>
      </c>
      <c r="BL11" s="36">
        <f t="shared" si="23"/>
        <v>0.2004700683851727</v>
      </c>
      <c r="BM11" s="17">
        <f t="shared" si="24"/>
        <v>18.999582200317921</v>
      </c>
      <c r="BN11" s="79">
        <f t="shared" si="25"/>
        <v>0.25251995766604945</v>
      </c>
      <c r="BO11" s="1">
        <f t="shared" si="35"/>
        <v>25.251995766604946</v>
      </c>
    </row>
    <row r="12" spans="2:67" ht="20.100000000000001" customHeight="1">
      <c r="B12" s="12" t="s">
        <v>17</v>
      </c>
      <c r="C12" s="10">
        <f>1*C9</f>
        <v>5.4249999999999998</v>
      </c>
      <c r="D12" s="2"/>
      <c r="E12" s="38">
        <v>36</v>
      </c>
      <c r="F12" s="20">
        <f t="shared" si="26"/>
        <v>0.71460000000000001</v>
      </c>
      <c r="G12" s="20">
        <f t="shared" si="0"/>
        <v>9.0032050031158075</v>
      </c>
      <c r="H12" s="29">
        <f t="shared" si="1"/>
        <v>63911.408450704221</v>
      </c>
      <c r="I12" s="19">
        <v>1.0322</v>
      </c>
      <c r="J12" s="19">
        <v>3.7999999999999999E-2</v>
      </c>
      <c r="K12" s="19">
        <v>1.3480000000000001</v>
      </c>
      <c r="L12" s="19">
        <f t="shared" si="2"/>
        <v>1.5098221083114887</v>
      </c>
      <c r="M12" s="19">
        <f t="shared" si="27"/>
        <v>0.6521817194658126</v>
      </c>
      <c r="N12" s="19">
        <f t="shared" si="28"/>
        <v>0</v>
      </c>
      <c r="O12" s="19">
        <f t="shared" si="29"/>
        <v>0.6521817194658126</v>
      </c>
      <c r="P12" s="36">
        <f t="shared" si="30"/>
        <v>0</v>
      </c>
      <c r="Q12" s="26">
        <v>1.0007999999999999</v>
      </c>
      <c r="R12" s="20">
        <v>0.03</v>
      </c>
      <c r="S12" s="20">
        <v>1.3620000000000001</v>
      </c>
      <c r="T12" s="19">
        <f t="shared" si="3"/>
        <v>1.5255027533532992</v>
      </c>
      <c r="U12" s="19">
        <f t="shared" si="31"/>
        <v>0.62590718371524234</v>
      </c>
      <c r="V12" s="19">
        <f t="shared" si="32"/>
        <v>1.2518143674304847</v>
      </c>
      <c r="W12" s="19">
        <f t="shared" si="33"/>
        <v>1.877721551145727</v>
      </c>
      <c r="X12" s="36">
        <f t="shared" si="34"/>
        <v>2.651255578261744E-2</v>
      </c>
      <c r="Y12" s="26">
        <v>0.96189999999999998</v>
      </c>
      <c r="Z12" s="20">
        <v>3.7999999999999999E-2</v>
      </c>
      <c r="AA12" s="20">
        <v>1.3660000000000001</v>
      </c>
      <c r="AB12" s="19">
        <f t="shared" si="4"/>
        <v>1.5299829376509595</v>
      </c>
      <c r="AC12" s="19">
        <f t="shared" si="5"/>
        <v>0.58159729202824606</v>
      </c>
      <c r="AD12" s="19">
        <f t="shared" si="6"/>
        <v>2.3263891681129842</v>
      </c>
      <c r="AE12" s="19">
        <f t="shared" si="7"/>
        <v>2.9079864601412302</v>
      </c>
      <c r="AF12" s="36">
        <f t="shared" si="8"/>
        <v>6.7560229530604796E-2</v>
      </c>
      <c r="AG12" s="26">
        <v>0.94079999999999997</v>
      </c>
      <c r="AH12" s="20">
        <v>2.9000000000000001E-2</v>
      </c>
      <c r="AI12" s="20">
        <v>1.363</v>
      </c>
      <c r="AJ12" s="19">
        <f t="shared" si="36"/>
        <v>1.5266227994277142</v>
      </c>
      <c r="AK12" s="19">
        <f t="shared" si="37"/>
        <v>0.5539205235938619</v>
      </c>
      <c r="AL12" s="19">
        <f t="shared" si="38"/>
        <v>3.3235231415631716</v>
      </c>
      <c r="AM12" s="19">
        <f t="shared" si="39"/>
        <v>3.8774436651570334</v>
      </c>
      <c r="AN12" s="36">
        <f t="shared" si="40"/>
        <v>7.6999355436733849E-2</v>
      </c>
      <c r="AO12" s="26">
        <v>0.89449999999999996</v>
      </c>
      <c r="AP12" s="20">
        <v>3.9E-2</v>
      </c>
      <c r="AQ12" s="20">
        <v>1.37</v>
      </c>
      <c r="AR12" s="19">
        <f t="shared" si="9"/>
        <v>1.5344631219486198</v>
      </c>
      <c r="AS12" s="19">
        <f t="shared" si="10"/>
        <v>0.50589798743332071</v>
      </c>
      <c r="AT12" s="19">
        <f t="shared" si="11"/>
        <v>4.0471838994665656</v>
      </c>
      <c r="AU12" s="19">
        <f t="shared" si="12"/>
        <v>4.5530818868998866</v>
      </c>
      <c r="AV12" s="36">
        <f t="shared" si="13"/>
        <v>0.13948960937403765</v>
      </c>
      <c r="AW12" s="26">
        <v>0.85309999999999997</v>
      </c>
      <c r="AX12" s="20">
        <v>2.8000000000000001E-2</v>
      </c>
      <c r="AY12" s="20">
        <v>1.37</v>
      </c>
      <c r="AZ12" s="19">
        <f t="shared" si="14"/>
        <v>1.5344631219486198</v>
      </c>
      <c r="BA12" s="19">
        <f t="shared" si="15"/>
        <v>0.46015288135151372</v>
      </c>
      <c r="BB12" s="19">
        <f t="shared" si="16"/>
        <v>4.6015288135151362</v>
      </c>
      <c r="BC12" s="19">
        <f t="shared" si="17"/>
        <v>5.0616816948666497</v>
      </c>
      <c r="BD12" s="36">
        <f t="shared" si="18"/>
        <v>0.12518298277157225</v>
      </c>
      <c r="BE12" s="26">
        <v>0.82430000000000003</v>
      </c>
      <c r="BF12" s="20">
        <v>3.1E-2</v>
      </c>
      <c r="BG12" s="20">
        <v>1.3660000000000001</v>
      </c>
      <c r="BH12" s="19">
        <f t="shared" si="19"/>
        <v>1.5299829376509595</v>
      </c>
      <c r="BI12" s="19">
        <f t="shared" si="20"/>
        <v>0.42710349566114825</v>
      </c>
      <c r="BJ12" s="19">
        <f t="shared" si="21"/>
        <v>5.1252419479337794</v>
      </c>
      <c r="BK12" s="19">
        <f t="shared" si="22"/>
        <v>5.5523454435949278</v>
      </c>
      <c r="BL12" s="36">
        <f t="shared" si="23"/>
        <v>0.16534477227226968</v>
      </c>
      <c r="BM12" s="17">
        <f t="shared" si="24"/>
        <v>22.78842095705977</v>
      </c>
      <c r="BN12" s="79">
        <f t="shared" si="25"/>
        <v>0.22490553240135744</v>
      </c>
      <c r="BO12" s="1">
        <f t="shared" si="35"/>
        <v>22.490553240135743</v>
      </c>
    </row>
    <row r="13" spans="2:67" ht="20.100000000000001" customHeight="1">
      <c r="B13" s="33" t="s">
        <v>22</v>
      </c>
      <c r="C13" s="34">
        <v>0.02</v>
      </c>
      <c r="D13" s="2"/>
      <c r="E13" s="38">
        <v>38</v>
      </c>
      <c r="F13" s="20">
        <f t="shared" si="26"/>
        <v>0.75460000000000005</v>
      </c>
      <c r="G13" s="20">
        <f t="shared" si="0"/>
        <v>9.5071627418852351</v>
      </c>
      <c r="H13" s="29">
        <f t="shared" si="1"/>
        <v>67488.873239436623</v>
      </c>
      <c r="I13" s="19">
        <v>1.0316000000000001</v>
      </c>
      <c r="J13" s="19">
        <v>4.1000000000000002E-2</v>
      </c>
      <c r="K13" s="19">
        <v>1.373</v>
      </c>
      <c r="L13" s="19">
        <f t="shared" si="2"/>
        <v>1.5378232601718647</v>
      </c>
      <c r="M13" s="19">
        <f t="shared" si="27"/>
        <v>0.67581039714641167</v>
      </c>
      <c r="N13" s="19">
        <f t="shared" si="28"/>
        <v>0</v>
      </c>
      <c r="O13" s="19">
        <f t="shared" si="29"/>
        <v>0.67581039714641167</v>
      </c>
      <c r="P13" s="36">
        <f t="shared" si="30"/>
        <v>0</v>
      </c>
      <c r="Q13" s="26">
        <v>1.0051000000000001</v>
      </c>
      <c r="R13" s="20">
        <v>4.2000000000000003E-2</v>
      </c>
      <c r="S13" s="20">
        <v>1.37</v>
      </c>
      <c r="T13" s="19">
        <f t="shared" si="3"/>
        <v>1.5344631219486198</v>
      </c>
      <c r="U13" s="19">
        <f t="shared" si="31"/>
        <v>0.63873513757515588</v>
      </c>
      <c r="V13" s="19">
        <f t="shared" si="32"/>
        <v>1.2774702751503118</v>
      </c>
      <c r="W13" s="19">
        <f t="shared" si="33"/>
        <v>1.9162054127254677</v>
      </c>
      <c r="X13" s="36">
        <f t="shared" si="34"/>
        <v>3.7554894831471682E-2</v>
      </c>
      <c r="Y13" s="26">
        <v>0.97750000000000004</v>
      </c>
      <c r="Z13" s="20">
        <v>3.6999999999999998E-2</v>
      </c>
      <c r="AA13" s="20">
        <v>1.379</v>
      </c>
      <c r="AB13" s="19">
        <f t="shared" si="4"/>
        <v>1.5445435366183551</v>
      </c>
      <c r="AC13" s="19">
        <f t="shared" si="5"/>
        <v>0.61210114524384474</v>
      </c>
      <c r="AD13" s="19">
        <f t="shared" si="6"/>
        <v>2.4484045809753789</v>
      </c>
      <c r="AE13" s="19">
        <f t="shared" si="7"/>
        <v>3.0605057262192235</v>
      </c>
      <c r="AF13" s="36">
        <f t="shared" si="8"/>
        <v>6.7040366135698443E-2</v>
      </c>
      <c r="AG13" s="26">
        <v>0.93530000000000002</v>
      </c>
      <c r="AH13" s="20">
        <v>3.5999999999999997E-2</v>
      </c>
      <c r="AI13" s="20">
        <v>1.387</v>
      </c>
      <c r="AJ13" s="19">
        <f t="shared" si="36"/>
        <v>1.5535039052136754</v>
      </c>
      <c r="AK13" s="19">
        <f t="shared" si="37"/>
        <v>0.56691235046928801</v>
      </c>
      <c r="AL13" s="19">
        <f t="shared" si="38"/>
        <v>3.4014741028157278</v>
      </c>
      <c r="AM13" s="19">
        <f t="shared" si="39"/>
        <v>3.9683864532850159</v>
      </c>
      <c r="AN13" s="36">
        <f t="shared" si="40"/>
        <v>9.8981220138892989E-2</v>
      </c>
      <c r="AO13" s="26">
        <v>0.89670000000000005</v>
      </c>
      <c r="AP13" s="20">
        <v>3.9E-2</v>
      </c>
      <c r="AQ13" s="20">
        <v>1.393</v>
      </c>
      <c r="AR13" s="19">
        <f t="shared" si="9"/>
        <v>1.5602241816601659</v>
      </c>
      <c r="AS13" s="19">
        <f t="shared" si="10"/>
        <v>0.52560283607303127</v>
      </c>
      <c r="AT13" s="19">
        <f t="shared" si="11"/>
        <v>4.2048226885842501</v>
      </c>
      <c r="AU13" s="19">
        <f t="shared" si="12"/>
        <v>4.7304255246572815</v>
      </c>
      <c r="AV13" s="36">
        <f t="shared" si="13"/>
        <v>0.14421251692697637</v>
      </c>
      <c r="AW13" s="26">
        <v>0.86519999999999997</v>
      </c>
      <c r="AX13" s="20">
        <v>2.9000000000000001E-2</v>
      </c>
      <c r="AY13" s="20">
        <v>1.389</v>
      </c>
      <c r="AZ13" s="19">
        <f t="shared" si="14"/>
        <v>1.5557439973625056</v>
      </c>
      <c r="BA13" s="19">
        <f t="shared" si="15"/>
        <v>0.48651769510413484</v>
      </c>
      <c r="BB13" s="19">
        <f t="shared" si="16"/>
        <v>4.8651769510413478</v>
      </c>
      <c r="BC13" s="19">
        <f t="shared" si="17"/>
        <v>5.3516946461454831</v>
      </c>
      <c r="BD13" s="36">
        <f t="shared" si="18"/>
        <v>0.13327497788167311</v>
      </c>
      <c r="BE13" s="26">
        <v>0.82599999999999996</v>
      </c>
      <c r="BF13" s="20">
        <v>3.5999999999999997E-2</v>
      </c>
      <c r="BG13" s="20">
        <v>1.397</v>
      </c>
      <c r="BH13" s="19">
        <f t="shared" si="19"/>
        <v>1.5647043659578259</v>
      </c>
      <c r="BI13" s="19">
        <f t="shared" si="20"/>
        <v>0.44855327761525365</v>
      </c>
      <c r="BJ13" s="19">
        <f t="shared" si="21"/>
        <v>5.3826393313830438</v>
      </c>
      <c r="BK13" s="19">
        <f t="shared" si="22"/>
        <v>5.8311926089982977</v>
      </c>
      <c r="BL13" s="36">
        <f t="shared" si="23"/>
        <v>0.20082727193758171</v>
      </c>
      <c r="BM13" s="17">
        <f t="shared" si="24"/>
        <v>26.867839502599029</v>
      </c>
      <c r="BN13" s="79">
        <f t="shared" si="25"/>
        <v>0.20033763157109677</v>
      </c>
      <c r="BO13" s="1">
        <f t="shared" si="35"/>
        <v>20.033763157109679</v>
      </c>
    </row>
    <row r="14" spans="2:67" ht="20.100000000000001" customHeight="1" thickBot="1">
      <c r="B14" s="13" t="s">
        <v>16</v>
      </c>
      <c r="C14" s="14">
        <f>1/(2*PI())*SQRT($C$2/(C11+C12))</f>
        <v>0.89282041412649438</v>
      </c>
      <c r="D14" s="2"/>
      <c r="E14" s="38">
        <v>40</v>
      </c>
      <c r="F14" s="20">
        <f t="shared" si="26"/>
        <v>0.79460000000000008</v>
      </c>
      <c r="G14" s="20">
        <f t="shared" si="0"/>
        <v>10.011120480654663</v>
      </c>
      <c r="H14" s="29">
        <f t="shared" si="1"/>
        <v>71066.338028169019</v>
      </c>
      <c r="I14" s="19">
        <v>1.05</v>
      </c>
      <c r="J14" s="19">
        <v>4.9000000000000002E-2</v>
      </c>
      <c r="K14" s="19">
        <v>1.3540000000000001</v>
      </c>
      <c r="L14" s="19">
        <f t="shared" si="2"/>
        <v>1.5165423847579789</v>
      </c>
      <c r="M14" s="19">
        <f t="shared" si="27"/>
        <v>0.68089015447237233</v>
      </c>
      <c r="N14" s="19">
        <f t="shared" si="28"/>
        <v>0</v>
      </c>
      <c r="O14" s="19">
        <f t="shared" si="29"/>
        <v>0.68089015447237233</v>
      </c>
      <c r="P14" s="36">
        <f t="shared" si="30"/>
        <v>0</v>
      </c>
      <c r="Q14" s="26">
        <v>1.02</v>
      </c>
      <c r="R14" s="20">
        <v>4.4999999999999998E-2</v>
      </c>
      <c r="S14" s="20">
        <v>1.3480000000000001</v>
      </c>
      <c r="T14" s="19">
        <f t="shared" si="3"/>
        <v>1.5098221083114887</v>
      </c>
      <c r="U14" s="19">
        <f t="shared" si="31"/>
        <v>0.63685601572800066</v>
      </c>
      <c r="V14" s="19">
        <f t="shared" si="32"/>
        <v>1.2737120314560013</v>
      </c>
      <c r="W14" s="19">
        <f t="shared" si="33"/>
        <v>1.9105680471840021</v>
      </c>
      <c r="X14" s="36">
        <f t="shared" si="34"/>
        <v>3.8955467764767805E-2</v>
      </c>
      <c r="Y14" s="26">
        <v>0.98939999999999995</v>
      </c>
      <c r="Z14" s="20">
        <v>4.2999999999999997E-2</v>
      </c>
      <c r="AA14" s="20">
        <v>1.355</v>
      </c>
      <c r="AB14" s="19">
        <f t="shared" si="4"/>
        <v>1.5176624308323938</v>
      </c>
      <c r="AC14" s="19">
        <f t="shared" si="5"/>
        <v>0.60545731422639071</v>
      </c>
      <c r="AD14" s="19">
        <f t="shared" si="6"/>
        <v>2.4218292569055628</v>
      </c>
      <c r="AE14" s="19">
        <f t="shared" si="7"/>
        <v>3.0272865711319534</v>
      </c>
      <c r="AF14" s="36">
        <f t="shared" si="8"/>
        <v>7.5223436027161528E-2</v>
      </c>
      <c r="AG14" s="26">
        <v>0.9476</v>
      </c>
      <c r="AH14" s="20">
        <v>4.1000000000000002E-2</v>
      </c>
      <c r="AI14" s="20">
        <v>1.371</v>
      </c>
      <c r="AJ14" s="19">
        <f t="shared" si="36"/>
        <v>1.5355831680230347</v>
      </c>
      <c r="AK14" s="19">
        <f t="shared" si="37"/>
        <v>0.56857288072068823</v>
      </c>
      <c r="AL14" s="19">
        <f t="shared" si="38"/>
        <v>3.4114372843241294</v>
      </c>
      <c r="AM14" s="19">
        <f t="shared" si="39"/>
        <v>3.9800101650448179</v>
      </c>
      <c r="AN14" s="36">
        <f t="shared" si="40"/>
        <v>0.11014280854877768</v>
      </c>
      <c r="AO14" s="26">
        <v>0.90939999999999999</v>
      </c>
      <c r="AP14" s="20">
        <v>3.6999999999999998E-2</v>
      </c>
      <c r="AQ14" s="20">
        <v>1.38</v>
      </c>
      <c r="AR14" s="19">
        <f t="shared" si="9"/>
        <v>1.54566358269277</v>
      </c>
      <c r="AS14" s="19">
        <f t="shared" si="10"/>
        <v>0.53055351985126697</v>
      </c>
      <c r="AT14" s="19">
        <f t="shared" si="11"/>
        <v>4.2444281588101358</v>
      </c>
      <c r="AU14" s="19">
        <f t="shared" si="12"/>
        <v>4.774981678661403</v>
      </c>
      <c r="AV14" s="36">
        <f t="shared" si="13"/>
        <v>0.13427526359478378</v>
      </c>
      <c r="AW14" s="26">
        <v>0.86780000000000002</v>
      </c>
      <c r="AX14" s="20">
        <v>4.2000000000000003E-2</v>
      </c>
      <c r="AY14" s="20">
        <v>1.387</v>
      </c>
      <c r="AZ14" s="19">
        <f t="shared" si="14"/>
        <v>1.5535039052136754</v>
      </c>
      <c r="BA14" s="19">
        <f t="shared" si="15"/>
        <v>0.48803766581197461</v>
      </c>
      <c r="BB14" s="19">
        <f t="shared" si="16"/>
        <v>4.8803766581197454</v>
      </c>
      <c r="BC14" s="19">
        <f t="shared" si="17"/>
        <v>5.3684143239317201</v>
      </c>
      <c r="BD14" s="36">
        <f t="shared" si="18"/>
        <v>0.19246348360340307</v>
      </c>
      <c r="BE14" s="26">
        <v>0.82479999999999998</v>
      </c>
      <c r="BF14" s="20">
        <v>3.9E-2</v>
      </c>
      <c r="BG14" s="20">
        <v>1.39</v>
      </c>
      <c r="BH14" s="19">
        <f t="shared" si="19"/>
        <v>1.5568640434369205</v>
      </c>
      <c r="BI14" s="19">
        <f t="shared" si="20"/>
        <v>0.44278003742211841</v>
      </c>
      <c r="BJ14" s="19">
        <f t="shared" si="21"/>
        <v>5.3133604490654207</v>
      </c>
      <c r="BK14" s="19">
        <f t="shared" si="22"/>
        <v>5.7561404864875394</v>
      </c>
      <c r="BL14" s="36">
        <f t="shared" si="23"/>
        <v>0.21538803953719807</v>
      </c>
      <c r="BM14" s="17">
        <f t="shared" si="24"/>
        <v>31.342585573371391</v>
      </c>
      <c r="BN14" s="79">
        <f t="shared" si="25"/>
        <v>0.16952527533592004</v>
      </c>
      <c r="BO14" s="1">
        <f t="shared" si="35"/>
        <v>16.952527533592004</v>
      </c>
    </row>
    <row r="15" spans="2:67" ht="20.100000000000001" customHeight="1">
      <c r="B15" s="2"/>
      <c r="C15" s="2"/>
      <c r="D15" s="2"/>
      <c r="E15" s="38">
        <v>42</v>
      </c>
      <c r="F15" s="20">
        <f t="shared" si="26"/>
        <v>0.83460000000000001</v>
      </c>
      <c r="G15" s="20">
        <f t="shared" si="0"/>
        <v>10.515078219424089</v>
      </c>
      <c r="H15" s="29">
        <f t="shared" si="1"/>
        <v>74643.8028169014</v>
      </c>
      <c r="I15" s="19">
        <v>1.0674999999999999</v>
      </c>
      <c r="J15" s="19">
        <v>5.1999999999999998E-2</v>
      </c>
      <c r="K15" s="19">
        <v>1.323</v>
      </c>
      <c r="L15" s="19">
        <f t="shared" si="2"/>
        <v>1.4818209564511122</v>
      </c>
      <c r="M15" s="19">
        <f t="shared" si="27"/>
        <v>0.67191847620507539</v>
      </c>
      <c r="N15" s="19">
        <f t="shared" si="28"/>
        <v>0</v>
      </c>
      <c r="O15" s="19">
        <f t="shared" si="29"/>
        <v>0.67191847620507539</v>
      </c>
      <c r="P15" s="36">
        <f t="shared" si="30"/>
        <v>0</v>
      </c>
      <c r="Q15" s="26">
        <v>1.0481</v>
      </c>
      <c r="R15" s="20">
        <v>5.0999999999999997E-2</v>
      </c>
      <c r="S15" s="20">
        <v>1.3129999999999999</v>
      </c>
      <c r="T15" s="19">
        <f t="shared" si="3"/>
        <v>1.4706204957069617</v>
      </c>
      <c r="U15" s="19">
        <f t="shared" si="31"/>
        <v>0.63796377868698351</v>
      </c>
      <c r="V15" s="19">
        <f t="shared" si="32"/>
        <v>1.275927557373967</v>
      </c>
      <c r="W15" s="19">
        <f t="shared" si="33"/>
        <v>1.9138913360609506</v>
      </c>
      <c r="X15" s="36">
        <f t="shared" si="34"/>
        <v>4.1886662136318836E-2</v>
      </c>
      <c r="Y15" s="26">
        <v>0.98960000000000004</v>
      </c>
      <c r="Z15" s="20">
        <v>4.7E-2</v>
      </c>
      <c r="AA15" s="20">
        <v>1.337</v>
      </c>
      <c r="AB15" s="19">
        <f t="shared" si="4"/>
        <v>1.497501601492923</v>
      </c>
      <c r="AC15" s="19">
        <f t="shared" si="5"/>
        <v>0.58971654893103609</v>
      </c>
      <c r="AD15" s="19">
        <f t="shared" si="6"/>
        <v>2.3588661957241444</v>
      </c>
      <c r="AE15" s="19">
        <f t="shared" si="7"/>
        <v>2.9485827446551802</v>
      </c>
      <c r="AF15" s="36">
        <f t="shared" si="8"/>
        <v>8.0051005902665034E-2</v>
      </c>
      <c r="AG15" s="26">
        <v>0.95579999999999998</v>
      </c>
      <c r="AH15" s="20">
        <v>0.05</v>
      </c>
      <c r="AI15" s="20">
        <v>1.3320000000000001</v>
      </c>
      <c r="AJ15" s="19">
        <f t="shared" si="36"/>
        <v>1.4919013711208478</v>
      </c>
      <c r="AK15" s="19">
        <f t="shared" si="37"/>
        <v>0.54601381304721053</v>
      </c>
      <c r="AL15" s="19">
        <f t="shared" si="38"/>
        <v>3.2760828782832632</v>
      </c>
      <c r="AM15" s="19">
        <f t="shared" si="39"/>
        <v>3.8220966913304739</v>
      </c>
      <c r="AN15" s="36">
        <f t="shared" si="40"/>
        <v>0.12678732356445091</v>
      </c>
      <c r="AO15" s="26">
        <v>0.90659999999999996</v>
      </c>
      <c r="AP15" s="20">
        <v>4.1000000000000002E-2</v>
      </c>
      <c r="AQ15" s="20">
        <v>1.355</v>
      </c>
      <c r="AR15" s="19">
        <f t="shared" si="9"/>
        <v>1.5176624308323938</v>
      </c>
      <c r="AS15" s="19">
        <f t="shared" si="10"/>
        <v>0.50835973828851588</v>
      </c>
      <c r="AT15" s="19">
        <f t="shared" si="11"/>
        <v>4.0668779063081271</v>
      </c>
      <c r="AU15" s="19">
        <f t="shared" si="12"/>
        <v>4.5752376445966432</v>
      </c>
      <c r="AV15" s="36">
        <f t="shared" si="13"/>
        <v>0.14344934312156388</v>
      </c>
      <c r="AW15" s="26">
        <v>0.87809999999999999</v>
      </c>
      <c r="AX15" s="20">
        <v>4.9000000000000002E-2</v>
      </c>
      <c r="AY15" s="20">
        <v>1.36</v>
      </c>
      <c r="AZ15" s="19">
        <f t="shared" si="14"/>
        <v>1.5232626612044693</v>
      </c>
      <c r="BA15" s="19">
        <f t="shared" si="15"/>
        <v>0.48042643788101996</v>
      </c>
      <c r="BB15" s="19">
        <f t="shared" si="16"/>
        <v>4.8042643788101991</v>
      </c>
      <c r="BC15" s="19">
        <f t="shared" si="17"/>
        <v>5.284690816691219</v>
      </c>
      <c r="BD15" s="36">
        <f t="shared" si="18"/>
        <v>0.21588378636849331</v>
      </c>
      <c r="BE15" s="26">
        <v>0.81259999999999999</v>
      </c>
      <c r="BF15" s="20">
        <v>4.7E-2</v>
      </c>
      <c r="BG15" s="20">
        <v>1.377</v>
      </c>
      <c r="BH15" s="19">
        <f t="shared" si="19"/>
        <v>1.5423034444695249</v>
      </c>
      <c r="BI15" s="19">
        <f t="shared" si="20"/>
        <v>0.42177675780576573</v>
      </c>
      <c r="BJ15" s="19">
        <f t="shared" si="21"/>
        <v>5.0613210936691884</v>
      </c>
      <c r="BK15" s="19">
        <f t="shared" si="22"/>
        <v>5.4830978514749544</v>
      </c>
      <c r="BL15" s="36">
        <f t="shared" si="23"/>
        <v>0.25473763603734623</v>
      </c>
      <c r="BM15" s="17">
        <f t="shared" si="24"/>
        <v>35.983744938868327</v>
      </c>
      <c r="BN15" s="79">
        <f t="shared" si="25"/>
        <v>0.14065576282478964</v>
      </c>
      <c r="BO15" s="1">
        <f t="shared" si="35"/>
        <v>14.065576282478965</v>
      </c>
    </row>
    <row r="16" spans="2:67" ht="20.100000000000001" customHeight="1">
      <c r="B16" s="2"/>
      <c r="C16" s="2"/>
      <c r="D16" s="2"/>
      <c r="E16" s="38">
        <v>44</v>
      </c>
      <c r="F16" s="20">
        <f t="shared" si="26"/>
        <v>0.87460000000000004</v>
      </c>
      <c r="G16" s="20">
        <f t="shared" si="0"/>
        <v>11.019035958193516</v>
      </c>
      <c r="H16" s="29">
        <f t="shared" si="1"/>
        <v>78221.267605633795</v>
      </c>
      <c r="I16" s="19">
        <v>1.2206999999999999</v>
      </c>
      <c r="J16" s="19">
        <v>7.0999999999999994E-2</v>
      </c>
      <c r="K16" s="19">
        <v>1.173</v>
      </c>
      <c r="L16" s="19">
        <f t="shared" si="2"/>
        <v>1.3138140452888547</v>
      </c>
      <c r="M16" s="19">
        <f t="shared" si="27"/>
        <v>0.69067707474958195</v>
      </c>
      <c r="N16" s="19">
        <f t="shared" si="28"/>
        <v>0</v>
      </c>
      <c r="O16" s="19">
        <f t="shared" si="29"/>
        <v>0.69067707474958195</v>
      </c>
      <c r="P16" s="36">
        <f t="shared" si="30"/>
        <v>0</v>
      </c>
      <c r="Q16" s="26">
        <v>1.2044999999999999</v>
      </c>
      <c r="R16" s="20">
        <v>7.9000000000000001E-2</v>
      </c>
      <c r="S16" s="20">
        <v>1.159</v>
      </c>
      <c r="T16" s="19">
        <f t="shared" si="3"/>
        <v>1.2981334002470439</v>
      </c>
      <c r="U16" s="19">
        <f t="shared" si="31"/>
        <v>0.65651039681277512</v>
      </c>
      <c r="V16" s="19">
        <f t="shared" si="32"/>
        <v>1.3130207936255502</v>
      </c>
      <c r="W16" s="19">
        <f t="shared" si="33"/>
        <v>1.9695311904383255</v>
      </c>
      <c r="X16" s="36">
        <f t="shared" si="34"/>
        <v>5.055569541017501E-2</v>
      </c>
      <c r="Y16" s="26">
        <v>1.0368999999999999</v>
      </c>
      <c r="Z16" s="20">
        <v>6.9000000000000006E-2</v>
      </c>
      <c r="AA16" s="20">
        <v>1.2150000000000001</v>
      </c>
      <c r="AB16" s="19">
        <f t="shared" si="4"/>
        <v>1.3608559804142868</v>
      </c>
      <c r="AC16" s="19">
        <f t="shared" si="5"/>
        <v>0.53467198902008239</v>
      </c>
      <c r="AD16" s="19">
        <f t="shared" si="6"/>
        <v>2.1386879560803296</v>
      </c>
      <c r="AE16" s="19">
        <f t="shared" si="7"/>
        <v>2.6733599451004117</v>
      </c>
      <c r="AF16" s="36">
        <f t="shared" si="8"/>
        <v>9.7052732569628736E-2</v>
      </c>
      <c r="AG16" s="26">
        <v>0.98460000000000003</v>
      </c>
      <c r="AH16" s="20">
        <v>6.6000000000000003E-2</v>
      </c>
      <c r="AI16" s="20">
        <v>1.24</v>
      </c>
      <c r="AJ16" s="19">
        <f t="shared" si="36"/>
        <v>1.388857132274663</v>
      </c>
      <c r="AK16" s="19">
        <f t="shared" si="37"/>
        <v>0.50213923982634967</v>
      </c>
      <c r="AL16" s="19">
        <f t="shared" si="38"/>
        <v>3.0128354389580978</v>
      </c>
      <c r="AM16" s="19">
        <f t="shared" si="39"/>
        <v>3.5149746787844474</v>
      </c>
      <c r="AN16" s="36">
        <f t="shared" si="40"/>
        <v>0.14503896300622895</v>
      </c>
      <c r="AO16" s="26">
        <v>0.87849999999999995</v>
      </c>
      <c r="AP16" s="20">
        <v>6.6000000000000003E-2</v>
      </c>
      <c r="AQ16" s="20">
        <v>1.2629999999999999</v>
      </c>
      <c r="AR16" s="19">
        <f t="shared" si="9"/>
        <v>1.4146181919862091</v>
      </c>
      <c r="AS16" s="19">
        <f t="shared" si="10"/>
        <v>0.4147165436503385</v>
      </c>
      <c r="AT16" s="19">
        <f t="shared" si="11"/>
        <v>3.317732349202708</v>
      </c>
      <c r="AU16" s="19">
        <f t="shared" si="12"/>
        <v>3.7324488928530464</v>
      </c>
      <c r="AV16" s="36">
        <f t="shared" si="13"/>
        <v>0.20062578700978426</v>
      </c>
      <c r="AW16" s="26">
        <v>0.79620000000000002</v>
      </c>
      <c r="AX16" s="20">
        <v>5.8999999999999997E-2</v>
      </c>
      <c r="AY16" s="20">
        <v>1.306</v>
      </c>
      <c r="AZ16" s="19">
        <f t="shared" si="14"/>
        <v>1.4627801731860564</v>
      </c>
      <c r="BA16" s="19">
        <f t="shared" si="15"/>
        <v>0.36424351469111643</v>
      </c>
      <c r="BB16" s="19">
        <f t="shared" si="16"/>
        <v>3.6424351469111644</v>
      </c>
      <c r="BC16" s="19">
        <f t="shared" si="17"/>
        <v>4.0066786616022805</v>
      </c>
      <c r="BD16" s="36">
        <f t="shared" si="18"/>
        <v>0.23970908561518289</v>
      </c>
      <c r="BE16" s="26">
        <v>0.72170000000000001</v>
      </c>
      <c r="BF16" s="20">
        <v>7.2999999999999995E-2</v>
      </c>
      <c r="BG16" s="20">
        <v>1.337</v>
      </c>
      <c r="BH16" s="19">
        <f t="shared" si="19"/>
        <v>1.497501601492923</v>
      </c>
      <c r="BI16" s="19">
        <f t="shared" si="20"/>
        <v>0.31364426633436682</v>
      </c>
      <c r="BJ16" s="19">
        <f t="shared" si="21"/>
        <v>3.7637311960124014</v>
      </c>
      <c r="BK16" s="19">
        <f t="shared" si="22"/>
        <v>4.077375462346768</v>
      </c>
      <c r="BL16" s="36">
        <f t="shared" si="23"/>
        <v>0.37300362324858821</v>
      </c>
      <c r="BM16" s="17">
        <f t="shared" si="24"/>
        <v>38.541783859724326</v>
      </c>
      <c r="BN16" s="79">
        <f t="shared" si="25"/>
        <v>9.7653269234002749E-2</v>
      </c>
      <c r="BO16" s="1">
        <f t="shared" si="35"/>
        <v>9.7653269234002753</v>
      </c>
    </row>
    <row r="17" spans="2:67" ht="20.100000000000001" customHeight="1">
      <c r="B17" s="2"/>
      <c r="C17" s="2"/>
      <c r="D17" s="2"/>
      <c r="E17" s="38">
        <v>46</v>
      </c>
      <c r="F17" s="20">
        <f t="shared" si="26"/>
        <v>0.91460000000000008</v>
      </c>
      <c r="G17" s="20">
        <f t="shared" si="0"/>
        <v>11.522993696962944</v>
      </c>
      <c r="H17" s="29">
        <f t="shared" si="1"/>
        <v>81798.732394366205</v>
      </c>
      <c r="I17" s="19">
        <v>2.0947</v>
      </c>
      <c r="J17" s="19">
        <v>0.15</v>
      </c>
      <c r="K17" s="19">
        <v>0.96399999999999997</v>
      </c>
      <c r="L17" s="19">
        <f t="shared" si="2"/>
        <v>1.079724415736109</v>
      </c>
      <c r="M17" s="19">
        <f t="shared" si="27"/>
        <v>1.3735955045148891</v>
      </c>
      <c r="N17" s="19">
        <f t="shared" si="28"/>
        <v>0</v>
      </c>
      <c r="O17" s="19">
        <f t="shared" si="29"/>
        <v>1.3735955045148891</v>
      </c>
      <c r="P17" s="36">
        <f t="shared" si="30"/>
        <v>0</v>
      </c>
      <c r="Q17" s="26">
        <v>2.33</v>
      </c>
      <c r="R17" s="20">
        <v>5.2999999999999999E-2</v>
      </c>
      <c r="S17" s="20">
        <v>0.92800000000000005</v>
      </c>
      <c r="T17" s="19">
        <f t="shared" si="3"/>
        <v>1.0394027570571671</v>
      </c>
      <c r="U17" s="19">
        <f t="shared" si="31"/>
        <v>1.5749578015738399</v>
      </c>
      <c r="V17" s="19">
        <f t="shared" si="32"/>
        <v>3.1499156031476798</v>
      </c>
      <c r="W17" s="19">
        <f t="shared" si="33"/>
        <v>4.72487340472152</v>
      </c>
      <c r="X17" s="36">
        <f t="shared" si="34"/>
        <v>2.1744425980770515E-2</v>
      </c>
      <c r="Y17" s="26">
        <v>2.1198000000000001</v>
      </c>
      <c r="Z17" s="20">
        <v>5.0999999999999997E-2</v>
      </c>
      <c r="AA17" s="20">
        <v>0.92700000000000005</v>
      </c>
      <c r="AB17" s="19">
        <f t="shared" si="4"/>
        <v>1.0382827109827522</v>
      </c>
      <c r="AC17" s="19">
        <f t="shared" si="5"/>
        <v>1.30079953051776</v>
      </c>
      <c r="AD17" s="19">
        <f t="shared" si="6"/>
        <v>5.2031981220710399</v>
      </c>
      <c r="AE17" s="19">
        <f t="shared" si="7"/>
        <v>6.5039976525887999</v>
      </c>
      <c r="AF17" s="36">
        <f t="shared" si="8"/>
        <v>4.1757622656719159E-2</v>
      </c>
      <c r="AG17" s="26">
        <v>1.698</v>
      </c>
      <c r="AH17" s="20">
        <v>9.6000000000000002E-2</v>
      </c>
      <c r="AI17" s="20">
        <v>0.94699999999999995</v>
      </c>
      <c r="AJ17" s="19">
        <f t="shared" si="36"/>
        <v>1.0606836324710531</v>
      </c>
      <c r="AK17" s="19">
        <f t="shared" si="37"/>
        <v>0.87103670716935444</v>
      </c>
      <c r="AL17" s="19">
        <f t="shared" si="38"/>
        <v>5.2262202430161269</v>
      </c>
      <c r="AM17" s="19">
        <f t="shared" si="39"/>
        <v>6.0972569501854812</v>
      </c>
      <c r="AN17" s="36">
        <f t="shared" si="40"/>
        <v>0.12304630344778465</v>
      </c>
      <c r="AO17" s="26">
        <v>0.6149</v>
      </c>
      <c r="AP17" s="20">
        <v>0.13</v>
      </c>
      <c r="AQ17" s="20">
        <v>0.98399999999999999</v>
      </c>
      <c r="AR17" s="19">
        <f t="shared" si="9"/>
        <v>1.10212533722441</v>
      </c>
      <c r="AS17" s="19">
        <f t="shared" si="10"/>
        <v>0.12332760865483421</v>
      </c>
      <c r="AT17" s="19">
        <f t="shared" si="11"/>
        <v>0.98662086923867365</v>
      </c>
      <c r="AU17" s="19">
        <f t="shared" si="12"/>
        <v>1.1099484778935078</v>
      </c>
      <c r="AV17" s="36">
        <f t="shared" si="13"/>
        <v>0.23986653740044436</v>
      </c>
      <c r="AW17" s="26">
        <v>0.5292</v>
      </c>
      <c r="AX17" s="20">
        <v>9.0999999999999998E-2</v>
      </c>
      <c r="AY17" s="20">
        <v>1.2350000000000001</v>
      </c>
      <c r="AZ17" s="19">
        <f t="shared" si="14"/>
        <v>1.3832569019025878</v>
      </c>
      <c r="BA17" s="19">
        <f t="shared" si="15"/>
        <v>0.14389135881548795</v>
      </c>
      <c r="BB17" s="19">
        <f t="shared" si="16"/>
        <v>1.4389135881548794</v>
      </c>
      <c r="BC17" s="19">
        <f t="shared" si="17"/>
        <v>1.5828049469703673</v>
      </c>
      <c r="BD17" s="36">
        <f t="shared" si="18"/>
        <v>0.33061415015065093</v>
      </c>
      <c r="BE17" s="26">
        <v>0.42709999999999998</v>
      </c>
      <c r="BF17" s="20">
        <v>7.1999999999999995E-2</v>
      </c>
      <c r="BG17" s="20">
        <v>1.3420000000000001</v>
      </c>
      <c r="BH17" s="19">
        <f t="shared" si="19"/>
        <v>1.5031018318649982</v>
      </c>
      <c r="BI17" s="19">
        <f t="shared" si="20"/>
        <v>0.11066882580182109</v>
      </c>
      <c r="BJ17" s="19">
        <f t="shared" si="21"/>
        <v>1.3280259096218532</v>
      </c>
      <c r="BK17" s="19">
        <f t="shared" si="22"/>
        <v>1.4386947354236743</v>
      </c>
      <c r="BL17" s="36">
        <f t="shared" si="23"/>
        <v>0.37065076762588706</v>
      </c>
      <c r="BM17" s="17">
        <f t="shared" si="24"/>
        <v>33.447140221134639</v>
      </c>
      <c r="BN17" s="79">
        <f t="shared" si="25"/>
        <v>3.9705215478562733E-2</v>
      </c>
      <c r="BO17" s="1">
        <f t="shared" si="35"/>
        <v>3.9705215478562734</v>
      </c>
    </row>
    <row r="18" spans="2:67" ht="20.100000000000001" customHeight="1">
      <c r="B18" s="2"/>
      <c r="C18" s="2"/>
      <c r="D18" s="2"/>
      <c r="E18" s="38">
        <v>48</v>
      </c>
      <c r="F18" s="20">
        <f t="shared" si="26"/>
        <v>0.9546</v>
      </c>
      <c r="G18" s="20">
        <f t="shared" si="0"/>
        <v>12.02695143573237</v>
      </c>
      <c r="H18" s="29">
        <f t="shared" si="1"/>
        <v>85376.1971830986</v>
      </c>
      <c r="I18" s="19">
        <v>2.6110000000000002</v>
      </c>
      <c r="J18" s="19">
        <v>6.7000000000000004E-2</v>
      </c>
      <c r="K18" s="19">
        <v>0.93100000000000005</v>
      </c>
      <c r="L18" s="19">
        <f t="shared" si="2"/>
        <v>1.0427628952804124</v>
      </c>
      <c r="M18" s="19">
        <f t="shared" si="27"/>
        <v>1.9905552352890012</v>
      </c>
      <c r="N18" s="19">
        <f t="shared" si="28"/>
        <v>0</v>
      </c>
      <c r="O18" s="19">
        <f t="shared" si="29"/>
        <v>1.9905552352890012</v>
      </c>
      <c r="P18" s="36">
        <f t="shared" si="30"/>
        <v>0</v>
      </c>
      <c r="Q18" s="22">
        <v>2.5910000000000002</v>
      </c>
      <c r="R18" s="19">
        <v>3.4000000000000002E-2</v>
      </c>
      <c r="S18" s="19">
        <v>0.93100000000000005</v>
      </c>
      <c r="T18" s="19">
        <f t="shared" si="3"/>
        <v>1.0427628952804124</v>
      </c>
      <c r="U18" s="19">
        <f t="shared" si="31"/>
        <v>1.9601771195043016</v>
      </c>
      <c r="V18" s="19">
        <f t="shared" si="32"/>
        <v>3.9203542390086032</v>
      </c>
      <c r="W18" s="19">
        <f t="shared" si="33"/>
        <v>5.8805313585129051</v>
      </c>
      <c r="X18" s="36">
        <f t="shared" si="34"/>
        <v>1.4039589327471612E-2</v>
      </c>
      <c r="Y18" s="22">
        <v>2.4342000000000001</v>
      </c>
      <c r="Z18" s="19">
        <v>0.03</v>
      </c>
      <c r="AA18" s="19">
        <v>0.92700000000000005</v>
      </c>
      <c r="AB18" s="19">
        <f t="shared" si="4"/>
        <v>1.0382827109827522</v>
      </c>
      <c r="AC18" s="19">
        <f t="shared" si="5"/>
        <v>1.7152724493371989</v>
      </c>
      <c r="AD18" s="19">
        <f t="shared" si="6"/>
        <v>6.8610897973487956</v>
      </c>
      <c r="AE18" s="19">
        <f t="shared" si="7"/>
        <v>8.5763622466859939</v>
      </c>
      <c r="AF18" s="36">
        <f t="shared" si="8"/>
        <v>2.4563307445128916E-2</v>
      </c>
      <c r="AG18" s="26">
        <v>2.2946</v>
      </c>
      <c r="AH18" s="20">
        <v>3.7999999999999999E-2</v>
      </c>
      <c r="AI18" s="20">
        <v>0.92300000000000004</v>
      </c>
      <c r="AJ18" s="19">
        <f t="shared" si="36"/>
        <v>1.0338025266850919</v>
      </c>
      <c r="AK18" s="19">
        <f t="shared" si="37"/>
        <v>1.5110488620278919</v>
      </c>
      <c r="AL18" s="19">
        <f t="shared" si="38"/>
        <v>9.0662931721673505</v>
      </c>
      <c r="AM18" s="19">
        <f t="shared" si="39"/>
        <v>10.577342034195242</v>
      </c>
      <c r="AN18" s="36">
        <f t="shared" si="40"/>
        <v>4.6268389059371133E-2</v>
      </c>
      <c r="AO18" s="26">
        <v>2.0661999999999998</v>
      </c>
      <c r="AP18" s="20">
        <v>3.9E-2</v>
      </c>
      <c r="AQ18" s="20">
        <v>0.92200000000000004</v>
      </c>
      <c r="AR18" s="19">
        <f t="shared" si="9"/>
        <v>1.0326824806106769</v>
      </c>
      <c r="AS18" s="19">
        <f t="shared" si="10"/>
        <v>1.2225529673685298</v>
      </c>
      <c r="AT18" s="19">
        <f t="shared" si="11"/>
        <v>9.7804237389482385</v>
      </c>
      <c r="AU18" s="19">
        <f t="shared" si="12"/>
        <v>11.002976706316769</v>
      </c>
      <c r="AV18" s="36">
        <f t="shared" si="13"/>
        <v>6.3177518831647628E-2</v>
      </c>
      <c r="AW18" s="22">
        <v>1.8002</v>
      </c>
      <c r="AX18" s="19">
        <v>5.2999999999999999E-2</v>
      </c>
      <c r="AY18" s="19">
        <v>0.93200000000000005</v>
      </c>
      <c r="AZ18" s="19">
        <f t="shared" si="14"/>
        <v>1.0438829413548274</v>
      </c>
      <c r="BA18" s="19">
        <f t="shared" si="15"/>
        <v>0.94827536223890596</v>
      </c>
      <c r="BB18" s="19">
        <f t="shared" si="16"/>
        <v>9.4827536223890583</v>
      </c>
      <c r="BC18" s="19">
        <f t="shared" si="17"/>
        <v>10.431028984627964</v>
      </c>
      <c r="BD18" s="36">
        <f t="shared" si="18"/>
        <v>0.1096614096007404</v>
      </c>
      <c r="BE18" s="22">
        <v>1.5693999999999999</v>
      </c>
      <c r="BF18" s="19">
        <v>5.1999999999999998E-2</v>
      </c>
      <c r="BG18" s="19">
        <v>0.93400000000000005</v>
      </c>
      <c r="BH18" s="19">
        <f t="shared" si="19"/>
        <v>1.0461230335036575</v>
      </c>
      <c r="BI18" s="19">
        <f t="shared" si="20"/>
        <v>0.72380599618103303</v>
      </c>
      <c r="BJ18" s="19">
        <f t="shared" si="21"/>
        <v>8.6856719541723955</v>
      </c>
      <c r="BK18" s="19">
        <f t="shared" si="22"/>
        <v>9.4094779503534287</v>
      </c>
      <c r="BL18" s="36">
        <f t="shared" si="23"/>
        <v>0.12966550980350364</v>
      </c>
      <c r="BM18" s="17">
        <f t="shared" si="24"/>
        <v>84.888244716588659</v>
      </c>
      <c r="BN18" s="79">
        <f t="shared" si="25"/>
        <v>0.10231890155310353</v>
      </c>
      <c r="BO18" s="1">
        <f t="shared" si="35"/>
        <v>10.231890155310353</v>
      </c>
    </row>
    <row r="19" spans="2:67" ht="20.100000000000001" customHeight="1">
      <c r="B19" s="15"/>
      <c r="C19" s="2"/>
      <c r="D19" s="2"/>
      <c r="E19" s="38">
        <v>50</v>
      </c>
      <c r="F19" s="20">
        <f t="shared" si="26"/>
        <v>0.99460000000000004</v>
      </c>
      <c r="G19" s="20">
        <f t="shared" si="0"/>
        <v>12.530909174501796</v>
      </c>
      <c r="H19" s="29">
        <f t="shared" si="1"/>
        <v>88953.661971830996</v>
      </c>
      <c r="I19" s="19">
        <v>2.7707000000000002</v>
      </c>
      <c r="J19" s="19">
        <v>5.1999999999999998E-2</v>
      </c>
      <c r="K19" s="19">
        <v>0.93</v>
      </c>
      <c r="L19" s="19">
        <f t="shared" si="2"/>
        <v>1.0416428492059973</v>
      </c>
      <c r="M19" s="19">
        <f t="shared" si="27"/>
        <v>2.236691225914198</v>
      </c>
      <c r="N19" s="19">
        <f t="shared" si="28"/>
        <v>0</v>
      </c>
      <c r="O19" s="19">
        <f t="shared" si="29"/>
        <v>2.236691225914198</v>
      </c>
      <c r="P19" s="36">
        <f t="shared" si="30"/>
        <v>0</v>
      </c>
      <c r="Q19" s="22">
        <v>2.6560999999999999</v>
      </c>
      <c r="R19" s="19">
        <v>4.3999999999999997E-2</v>
      </c>
      <c r="S19" s="19">
        <v>0.93200000000000005</v>
      </c>
      <c r="T19" s="19">
        <f t="shared" si="3"/>
        <v>1.0438829413548274</v>
      </c>
      <c r="U19" s="19">
        <f t="shared" si="31"/>
        <v>2.0643427005530932</v>
      </c>
      <c r="V19" s="19">
        <f t="shared" si="32"/>
        <v>4.1286854011061864</v>
      </c>
      <c r="W19" s="19">
        <f t="shared" si="33"/>
        <v>6.1930281016592801</v>
      </c>
      <c r="X19" s="36">
        <f t="shared" si="34"/>
        <v>1.8207932160122935E-2</v>
      </c>
      <c r="Y19" s="22">
        <v>2.5266000000000002</v>
      </c>
      <c r="Z19" s="19">
        <v>3.6999999999999998E-2</v>
      </c>
      <c r="AA19" s="19">
        <v>0.93</v>
      </c>
      <c r="AB19" s="19">
        <f t="shared" si="4"/>
        <v>1.0416428492059973</v>
      </c>
      <c r="AC19" s="19">
        <f t="shared" si="5"/>
        <v>1.859944598747193</v>
      </c>
      <c r="AD19" s="19">
        <f t="shared" si="6"/>
        <v>7.4397783949887719</v>
      </c>
      <c r="AE19" s="19">
        <f t="shared" si="7"/>
        <v>9.2997229937359656</v>
      </c>
      <c r="AF19" s="36">
        <f t="shared" si="8"/>
        <v>3.0491145631991318E-2</v>
      </c>
      <c r="AG19" s="22">
        <v>2.3980999999999999</v>
      </c>
      <c r="AH19" s="19">
        <v>4.3999999999999997E-2</v>
      </c>
      <c r="AI19" s="19">
        <v>0.92700000000000005</v>
      </c>
      <c r="AJ19" s="19">
        <f t="shared" si="36"/>
        <v>1.0382827109827522</v>
      </c>
      <c r="AK19" s="19">
        <f t="shared" si="37"/>
        <v>1.6647735763065246</v>
      </c>
      <c r="AL19" s="19">
        <f t="shared" si="38"/>
        <v>9.9886414578391456</v>
      </c>
      <c r="AM19" s="19">
        <f t="shared" si="39"/>
        <v>11.65341503414567</v>
      </c>
      <c r="AN19" s="36">
        <f t="shared" si="40"/>
        <v>5.4039276379283616E-2</v>
      </c>
      <c r="AO19" s="22">
        <v>2.2517999999999998</v>
      </c>
      <c r="AP19" s="19">
        <v>3.2000000000000001E-2</v>
      </c>
      <c r="AQ19" s="19">
        <v>0.92900000000000005</v>
      </c>
      <c r="AR19" s="19">
        <f t="shared" si="9"/>
        <v>1.0405228031315823</v>
      </c>
      <c r="AS19" s="19">
        <f t="shared" si="10"/>
        <v>1.4741856696190125</v>
      </c>
      <c r="AT19" s="19">
        <f t="shared" si="11"/>
        <v>11.7934853569521</v>
      </c>
      <c r="AU19" s="19">
        <f t="shared" si="12"/>
        <v>13.267671026571113</v>
      </c>
      <c r="AV19" s="36">
        <f t="shared" si="13"/>
        <v>5.2628079619024305E-2</v>
      </c>
      <c r="AW19" s="22">
        <v>2.0926</v>
      </c>
      <c r="AX19" s="19">
        <v>3.6999999999999998E-2</v>
      </c>
      <c r="AY19" s="19">
        <v>0.92600000000000005</v>
      </c>
      <c r="AZ19" s="19">
        <f t="shared" si="14"/>
        <v>1.0371626649083372</v>
      </c>
      <c r="BA19" s="19">
        <f t="shared" si="15"/>
        <v>1.2648981078250292</v>
      </c>
      <c r="BB19" s="19">
        <f t="shared" si="16"/>
        <v>12.648981078250291</v>
      </c>
      <c r="BC19" s="19">
        <f t="shared" si="17"/>
        <v>13.91387918607532</v>
      </c>
      <c r="BD19" s="36">
        <f t="shared" si="18"/>
        <v>7.5573550676197768E-2</v>
      </c>
      <c r="BE19" s="22">
        <v>1.9017999999999999</v>
      </c>
      <c r="BF19" s="19">
        <v>3.9E-2</v>
      </c>
      <c r="BG19" s="19">
        <v>0.92100000000000004</v>
      </c>
      <c r="BH19" s="19">
        <f t="shared" si="19"/>
        <v>1.0315624345362617</v>
      </c>
      <c r="BI19" s="19">
        <f t="shared" si="20"/>
        <v>1.033499031773067</v>
      </c>
      <c r="BJ19" s="19">
        <f t="shared" si="21"/>
        <v>12.401988381276801</v>
      </c>
      <c r="BK19" s="19">
        <f t="shared" si="22"/>
        <v>13.435487413049868</v>
      </c>
      <c r="BL19" s="36">
        <f t="shared" si="23"/>
        <v>9.45608229620995E-2</v>
      </c>
      <c r="BM19" s="17">
        <f t="shared" si="24"/>
        <v>111.43484770130331</v>
      </c>
      <c r="BN19" s="79">
        <f t="shared" si="25"/>
        <v>0.11129362705748778</v>
      </c>
      <c r="BO19" s="1">
        <f t="shared" si="35"/>
        <v>11.129362705748779</v>
      </c>
    </row>
    <row r="20" spans="2:67" ht="20.100000000000001" customHeight="1">
      <c r="B20" s="15"/>
      <c r="C20" s="2"/>
      <c r="D20" s="16"/>
      <c r="E20" s="38">
        <v>52</v>
      </c>
      <c r="F20" s="20">
        <f t="shared" si="26"/>
        <v>1.0346</v>
      </c>
      <c r="G20" s="20">
        <f t="shared" si="0"/>
        <v>13.034866913271221</v>
      </c>
      <c r="H20" s="29">
        <f t="shared" si="1"/>
        <v>92531.126760563377</v>
      </c>
      <c r="I20" s="19">
        <v>2.7780999999999998</v>
      </c>
      <c r="J20" s="19">
        <v>5.5E-2</v>
      </c>
      <c r="K20" s="19">
        <v>0.93200000000000005</v>
      </c>
      <c r="L20" s="19">
        <f t="shared" si="2"/>
        <v>1.0438829413548274</v>
      </c>
      <c r="M20" s="19">
        <f t="shared" si="27"/>
        <v>2.2583367466307038</v>
      </c>
      <c r="N20" s="19">
        <f t="shared" si="28"/>
        <v>0</v>
      </c>
      <c r="O20" s="19">
        <f t="shared" si="29"/>
        <v>2.2583367466307038</v>
      </c>
      <c r="P20" s="36">
        <f t="shared" si="30"/>
        <v>0</v>
      </c>
      <c r="Q20" s="26">
        <v>2.6960000000000002</v>
      </c>
      <c r="R20" s="20">
        <v>3.5999999999999997E-2</v>
      </c>
      <c r="S20" s="19">
        <v>0.93500000000000005</v>
      </c>
      <c r="T20" s="19">
        <f t="shared" si="3"/>
        <v>1.0472430795780725</v>
      </c>
      <c r="U20" s="19">
        <f t="shared" si="31"/>
        <v>2.1405438306413358</v>
      </c>
      <c r="V20" s="19">
        <f t="shared" si="32"/>
        <v>4.2810876612826716</v>
      </c>
      <c r="W20" s="19">
        <f t="shared" si="33"/>
        <v>6.421631491924007</v>
      </c>
      <c r="X20" s="36">
        <f t="shared" si="34"/>
        <v>1.499345939765875E-2</v>
      </c>
      <c r="Y20" s="26">
        <v>2.5724999999999998</v>
      </c>
      <c r="Z20" s="20">
        <v>3.1E-2</v>
      </c>
      <c r="AA20" s="19">
        <v>0.93300000000000005</v>
      </c>
      <c r="AB20" s="19">
        <f t="shared" si="4"/>
        <v>1.0450029874292424</v>
      </c>
      <c r="AC20" s="19">
        <f t="shared" si="5"/>
        <v>1.9405962237460397</v>
      </c>
      <c r="AD20" s="19">
        <f t="shared" si="6"/>
        <v>7.7623848949841587</v>
      </c>
      <c r="AE20" s="19">
        <f t="shared" si="7"/>
        <v>9.7029811187301984</v>
      </c>
      <c r="AF20" s="36">
        <f t="shared" si="8"/>
        <v>2.5711718366798884E-2</v>
      </c>
      <c r="AG20" s="22">
        <v>2.4460999999999999</v>
      </c>
      <c r="AH20" s="19">
        <v>0.04</v>
      </c>
      <c r="AI20" s="19">
        <v>0.93</v>
      </c>
      <c r="AJ20" s="19">
        <f t="shared" si="36"/>
        <v>1.0416428492059973</v>
      </c>
      <c r="AK20" s="19">
        <f t="shared" si="37"/>
        <v>1.7433132858697729</v>
      </c>
      <c r="AL20" s="19">
        <f t="shared" si="38"/>
        <v>10.459879715218637</v>
      </c>
      <c r="AM20" s="19">
        <f t="shared" si="39"/>
        <v>12.20319300108841</v>
      </c>
      <c r="AN20" s="36">
        <f t="shared" si="40"/>
        <v>4.9445101024850779E-2</v>
      </c>
      <c r="AO20" s="26">
        <v>2.3018000000000001</v>
      </c>
      <c r="AP20" s="20">
        <v>3.7999999999999999E-2</v>
      </c>
      <c r="AQ20" s="19">
        <v>0.93</v>
      </c>
      <c r="AR20" s="19">
        <f t="shared" si="9"/>
        <v>1.0416428492059973</v>
      </c>
      <c r="AS20" s="19">
        <f t="shared" si="10"/>
        <v>1.5436974833588364</v>
      </c>
      <c r="AT20" s="19">
        <f t="shared" si="11"/>
        <v>12.349579866870691</v>
      </c>
      <c r="AU20" s="19">
        <f t="shared" si="12"/>
        <v>13.893277350229528</v>
      </c>
      <c r="AV20" s="36">
        <f t="shared" si="13"/>
        <v>6.2630461298144313E-2</v>
      </c>
      <c r="AW20" s="26">
        <v>2.1669999999999998</v>
      </c>
      <c r="AX20" s="20">
        <v>3.7999999999999999E-2</v>
      </c>
      <c r="AY20" s="19">
        <v>0.93</v>
      </c>
      <c r="AZ20" s="19">
        <f t="shared" si="14"/>
        <v>1.0416428492059973</v>
      </c>
      <c r="BA20" s="19">
        <f t="shared" si="15"/>
        <v>1.3681850711009629</v>
      </c>
      <c r="BB20" s="19">
        <f t="shared" si="16"/>
        <v>13.681850711009629</v>
      </c>
      <c r="BC20" s="19">
        <f t="shared" si="17"/>
        <v>15.050035782110591</v>
      </c>
      <c r="BD20" s="36">
        <f t="shared" si="18"/>
        <v>7.8288076622680405E-2</v>
      </c>
      <c r="BE20" s="26">
        <v>2.0061</v>
      </c>
      <c r="BF20" s="20">
        <v>2.9000000000000001E-2</v>
      </c>
      <c r="BG20" s="19">
        <v>0.92400000000000004</v>
      </c>
      <c r="BH20" s="19">
        <f t="shared" si="19"/>
        <v>1.0349225727595071</v>
      </c>
      <c r="BI20" s="19">
        <f t="shared" si="20"/>
        <v>1.1574712854856062</v>
      </c>
      <c r="BJ20" s="19">
        <f t="shared" si="21"/>
        <v>13.889655425827273</v>
      </c>
      <c r="BK20" s="19">
        <f t="shared" si="22"/>
        <v>15.047126711312879</v>
      </c>
      <c r="BL20" s="36">
        <f t="shared" si="23"/>
        <v>7.0773278795536895E-2</v>
      </c>
      <c r="BM20" s="17">
        <f t="shared" si="24"/>
        <v>130.87438003420914</v>
      </c>
      <c r="BN20" s="79">
        <f t="shared" si="25"/>
        <v>0.10612967505325846</v>
      </c>
      <c r="BO20" s="1">
        <f t="shared" si="35"/>
        <v>10.612967505325846</v>
      </c>
    </row>
    <row r="21" spans="2:67" ht="20.100000000000001" customHeight="1">
      <c r="B21" s="15"/>
      <c r="C21" s="2"/>
      <c r="D21" s="16"/>
      <c r="E21" s="38">
        <v>54</v>
      </c>
      <c r="F21" s="20">
        <f t="shared" si="26"/>
        <v>1.0746</v>
      </c>
      <c r="G21" s="20">
        <f t="shared" si="0"/>
        <v>13.538824652040649</v>
      </c>
      <c r="H21" s="29">
        <f t="shared" si="1"/>
        <v>96108.591549295772</v>
      </c>
      <c r="I21" s="19">
        <v>2.8639999999999999</v>
      </c>
      <c r="J21" s="19">
        <v>5.1999999999999998E-2</v>
      </c>
      <c r="K21" s="19">
        <v>0.93200000000000005</v>
      </c>
      <c r="L21" s="19">
        <f t="shared" si="2"/>
        <v>1.0438829413548274</v>
      </c>
      <c r="M21" s="19">
        <f t="shared" si="27"/>
        <v>2.4001532899038009</v>
      </c>
      <c r="N21" s="19">
        <f t="shared" si="28"/>
        <v>0</v>
      </c>
      <c r="O21" s="19">
        <f t="shared" si="29"/>
        <v>2.4001532899038009</v>
      </c>
      <c r="P21" s="36">
        <f t="shared" si="30"/>
        <v>0</v>
      </c>
      <c r="Q21" s="22">
        <v>2.8062</v>
      </c>
      <c r="R21" s="19">
        <v>0.04</v>
      </c>
      <c r="S21" s="19">
        <v>0.93400000000000005</v>
      </c>
      <c r="T21" s="19">
        <f t="shared" si="3"/>
        <v>1.0461230335036575</v>
      </c>
      <c r="U21" s="19">
        <f t="shared" si="31"/>
        <v>2.3141532755995167</v>
      </c>
      <c r="V21" s="19">
        <f t="shared" si="32"/>
        <v>4.6283065511990333</v>
      </c>
      <c r="W21" s="19">
        <f t="shared" si="33"/>
        <v>6.94245982679855</v>
      </c>
      <c r="X21" s="36">
        <f t="shared" si="34"/>
        <v>1.6623783308141495E-2</v>
      </c>
      <c r="Y21" s="22">
        <v>2.7052</v>
      </c>
      <c r="Z21" s="19">
        <v>4.1000000000000002E-2</v>
      </c>
      <c r="AA21" s="19">
        <v>0.93500000000000005</v>
      </c>
      <c r="AB21" s="19">
        <f t="shared" si="4"/>
        <v>1.0472430795780725</v>
      </c>
      <c r="AC21" s="19">
        <f t="shared" si="5"/>
        <v>2.1551778099168954</v>
      </c>
      <c r="AD21" s="19">
        <f t="shared" si="6"/>
        <v>8.6207112396675818</v>
      </c>
      <c r="AE21" s="19">
        <f t="shared" si="7"/>
        <v>10.775889049584478</v>
      </c>
      <c r="AF21" s="36">
        <f t="shared" si="8"/>
        <v>3.4151768628000491E-2</v>
      </c>
      <c r="AG21" s="26">
        <v>2.5933999999999999</v>
      </c>
      <c r="AH21" s="20">
        <v>3.9E-2</v>
      </c>
      <c r="AI21" s="19">
        <v>0.93600000000000005</v>
      </c>
      <c r="AJ21" s="19">
        <f t="shared" si="36"/>
        <v>1.0483631256524877</v>
      </c>
      <c r="AK21" s="19">
        <f t="shared" si="37"/>
        <v>1.9849603591931921</v>
      </c>
      <c r="AL21" s="19">
        <f t="shared" si="38"/>
        <v>11.909762155159152</v>
      </c>
      <c r="AM21" s="19">
        <f t="shared" si="39"/>
        <v>13.894722514352344</v>
      </c>
      <c r="AN21" s="36">
        <f t="shared" si="40"/>
        <v>4.8833031387190397E-2</v>
      </c>
      <c r="AO21" s="22">
        <v>2.4376000000000002</v>
      </c>
      <c r="AP21" s="19">
        <v>2.5999999999999999E-2</v>
      </c>
      <c r="AQ21" s="19">
        <v>0.93300000000000005</v>
      </c>
      <c r="AR21" s="19">
        <f t="shared" si="9"/>
        <v>1.0450029874292424</v>
      </c>
      <c r="AS21" s="19">
        <f t="shared" si="10"/>
        <v>1.742405757624597</v>
      </c>
      <c r="AT21" s="19">
        <f t="shared" si="11"/>
        <v>13.939246060996776</v>
      </c>
      <c r="AU21" s="19">
        <f t="shared" si="12"/>
        <v>15.681651818621374</v>
      </c>
      <c r="AV21" s="36">
        <f t="shared" si="13"/>
        <v>4.3129334034630387E-2</v>
      </c>
      <c r="AW21" s="22">
        <v>2.3111999999999999</v>
      </c>
      <c r="AX21" s="19">
        <v>3.6999999999999998E-2</v>
      </c>
      <c r="AY21" s="19">
        <v>0.92800000000000005</v>
      </c>
      <c r="AZ21" s="19">
        <f t="shared" si="14"/>
        <v>1.0394027570571671</v>
      </c>
      <c r="BA21" s="19">
        <f t="shared" si="15"/>
        <v>1.5496447086830349</v>
      </c>
      <c r="BB21" s="19">
        <f t="shared" si="16"/>
        <v>15.496447086830347</v>
      </c>
      <c r="BC21" s="19">
        <f t="shared" si="17"/>
        <v>17.046091795513384</v>
      </c>
      <c r="BD21" s="36">
        <f t="shared" si="18"/>
        <v>7.5900354838538575E-2</v>
      </c>
      <c r="BE21" s="22">
        <v>2.16</v>
      </c>
      <c r="BF21" s="19">
        <v>3.3000000000000002E-2</v>
      </c>
      <c r="BG21" s="19">
        <v>0.92900000000000005</v>
      </c>
      <c r="BH21" s="19">
        <f t="shared" si="19"/>
        <v>1.0405228031315823</v>
      </c>
      <c r="BI21" s="19">
        <f t="shared" si="20"/>
        <v>1.3564383436505016</v>
      </c>
      <c r="BJ21" s="19">
        <f t="shared" si="21"/>
        <v>16.27726012380602</v>
      </c>
      <c r="BK21" s="19">
        <f t="shared" si="22"/>
        <v>17.633698467456522</v>
      </c>
      <c r="BL21" s="36">
        <f t="shared" si="23"/>
        <v>8.1409060660678226E-2</v>
      </c>
      <c r="BM21" s="17">
        <f t="shared" si="24"/>
        <v>155.6542431189236</v>
      </c>
      <c r="BN21" s="79">
        <f t="shared" si="25"/>
        <v>0.10457318604138405</v>
      </c>
      <c r="BO21" s="1">
        <f t="shared" si="35"/>
        <v>10.457318604138404</v>
      </c>
    </row>
    <row r="22" spans="2:67" ht="20.100000000000001" customHeight="1">
      <c r="B22" s="2"/>
      <c r="C22" s="2"/>
      <c r="D22" s="16"/>
      <c r="E22" s="38">
        <v>56</v>
      </c>
      <c r="F22" s="20">
        <f t="shared" si="26"/>
        <v>1.1146</v>
      </c>
      <c r="G22" s="21">
        <f t="shared" si="0"/>
        <v>14.042782390810077</v>
      </c>
      <c r="H22" s="30">
        <f t="shared" si="1"/>
        <v>99686.056338028182</v>
      </c>
      <c r="I22" s="19">
        <v>3.0251999999999999</v>
      </c>
      <c r="J22" s="19">
        <v>0.05</v>
      </c>
      <c r="K22" s="19">
        <v>0.94399999999999995</v>
      </c>
      <c r="L22" s="19">
        <f t="shared" si="2"/>
        <v>1.0573234942478078</v>
      </c>
      <c r="M22" s="19">
        <f t="shared" si="27"/>
        <v>2.7473456320223728</v>
      </c>
      <c r="N22" s="19">
        <f t="shared" si="28"/>
        <v>0</v>
      </c>
      <c r="O22" s="19">
        <f t="shared" si="29"/>
        <v>2.7473456320223728</v>
      </c>
      <c r="P22" s="36">
        <f t="shared" si="30"/>
        <v>0</v>
      </c>
      <c r="Q22" s="27">
        <v>2.9020999999999999</v>
      </c>
      <c r="R22" s="21">
        <v>4.2000000000000003E-2</v>
      </c>
      <c r="S22" s="21">
        <v>0.94199999999999995</v>
      </c>
      <c r="T22" s="19">
        <f t="shared" si="3"/>
        <v>1.0550834020989779</v>
      </c>
      <c r="U22" s="19">
        <f t="shared" si="31"/>
        <v>2.5176055051119679</v>
      </c>
      <c r="V22" s="19">
        <f t="shared" si="32"/>
        <v>5.0352110102239358</v>
      </c>
      <c r="W22" s="19">
        <f t="shared" si="33"/>
        <v>7.5528165153359037</v>
      </c>
      <c r="X22" s="36">
        <f t="shared" si="34"/>
        <v>1.7755267567389859E-2</v>
      </c>
      <c r="Y22" s="27">
        <v>2.7761999999999998</v>
      </c>
      <c r="Z22" s="21">
        <v>4.5999999999999999E-2</v>
      </c>
      <c r="AA22" s="21">
        <v>0.94</v>
      </c>
      <c r="AB22" s="19">
        <f t="shared" si="4"/>
        <v>1.0528433099501477</v>
      </c>
      <c r="AC22" s="19">
        <f t="shared" si="5"/>
        <v>2.2941316396406282</v>
      </c>
      <c r="AD22" s="19">
        <f t="shared" si="6"/>
        <v>9.1765265585625126</v>
      </c>
      <c r="AE22" s="19">
        <f t="shared" si="7"/>
        <v>11.470658198203141</v>
      </c>
      <c r="AF22" s="36">
        <f t="shared" si="8"/>
        <v>3.8727517597712161E-2</v>
      </c>
      <c r="AG22" s="22">
        <v>2.6467999999999998</v>
      </c>
      <c r="AH22" s="19">
        <v>4.3999999999999997E-2</v>
      </c>
      <c r="AI22" s="19">
        <v>0.94</v>
      </c>
      <c r="AJ22" s="19">
        <f t="shared" si="36"/>
        <v>1.0528433099501477</v>
      </c>
      <c r="AK22" s="19">
        <f t="shared" si="37"/>
        <v>2.0852545943103675</v>
      </c>
      <c r="AL22" s="19">
        <f t="shared" si="38"/>
        <v>12.511527565862204</v>
      </c>
      <c r="AM22" s="19">
        <f t="shared" si="39"/>
        <v>14.596782160172571</v>
      </c>
      <c r="AN22" s="36">
        <f t="shared" si="40"/>
        <v>5.556556872715223E-2</v>
      </c>
      <c r="AO22" s="27">
        <v>2.4889000000000001</v>
      </c>
      <c r="AP22" s="21">
        <v>3.6999999999999998E-2</v>
      </c>
      <c r="AQ22" s="21">
        <v>0.93600000000000005</v>
      </c>
      <c r="AR22" s="19">
        <f t="shared" si="9"/>
        <v>1.0483631256524877</v>
      </c>
      <c r="AS22" s="19">
        <f t="shared" si="10"/>
        <v>1.8282169051842634</v>
      </c>
      <c r="AT22" s="19">
        <f t="shared" si="11"/>
        <v>14.625735241474107</v>
      </c>
      <c r="AU22" s="19">
        <f t="shared" si="12"/>
        <v>16.45395214665837</v>
      </c>
      <c r="AV22" s="36">
        <f t="shared" si="13"/>
        <v>6.1771697823112648E-2</v>
      </c>
      <c r="AW22" s="27">
        <v>2.3620999999999999</v>
      </c>
      <c r="AX22" s="21">
        <v>3.5000000000000003E-2</v>
      </c>
      <c r="AY22" s="21">
        <v>0.93100000000000005</v>
      </c>
      <c r="AZ22" s="19">
        <f t="shared" si="14"/>
        <v>1.0427628952804124</v>
      </c>
      <c r="BA22" s="19">
        <f t="shared" si="15"/>
        <v>1.6291349050904886</v>
      </c>
      <c r="BB22" s="19">
        <f t="shared" si="16"/>
        <v>16.291349050904884</v>
      </c>
      <c r="BC22" s="19">
        <f t="shared" si="17"/>
        <v>17.920483955995373</v>
      </c>
      <c r="BD22" s="36">
        <f t="shared" si="18"/>
        <v>7.2262592126692116E-2</v>
      </c>
      <c r="BE22" s="27">
        <v>2.2172000000000001</v>
      </c>
      <c r="BF22" s="21">
        <v>3.9E-2</v>
      </c>
      <c r="BG22" s="21">
        <v>0.92900000000000005</v>
      </c>
      <c r="BH22" s="19">
        <f t="shared" si="19"/>
        <v>1.0405228031315823</v>
      </c>
      <c r="BI22" s="19">
        <f t="shared" si="20"/>
        <v>1.4292305653796906</v>
      </c>
      <c r="BJ22" s="19">
        <f t="shared" si="21"/>
        <v>17.150766784556286</v>
      </c>
      <c r="BK22" s="19">
        <f t="shared" si="22"/>
        <v>18.579997349935976</v>
      </c>
      <c r="BL22" s="36">
        <f t="shared" si="23"/>
        <v>9.6210708053528812E-2</v>
      </c>
      <c r="BM22" s="17">
        <f t="shared" si="24"/>
        <v>177.42611402145548</v>
      </c>
      <c r="BN22" s="79">
        <f t="shared" si="25"/>
        <v>9.6664275600841412E-2</v>
      </c>
      <c r="BO22" s="1">
        <f t="shared" si="35"/>
        <v>9.6664275600841414</v>
      </c>
    </row>
    <row r="23" spans="2:67" ht="20.100000000000001" customHeight="1">
      <c r="B23" s="16"/>
      <c r="C23" s="16"/>
      <c r="D23" s="16"/>
      <c r="E23" s="38">
        <v>58</v>
      </c>
      <c r="F23" s="20">
        <f t="shared" si="26"/>
        <v>1.1545999999999998</v>
      </c>
      <c r="G23" s="21">
        <f t="shared" si="0"/>
        <v>14.546740129579501</v>
      </c>
      <c r="H23" s="30">
        <f t="shared" si="1"/>
        <v>103263.52112676055</v>
      </c>
      <c r="I23" s="19">
        <v>2.9788000000000001</v>
      </c>
      <c r="J23" s="19">
        <v>4.2000000000000003E-2</v>
      </c>
      <c r="K23" s="19">
        <v>0.94599999999999995</v>
      </c>
      <c r="L23" s="19">
        <f t="shared" si="2"/>
        <v>1.0595635863966379</v>
      </c>
      <c r="M23" s="19">
        <f t="shared" si="27"/>
        <v>2.6750141935983835</v>
      </c>
      <c r="N23" s="19">
        <f t="shared" si="28"/>
        <v>0</v>
      </c>
      <c r="O23" s="19">
        <f t="shared" si="29"/>
        <v>2.6750141935983835</v>
      </c>
      <c r="P23" s="36">
        <f t="shared" si="30"/>
        <v>0</v>
      </c>
      <c r="Q23" s="27">
        <v>2.8395999999999999</v>
      </c>
      <c r="R23" s="21">
        <v>5.0999999999999997E-2</v>
      </c>
      <c r="S23" s="21">
        <v>0.94399999999999995</v>
      </c>
      <c r="T23" s="19">
        <f t="shared" si="3"/>
        <v>1.0573234942478078</v>
      </c>
      <c r="U23" s="19">
        <f t="shared" si="31"/>
        <v>2.4205800588751654</v>
      </c>
      <c r="V23" s="19">
        <f t="shared" si="32"/>
        <v>4.8411601177503307</v>
      </c>
      <c r="W23" s="19">
        <f t="shared" si="33"/>
        <v>7.2617401766254961</v>
      </c>
      <c r="X23" s="36">
        <f t="shared" si="34"/>
        <v>2.1651614703924852E-2</v>
      </c>
      <c r="Y23" s="27">
        <v>2.7252000000000001</v>
      </c>
      <c r="Z23" s="21">
        <v>4.3999999999999997E-2</v>
      </c>
      <c r="AA23" s="21">
        <v>0.94299999999999995</v>
      </c>
      <c r="AB23" s="19">
        <f t="shared" si="4"/>
        <v>1.0562034481733928</v>
      </c>
      <c r="AC23" s="19">
        <f t="shared" si="5"/>
        <v>2.2247502978636762</v>
      </c>
      <c r="AD23" s="19">
        <f t="shared" si="6"/>
        <v>8.8990011914547047</v>
      </c>
      <c r="AE23" s="19">
        <f t="shared" si="7"/>
        <v>11.12375148931838</v>
      </c>
      <c r="AF23" s="36">
        <f t="shared" si="8"/>
        <v>3.7280539025993195E-2</v>
      </c>
      <c r="AG23" s="27">
        <v>2.5870000000000002</v>
      </c>
      <c r="AH23" s="21">
        <v>3.2000000000000001E-2</v>
      </c>
      <c r="AI23" s="21">
        <v>0.94199999999999995</v>
      </c>
      <c r="AJ23" s="19">
        <f t="shared" si="36"/>
        <v>1.0550834020989779</v>
      </c>
      <c r="AK23" s="19">
        <f t="shared" si="37"/>
        <v>2.000579390987439</v>
      </c>
      <c r="AL23" s="19">
        <f t="shared" si="38"/>
        <v>12.003476345924634</v>
      </c>
      <c r="AM23" s="19">
        <f t="shared" si="39"/>
        <v>14.004055736912072</v>
      </c>
      <c r="AN23" s="36">
        <f t="shared" si="40"/>
        <v>4.0583468725462528E-2</v>
      </c>
      <c r="AO23" s="27">
        <v>2.4527000000000001</v>
      </c>
      <c r="AP23" s="21">
        <v>4.8000000000000001E-2</v>
      </c>
      <c r="AQ23" s="21">
        <v>0.93700000000000006</v>
      </c>
      <c r="AR23" s="19">
        <f t="shared" si="9"/>
        <v>1.0494831717269026</v>
      </c>
      <c r="AS23" s="19">
        <f t="shared" si="10"/>
        <v>1.7792180324359348</v>
      </c>
      <c r="AT23" s="19">
        <f t="shared" si="11"/>
        <v>14.233744259487478</v>
      </c>
      <c r="AU23" s="19">
        <f t="shared" si="12"/>
        <v>16.012962291923412</v>
      </c>
      <c r="AV23" s="36">
        <f t="shared" si="13"/>
        <v>8.0307579422707318E-2</v>
      </c>
      <c r="AW23" s="27">
        <v>2.3226</v>
      </c>
      <c r="AX23" s="21">
        <v>4.2000000000000003E-2</v>
      </c>
      <c r="AY23" s="21">
        <v>0.93200000000000005</v>
      </c>
      <c r="AZ23" s="19">
        <f t="shared" si="14"/>
        <v>1.0438829413548274</v>
      </c>
      <c r="BA23" s="19">
        <f t="shared" si="15"/>
        <v>1.5784898574658075</v>
      </c>
      <c r="BB23" s="19">
        <f t="shared" si="16"/>
        <v>15.784898574658074</v>
      </c>
      <c r="BC23" s="19">
        <f t="shared" si="17"/>
        <v>17.36338843212388</v>
      </c>
      <c r="BD23" s="36">
        <f t="shared" si="18"/>
        <v>8.6901494400586754E-2</v>
      </c>
      <c r="BE23" s="27">
        <v>2.1888000000000001</v>
      </c>
      <c r="BF23" s="21">
        <v>2.9000000000000001E-2</v>
      </c>
      <c r="BG23" s="21">
        <v>0.92900000000000005</v>
      </c>
      <c r="BH23" s="19">
        <f t="shared" si="19"/>
        <v>1.0405228031315823</v>
      </c>
      <c r="BI23" s="19">
        <f t="shared" si="20"/>
        <v>1.3928511774089418</v>
      </c>
      <c r="BJ23" s="19">
        <f t="shared" si="21"/>
        <v>16.714214128907301</v>
      </c>
      <c r="BK23" s="19">
        <f t="shared" si="22"/>
        <v>18.107065306316244</v>
      </c>
      <c r="BL23" s="36">
        <f t="shared" si="23"/>
        <v>7.1541295732111168E-2</v>
      </c>
      <c r="BM23" s="17">
        <f t="shared" si="24"/>
        <v>195.16052495024724</v>
      </c>
      <c r="BN23" s="79">
        <f t="shared" si="25"/>
        <v>8.5643416531946195E-2</v>
      </c>
      <c r="BO23" s="1">
        <f t="shared" si="35"/>
        <v>8.564341653194619</v>
      </c>
    </row>
    <row r="24" spans="2:67" ht="20.100000000000001" customHeight="1">
      <c r="B24" s="16"/>
      <c r="C24" s="16"/>
      <c r="D24" s="18"/>
      <c r="E24" s="38">
        <v>60</v>
      </c>
      <c r="F24" s="20">
        <f t="shared" si="26"/>
        <v>1.1945999999999999</v>
      </c>
      <c r="G24" s="21">
        <f t="shared" si="0"/>
        <v>15.050697868348928</v>
      </c>
      <c r="H24" s="30">
        <f t="shared" si="1"/>
        <v>106840.98591549294</v>
      </c>
      <c r="I24" s="19">
        <v>2.9842</v>
      </c>
      <c r="J24" s="19">
        <v>5.6000000000000001E-2</v>
      </c>
      <c r="K24" s="19">
        <v>0.94899999999999995</v>
      </c>
      <c r="L24" s="19">
        <f t="shared" si="2"/>
        <v>1.0629237246198833</v>
      </c>
      <c r="M24" s="19">
        <f t="shared" si="27"/>
        <v>2.7017764043496153</v>
      </c>
      <c r="N24" s="19">
        <f t="shared" si="28"/>
        <v>0</v>
      </c>
      <c r="O24" s="19">
        <f t="shared" si="29"/>
        <v>2.7017764043496153</v>
      </c>
      <c r="P24" s="36">
        <f t="shared" si="30"/>
        <v>0</v>
      </c>
      <c r="Q24" s="27">
        <v>2.8546999999999998</v>
      </c>
      <c r="R24" s="21">
        <v>4.2000000000000003E-2</v>
      </c>
      <c r="S24" s="21">
        <v>0.94799999999999995</v>
      </c>
      <c r="T24" s="19">
        <f t="shared" si="3"/>
        <v>1.0618036785454681</v>
      </c>
      <c r="U24" s="19">
        <f t="shared" si="31"/>
        <v>2.4671681639946765</v>
      </c>
      <c r="V24" s="19">
        <f t="shared" si="32"/>
        <v>4.9343363279893531</v>
      </c>
      <c r="W24" s="19">
        <f t="shared" si="33"/>
        <v>7.4015044919840296</v>
      </c>
      <c r="X24" s="36">
        <f t="shared" si="34"/>
        <v>1.7982169643893077E-2</v>
      </c>
      <c r="Y24" s="27">
        <v>2.7323</v>
      </c>
      <c r="Z24" s="21">
        <v>3.9E-2</v>
      </c>
      <c r="AA24" s="21">
        <v>0.94899999999999995</v>
      </c>
      <c r="AB24" s="19">
        <f t="shared" si="4"/>
        <v>1.0629237246198833</v>
      </c>
      <c r="AC24" s="19">
        <f t="shared" si="5"/>
        <v>2.2649067009333224</v>
      </c>
      <c r="AD24" s="19">
        <f t="shared" si="6"/>
        <v>9.0596268037332894</v>
      </c>
      <c r="AE24" s="19">
        <f t="shared" si="7"/>
        <v>11.324533504666611</v>
      </c>
      <c r="AF24" s="36">
        <f t="shared" si="8"/>
        <v>3.3465949622214199E-2</v>
      </c>
      <c r="AG24" s="27">
        <v>2.5958000000000001</v>
      </c>
      <c r="AH24" s="21">
        <v>3.5000000000000003E-2</v>
      </c>
      <c r="AI24" s="21">
        <v>0.94499999999999995</v>
      </c>
      <c r="AJ24" s="19">
        <f t="shared" si="36"/>
        <v>1.058443540322223</v>
      </c>
      <c r="AK24" s="19">
        <f t="shared" si="37"/>
        <v>2.0270627864869581</v>
      </c>
      <c r="AL24" s="19">
        <f t="shared" si="38"/>
        <v>12.162376718921749</v>
      </c>
      <c r="AM24" s="19">
        <f t="shared" si="39"/>
        <v>14.189439505408707</v>
      </c>
      <c r="AN24" s="36">
        <f t="shared" si="40"/>
        <v>4.4671346311570936E-2</v>
      </c>
      <c r="AO24" s="27">
        <v>2.4525999999999999</v>
      </c>
      <c r="AP24" s="21">
        <v>3.3000000000000002E-2</v>
      </c>
      <c r="AQ24" s="21">
        <v>0.94</v>
      </c>
      <c r="AR24" s="19">
        <f t="shared" si="9"/>
        <v>1.0528433099501477</v>
      </c>
      <c r="AS24" s="19">
        <f t="shared" si="10"/>
        <v>1.7904833328553151</v>
      </c>
      <c r="AT24" s="19">
        <f t="shared" si="11"/>
        <v>14.323866662842521</v>
      </c>
      <c r="AU24" s="19">
        <f t="shared" si="12"/>
        <v>16.114349995697836</v>
      </c>
      <c r="AV24" s="36">
        <f t="shared" si="13"/>
        <v>5.5565568727152237E-2</v>
      </c>
      <c r="AW24" s="27">
        <v>2.3391000000000002</v>
      </c>
      <c r="AX24" s="21">
        <v>4.2999999999999997E-2</v>
      </c>
      <c r="AY24" s="21">
        <v>0.93400000000000005</v>
      </c>
      <c r="AZ24" s="19">
        <f t="shared" si="14"/>
        <v>1.0461230335036575</v>
      </c>
      <c r="BA24" s="19">
        <f t="shared" si="15"/>
        <v>1.6078756489119737</v>
      </c>
      <c r="BB24" s="19">
        <f t="shared" si="16"/>
        <v>16.078756489119733</v>
      </c>
      <c r="BC24" s="19">
        <f t="shared" si="17"/>
        <v>17.686632138031708</v>
      </c>
      <c r="BD24" s="36">
        <f t="shared" si="18"/>
        <v>8.935283528126052E-2</v>
      </c>
      <c r="BE24" s="27">
        <v>2.2153</v>
      </c>
      <c r="BF24" s="21">
        <v>3.1E-2</v>
      </c>
      <c r="BG24" s="21">
        <v>0.93200000000000005</v>
      </c>
      <c r="BH24" s="19">
        <f t="shared" si="19"/>
        <v>1.0438829413548274</v>
      </c>
      <c r="BI24" s="19">
        <f t="shared" si="20"/>
        <v>1.4360119278929677</v>
      </c>
      <c r="BJ24" s="19">
        <f t="shared" si="21"/>
        <v>17.23214313471561</v>
      </c>
      <c r="BK24" s="19">
        <f t="shared" si="22"/>
        <v>18.668155062608577</v>
      </c>
      <c r="BL24" s="36">
        <f t="shared" si="23"/>
        <v>7.6969895040519695E-2</v>
      </c>
      <c r="BM24" s="17">
        <f t="shared" si="24"/>
        <v>218.285138933968</v>
      </c>
      <c r="BN24" s="79">
        <f t="shared" si="25"/>
        <v>7.894327217542918E-2</v>
      </c>
      <c r="BO24" s="1">
        <f t="shared" si="35"/>
        <v>7.8943272175429176</v>
      </c>
    </row>
    <row r="25" spans="2:67" ht="20.100000000000001" customHeight="1">
      <c r="B25" s="16"/>
      <c r="C25" s="16"/>
      <c r="D25" s="18"/>
      <c r="E25" s="38">
        <v>62</v>
      </c>
      <c r="F25" s="20">
        <f t="shared" si="26"/>
        <v>1.2345999999999999</v>
      </c>
      <c r="G25" s="21">
        <f t="shared" si="0"/>
        <v>15.554655607118354</v>
      </c>
      <c r="H25" s="30">
        <f t="shared" si="1"/>
        <v>110418.45070422534</v>
      </c>
      <c r="I25" s="19">
        <v>3.0655000000000001</v>
      </c>
      <c r="J25" s="19">
        <v>4.5999999999999999E-2</v>
      </c>
      <c r="K25" s="19">
        <v>0.95399999999999996</v>
      </c>
      <c r="L25" s="19">
        <f t="shared" si="2"/>
        <v>1.0685239549919585</v>
      </c>
      <c r="M25" s="19">
        <f t="shared" si="27"/>
        <v>2.8811144983286838</v>
      </c>
      <c r="N25" s="19">
        <f t="shared" si="28"/>
        <v>0</v>
      </c>
      <c r="O25" s="19">
        <f t="shared" si="29"/>
        <v>2.8811144983286838</v>
      </c>
      <c r="P25" s="36">
        <f t="shared" si="30"/>
        <v>0</v>
      </c>
      <c r="Q25" s="27">
        <v>2.9363000000000001</v>
      </c>
      <c r="R25" s="21">
        <v>3.7999999999999999E-2</v>
      </c>
      <c r="S25" s="21">
        <v>0.95199999999999996</v>
      </c>
      <c r="T25" s="19">
        <f t="shared" si="3"/>
        <v>1.0662838628431284</v>
      </c>
      <c r="U25" s="19">
        <f t="shared" si="31"/>
        <v>2.6323029748408833</v>
      </c>
      <c r="V25" s="19">
        <f t="shared" si="32"/>
        <v>5.2646059496817665</v>
      </c>
      <c r="W25" s="19">
        <f t="shared" si="33"/>
        <v>7.8969089245226503</v>
      </c>
      <c r="X25" s="36">
        <f t="shared" si="34"/>
        <v>1.6407167764005484E-2</v>
      </c>
      <c r="Y25" s="27">
        <v>2.8115999999999999</v>
      </c>
      <c r="Z25" s="21">
        <v>4.3999999999999997E-2</v>
      </c>
      <c r="AA25" s="21">
        <v>0.94899999999999995</v>
      </c>
      <c r="AB25" s="19">
        <f t="shared" si="4"/>
        <v>1.0629237246198833</v>
      </c>
      <c r="AC25" s="19">
        <f t="shared" si="5"/>
        <v>2.3982840642239038</v>
      </c>
      <c r="AD25" s="19">
        <f t="shared" si="6"/>
        <v>9.5931362568956153</v>
      </c>
      <c r="AE25" s="19">
        <f t="shared" si="7"/>
        <v>11.99142032111952</v>
      </c>
      <c r="AF25" s="36">
        <f t="shared" si="8"/>
        <v>3.7756455984036527E-2</v>
      </c>
      <c r="AG25" s="27">
        <v>2.6960000000000002</v>
      </c>
      <c r="AH25" s="21">
        <v>3.5000000000000003E-2</v>
      </c>
      <c r="AI25" s="21">
        <v>0.94699999999999995</v>
      </c>
      <c r="AJ25" s="19">
        <f t="shared" si="36"/>
        <v>1.0606836324710531</v>
      </c>
      <c r="AK25" s="19">
        <f t="shared" si="37"/>
        <v>2.1958408558593332</v>
      </c>
      <c r="AL25" s="19">
        <f t="shared" si="38"/>
        <v>13.175045135155997</v>
      </c>
      <c r="AM25" s="19">
        <f t="shared" si="39"/>
        <v>15.370885991015331</v>
      </c>
      <c r="AN25" s="36">
        <f t="shared" si="40"/>
        <v>4.4860631465338155E-2</v>
      </c>
      <c r="AO25" s="27">
        <v>2.5344000000000002</v>
      </c>
      <c r="AP25" s="21">
        <v>3.2000000000000001E-2</v>
      </c>
      <c r="AQ25" s="21">
        <v>0.94499999999999995</v>
      </c>
      <c r="AR25" s="19">
        <f t="shared" si="9"/>
        <v>1.058443540322223</v>
      </c>
      <c r="AS25" s="19">
        <f t="shared" si="10"/>
        <v>1.9323022715438927</v>
      </c>
      <c r="AT25" s="19">
        <f t="shared" si="11"/>
        <v>15.458418172351141</v>
      </c>
      <c r="AU25" s="19">
        <f t="shared" si="12"/>
        <v>17.390720443895034</v>
      </c>
      <c r="AV25" s="36">
        <f t="shared" si="13"/>
        <v>5.4456498360772182E-2</v>
      </c>
      <c r="AW25" s="27">
        <v>2.4169</v>
      </c>
      <c r="AX25" s="21">
        <v>3.9E-2</v>
      </c>
      <c r="AY25" s="21">
        <v>0.93899999999999995</v>
      </c>
      <c r="AZ25" s="19">
        <f t="shared" si="14"/>
        <v>1.0517232638757326</v>
      </c>
      <c r="BA25" s="19">
        <f t="shared" si="15"/>
        <v>1.7350407349483894</v>
      </c>
      <c r="BB25" s="19">
        <f t="shared" si="16"/>
        <v>17.350407349483891</v>
      </c>
      <c r="BC25" s="19">
        <f t="shared" si="17"/>
        <v>19.085448084432279</v>
      </c>
      <c r="BD25" s="36">
        <f t="shared" si="18"/>
        <v>8.1910942156538574E-2</v>
      </c>
      <c r="BE25" s="27">
        <v>2.2951999999999999</v>
      </c>
      <c r="BF25" s="21">
        <v>3.7999999999999999E-2</v>
      </c>
      <c r="BG25" s="21">
        <v>0.93700000000000006</v>
      </c>
      <c r="BH25" s="19">
        <f t="shared" si="19"/>
        <v>1.0494831717269026</v>
      </c>
      <c r="BI25" s="19">
        <f t="shared" si="20"/>
        <v>1.5580499610902017</v>
      </c>
      <c r="BJ25" s="19">
        <f t="shared" si="21"/>
        <v>18.69659953308242</v>
      </c>
      <c r="BK25" s="19">
        <f t="shared" si="22"/>
        <v>20.254649494172622</v>
      </c>
      <c r="BL25" s="36">
        <f t="shared" si="23"/>
        <v>9.5365250564464932E-2</v>
      </c>
      <c r="BM25" s="17">
        <f t="shared" si="24"/>
        <v>248.04502689794336</v>
      </c>
      <c r="BN25" s="79">
        <f t="shared" si="25"/>
        <v>7.5375829005332268E-2</v>
      </c>
      <c r="BO25" s="1">
        <f t="shared" si="35"/>
        <v>7.5375829005332271</v>
      </c>
    </row>
    <row r="26" spans="2:67" ht="20.100000000000001" customHeight="1" thickBot="1">
      <c r="B26" s="16"/>
      <c r="C26" s="16"/>
      <c r="D26" s="18"/>
      <c r="E26" s="38">
        <v>64</v>
      </c>
      <c r="F26" s="24">
        <f t="shared" si="26"/>
        <v>1.2746</v>
      </c>
      <c r="G26" s="25">
        <f t="shared" si="0"/>
        <v>16.058613345887782</v>
      </c>
      <c r="H26" s="31">
        <f t="shared" si="1"/>
        <v>113995.91549295773</v>
      </c>
      <c r="I26" s="19">
        <v>3.1998000000000002</v>
      </c>
      <c r="J26" s="19">
        <v>0.05</v>
      </c>
      <c r="K26" s="19">
        <v>0.95499999999999996</v>
      </c>
      <c r="L26" s="35">
        <f t="shared" si="2"/>
        <v>1.0696440010663735</v>
      </c>
      <c r="M26" s="35">
        <f t="shared" si="27"/>
        <v>3.1456727404353271</v>
      </c>
      <c r="N26" s="35">
        <f t="shared" si="28"/>
        <v>0</v>
      </c>
      <c r="O26" s="35">
        <f t="shared" si="29"/>
        <v>3.1456727404353271</v>
      </c>
      <c r="P26" s="37">
        <f t="shared" si="30"/>
        <v>0</v>
      </c>
      <c r="Q26" s="28">
        <v>3.0556000000000001</v>
      </c>
      <c r="R26" s="25">
        <v>4.5999999999999999E-2</v>
      </c>
      <c r="S26" s="25">
        <v>0.95399999999999996</v>
      </c>
      <c r="T26" s="35">
        <f t="shared" si="3"/>
        <v>1.0685239549919585</v>
      </c>
      <c r="U26" s="35">
        <f t="shared" si="31"/>
        <v>2.8625354892827919</v>
      </c>
      <c r="V26" s="35">
        <f t="shared" si="32"/>
        <v>5.7250709785655838</v>
      </c>
      <c r="W26" s="35">
        <f t="shared" si="33"/>
        <v>8.5876064678483761</v>
      </c>
      <c r="X26" s="37">
        <f t="shared" si="34"/>
        <v>1.9944846879786891E-2</v>
      </c>
      <c r="Y26" s="28">
        <v>2.9085000000000001</v>
      </c>
      <c r="Z26" s="25">
        <v>0.05</v>
      </c>
      <c r="AA26" s="25">
        <v>0.95</v>
      </c>
      <c r="AB26" s="35">
        <f t="shared" si="4"/>
        <v>1.0640437706942982</v>
      </c>
      <c r="AC26" s="35">
        <f t="shared" si="5"/>
        <v>2.5718549692423918</v>
      </c>
      <c r="AD26" s="35">
        <f t="shared" si="6"/>
        <v>10.287419876969567</v>
      </c>
      <c r="AE26" s="35">
        <f t="shared" si="7"/>
        <v>12.859274846211958</v>
      </c>
      <c r="AF26" s="37">
        <f t="shared" si="8"/>
        <v>4.2995532889089125E-2</v>
      </c>
      <c r="AG26" s="28">
        <v>2.7885</v>
      </c>
      <c r="AH26" s="25">
        <v>4.3999999999999997E-2</v>
      </c>
      <c r="AI26" s="25">
        <v>0.95299999999999996</v>
      </c>
      <c r="AJ26" s="35">
        <f t="shared" si="36"/>
        <v>1.0674039089175433</v>
      </c>
      <c r="AK26" s="35">
        <f t="shared" si="37"/>
        <v>2.378965952523882</v>
      </c>
      <c r="AL26" s="35">
        <f t="shared" si="38"/>
        <v>14.27379571514329</v>
      </c>
      <c r="AM26" s="35">
        <f t="shared" si="39"/>
        <v>16.652761667667171</v>
      </c>
      <c r="AN26" s="37">
        <f t="shared" si="40"/>
        <v>5.7113116351423944E-2</v>
      </c>
      <c r="AO26" s="28">
        <v>2.6490999999999998</v>
      </c>
      <c r="AP26" s="25">
        <v>3.4000000000000002E-2</v>
      </c>
      <c r="AQ26" s="25">
        <v>0.95099999999999996</v>
      </c>
      <c r="AR26" s="35">
        <f t="shared" si="9"/>
        <v>1.0651638167687132</v>
      </c>
      <c r="AS26" s="35">
        <f t="shared" si="10"/>
        <v>2.138054969479894</v>
      </c>
      <c r="AT26" s="35">
        <f t="shared" si="11"/>
        <v>17.104439755839152</v>
      </c>
      <c r="AU26" s="35">
        <f t="shared" si="12"/>
        <v>19.242494725319048</v>
      </c>
      <c r="AV26" s="37">
        <f t="shared" si="13"/>
        <v>5.8597092519643366E-2</v>
      </c>
      <c r="AW26" s="28">
        <v>2.5087000000000002</v>
      </c>
      <c r="AX26" s="25">
        <v>0.03</v>
      </c>
      <c r="AY26" s="25">
        <v>0.94599999999999995</v>
      </c>
      <c r="AZ26" s="35">
        <f t="shared" si="14"/>
        <v>1.0595635863966379</v>
      </c>
      <c r="BA26" s="35">
        <f t="shared" si="15"/>
        <v>1.8973212026862332</v>
      </c>
      <c r="BB26" s="35">
        <f t="shared" si="16"/>
        <v>18.973212026862331</v>
      </c>
      <c r="BC26" s="35">
        <f t="shared" si="17"/>
        <v>20.870533229548563</v>
      </c>
      <c r="BD26" s="37">
        <f t="shared" si="18"/>
        <v>6.3951341237072704E-2</v>
      </c>
      <c r="BE26" s="28">
        <v>2.3784000000000001</v>
      </c>
      <c r="BF26" s="25">
        <v>4.4999999999999998E-2</v>
      </c>
      <c r="BG26" s="25">
        <v>0.94099999999999995</v>
      </c>
      <c r="BH26" s="35">
        <f t="shared" si="19"/>
        <v>1.0539633560245627</v>
      </c>
      <c r="BI26" s="35">
        <f t="shared" si="20"/>
        <v>1.6873693914564845</v>
      </c>
      <c r="BJ26" s="35">
        <f t="shared" si="21"/>
        <v>20.248432697477813</v>
      </c>
      <c r="BK26" s="35">
        <f t="shared" si="22"/>
        <v>21.935802088934299</v>
      </c>
      <c r="BL26" s="37">
        <f t="shared" si="23"/>
        <v>0.11389879682774683</v>
      </c>
      <c r="BM26" s="17">
        <f t="shared" si="24"/>
        <v>281.0681965774026</v>
      </c>
      <c r="BN26" s="79">
        <f t="shared" si="25"/>
        <v>7.2040995545014114E-2</v>
      </c>
      <c r="BO26" s="1">
        <f t="shared" si="35"/>
        <v>7.2040995545014113</v>
      </c>
    </row>
    <row r="27" spans="2:67" ht="20.100000000000001" customHeight="1">
      <c r="B27" s="16"/>
      <c r="C27" s="16"/>
      <c r="D27" s="18"/>
      <c r="E27" s="38">
        <v>66</v>
      </c>
      <c r="F27" s="20">
        <f>0.02*E27-0.0054</f>
        <v>1.3146</v>
      </c>
      <c r="G27" s="20">
        <f t="shared" si="0"/>
        <v>16.562571084657208</v>
      </c>
      <c r="H27" s="29">
        <f t="shared" si="1"/>
        <v>117573.38028169014</v>
      </c>
      <c r="I27" s="19">
        <v>3.1901000000000002</v>
      </c>
      <c r="J27" s="19">
        <v>4.9000000000000002E-2</v>
      </c>
      <c r="K27" s="19">
        <v>0.94599999999999995</v>
      </c>
      <c r="L27" s="19">
        <f t="shared" si="2"/>
        <v>1.0595635863966379</v>
      </c>
      <c r="M27" s="19">
        <f>4*PI()^2*$C$13*SQRT($C$11*$C$2)*($C$7*I27*K27)^2</f>
        <v>3.0679762589072634</v>
      </c>
      <c r="N27" s="19">
        <f>4*PI()^2*N$1*SQRT($C$11*$C$2)*($C$7*I27*K27)^2</f>
        <v>0</v>
      </c>
      <c r="O27" s="19">
        <f>M27+N27</f>
        <v>3.0679762589072634</v>
      </c>
      <c r="P27" s="36">
        <f>2*PI()^2*N$1*2*SQRT($C$2*$C$11)*J27*$C$7^2*K27^2/SQRT(2)</f>
        <v>0</v>
      </c>
      <c r="Q27" s="22">
        <v>3.0966</v>
      </c>
      <c r="R27" s="19">
        <v>5.5E-2</v>
      </c>
      <c r="S27" s="19">
        <v>0.95199999999999996</v>
      </c>
      <c r="T27" s="19">
        <f t="shared" si="3"/>
        <v>1.0662838628431284</v>
      </c>
      <c r="U27" s="19">
        <f>4*PI()^2*$C$13*SQRT($C$11*$C$2)*($C$7*Q27*S27)^2</f>
        <v>2.9275562156644273</v>
      </c>
      <c r="V27" s="19">
        <f>4*PI()^2*V$1*SQRT($C$11*$C$2)*($C$7*Q27*S27)^2</f>
        <v>5.8551124313288545</v>
      </c>
      <c r="W27" s="19">
        <f>U27+V27</f>
        <v>8.7826686469932813</v>
      </c>
      <c r="X27" s="36">
        <f>2*PI()^2*V$1*2*SQRT($C$2*$C$11)*R27*$C$7^2*S27^2/SQRT(2)</f>
        <v>2.3747216500534258E-2</v>
      </c>
      <c r="Y27" s="26">
        <v>2.944</v>
      </c>
      <c r="Z27" s="20">
        <v>4.3999999999999997E-2</v>
      </c>
      <c r="AA27" s="20">
        <v>0.95299999999999996</v>
      </c>
      <c r="AB27" s="19">
        <f t="shared" si="4"/>
        <v>1.0674039089175433</v>
      </c>
      <c r="AC27" s="19">
        <f>4*PI()^2*$C$13*SQRT($C$11*$C$2)*($C$7*Y27*AA27)^2</f>
        <v>2.6516887139335372</v>
      </c>
      <c r="AD27" s="19">
        <f>4*PI()^2*AD$1*SQRT($C$11*$C$2)*($C$7*Y27*AA27)^2</f>
        <v>10.606754855734149</v>
      </c>
      <c r="AE27" s="19">
        <f>AC27+AD27</f>
        <v>13.258443569667687</v>
      </c>
      <c r="AF27" s="36">
        <f>2*PI()^2*AD$1*2*SQRT($C$2*$C$11)*Z27*$C$7^2*AA27^2/SQRT(2)</f>
        <v>3.8075410900949291E-2</v>
      </c>
      <c r="AG27" s="26">
        <v>2.8346</v>
      </c>
      <c r="AH27" s="20">
        <v>4.2999999999999997E-2</v>
      </c>
      <c r="AI27" s="20">
        <v>0.95299999999999996</v>
      </c>
      <c r="AJ27" s="19">
        <f t="shared" si="36"/>
        <v>1.0674039089175433</v>
      </c>
      <c r="AK27" s="19">
        <f>4*PI()^2*$C$13*SQRT($C$11*$C$2)*($C$7*AG27*AI27)^2</f>
        <v>2.4582751693421523</v>
      </c>
      <c r="AL27" s="19">
        <f>4*PI()^2*AL$1*SQRT($C$11*$C$2)*($C$7*AG27*AI27)^2</f>
        <v>14.749651016052914</v>
      </c>
      <c r="AM27" s="19">
        <f>AK27+AL27</f>
        <v>17.207926185395067</v>
      </c>
      <c r="AN27" s="36">
        <f>2*PI()^2*AL$1*2*SQRT($C$2*$C$11)*AH27*$C$7^2*AI27^2/SQRT(2)</f>
        <v>5.5815090979800669E-2</v>
      </c>
      <c r="AO27" s="26">
        <v>2.6863999999999999</v>
      </c>
      <c r="AP27" s="20">
        <v>0.04</v>
      </c>
      <c r="AQ27" s="20">
        <v>0.95199999999999996</v>
      </c>
      <c r="AR27" s="19">
        <f t="shared" si="9"/>
        <v>1.0662838628431284</v>
      </c>
      <c r="AS27" s="19">
        <f>4*PI()^2*$C$13*SQRT($C$11*$C$2)*($C$7*AO27*AQ27)^2</f>
        <v>2.2033139388172795</v>
      </c>
      <c r="AT27" s="19">
        <f>4*PI()^2*AT$1*SQRT($C$11*$C$2)*($C$7*AO27*AQ27)^2</f>
        <v>17.626511510538236</v>
      </c>
      <c r="AU27" s="19">
        <f>AS27+AT27</f>
        <v>19.829825449355518</v>
      </c>
      <c r="AV27" s="36">
        <f>2*PI()^2*AT$1*2*SQRT($C$2*$C$11)*AP27*$C$7^2*AQ27^2/SQRT(2)</f>
        <v>6.9082811637917838E-2</v>
      </c>
      <c r="AW27" s="22">
        <v>2.5537000000000001</v>
      </c>
      <c r="AX27" s="20">
        <v>4.5999999999999999E-2</v>
      </c>
      <c r="AY27" s="20">
        <v>0.94499999999999995</v>
      </c>
      <c r="AZ27" s="19">
        <f t="shared" si="14"/>
        <v>1.058443540322223</v>
      </c>
      <c r="BA27" s="19">
        <f>4*PI()^2*$C$13*SQRT($C$11*$C$2)*($C$7*AW27*AY27)^2</f>
        <v>1.9618441217590108</v>
      </c>
      <c r="BB27" s="19">
        <f>4*PI()^2*BB$1*SQRT($C$11*$C$2)*($C$7*AW27*AY27)^2</f>
        <v>19.618441217590107</v>
      </c>
      <c r="BC27" s="19">
        <f>BA27+BB27</f>
        <v>21.580285339349118</v>
      </c>
      <c r="BD27" s="36">
        <f>2*PI()^2*BB$1*2*SQRT($C$2*$C$11)*AX27*$C$7^2*AY27^2/SQRT(2)</f>
        <v>9.7851520492012498E-2</v>
      </c>
      <c r="BE27" s="26">
        <v>2.4138000000000002</v>
      </c>
      <c r="BF27" s="20">
        <v>2.9000000000000001E-2</v>
      </c>
      <c r="BG27" s="20">
        <v>0.94299999999999995</v>
      </c>
      <c r="BH27" s="19">
        <f t="shared" si="19"/>
        <v>1.0562034481733928</v>
      </c>
      <c r="BI27" s="19">
        <f>4*PI()^2*$C$13*SQRT($C$11*$C$2)*($C$7*BE27*BG27)^2</f>
        <v>1.7453682801961921</v>
      </c>
      <c r="BJ27" s="19">
        <f>4*PI()^2*BJ$1*SQRT($C$11*$C$2)*($C$7*BE27*BG27)^2</f>
        <v>20.944419362354303</v>
      </c>
      <c r="BK27" s="19">
        <f>BI27+BJ27</f>
        <v>22.689787642550495</v>
      </c>
      <c r="BL27" s="36">
        <f>2*PI()^2*BJ$1*2*SQRT($C$2*$C$11)*BF27*$C$7^2*BG27^2/SQRT(2)</f>
        <v>7.371379307412293E-2</v>
      </c>
      <c r="BM27" s="17">
        <f t="shared" si="24"/>
        <v>312.16157370605242</v>
      </c>
      <c r="BN27" s="79">
        <f t="shared" si="25"/>
        <v>6.7094803225449709E-2</v>
      </c>
      <c r="BO27" s="1">
        <f t="shared" si="35"/>
        <v>6.7094803225449713</v>
      </c>
    </row>
    <row r="28" spans="2:67" ht="20.100000000000001" customHeight="1">
      <c r="B28" s="16"/>
      <c r="C28" s="16"/>
      <c r="D28" s="18"/>
      <c r="E28" s="41"/>
      <c r="F28" s="8"/>
      <c r="G28" s="17"/>
      <c r="H28" s="42"/>
      <c r="I28" s="17"/>
      <c r="J28" s="17"/>
      <c r="K28" s="17"/>
      <c r="L28" s="3"/>
      <c r="M28" s="3"/>
      <c r="N28" s="3"/>
      <c r="O28" s="3"/>
      <c r="P28" s="17"/>
      <c r="Q28" s="17"/>
      <c r="R28" s="17"/>
      <c r="S28" s="17"/>
      <c r="T28" s="3"/>
      <c r="U28" s="3"/>
      <c r="V28" s="3"/>
      <c r="W28" s="3"/>
      <c r="X28" s="17"/>
      <c r="Y28" s="17"/>
      <c r="Z28" s="17"/>
      <c r="AA28" s="17"/>
      <c r="AB28" s="3"/>
      <c r="AC28" s="3"/>
      <c r="AD28" s="3"/>
      <c r="AE28" s="3"/>
      <c r="AF28" s="17"/>
      <c r="AG28" s="17"/>
      <c r="AH28" s="17"/>
      <c r="AI28" s="17"/>
      <c r="AJ28" s="3"/>
      <c r="AK28" s="3"/>
      <c r="AL28" s="3"/>
      <c r="AM28" s="3"/>
      <c r="AN28" s="17"/>
      <c r="AO28" s="17"/>
      <c r="AP28" s="17"/>
      <c r="AQ28" s="17"/>
      <c r="AR28" s="3"/>
      <c r="AS28" s="3"/>
      <c r="AT28" s="3"/>
      <c r="AU28" s="3"/>
      <c r="AV28" s="17"/>
      <c r="AW28" s="17"/>
      <c r="AX28" s="17"/>
      <c r="AY28" s="17"/>
      <c r="AZ28" s="3"/>
      <c r="BA28" s="3"/>
      <c r="BB28" s="3"/>
      <c r="BC28" s="3"/>
      <c r="BD28" s="17"/>
      <c r="BE28" s="17"/>
      <c r="BF28" s="17"/>
      <c r="BG28" s="17"/>
      <c r="BH28" s="3"/>
      <c r="BI28" s="3"/>
      <c r="BJ28" s="3"/>
      <c r="BK28" s="3"/>
      <c r="BL28" s="17"/>
    </row>
    <row r="29" spans="2:67" ht="20.100000000000001" customHeight="1">
      <c r="B29" s="16"/>
      <c r="C29" s="16"/>
      <c r="D29" s="18"/>
      <c r="E29" s="41"/>
      <c r="F29" s="8"/>
      <c r="G29" s="17"/>
      <c r="H29" s="42"/>
      <c r="I29" s="17"/>
      <c r="J29" s="17"/>
      <c r="K29" s="17"/>
      <c r="L29" s="3"/>
      <c r="M29" s="3"/>
      <c r="N29" s="3"/>
      <c r="O29" s="3"/>
      <c r="P29" s="17"/>
      <c r="Q29" s="17"/>
      <c r="R29" s="17"/>
      <c r="S29" s="17"/>
      <c r="T29" s="3"/>
      <c r="U29" s="3"/>
      <c r="V29" s="3"/>
      <c r="W29" s="3"/>
      <c r="X29" s="17"/>
      <c r="Y29" s="17"/>
      <c r="Z29" s="17"/>
      <c r="AA29" s="17"/>
      <c r="AB29" s="3"/>
      <c r="AC29" s="3"/>
      <c r="AD29" s="3"/>
      <c r="AE29" s="3"/>
      <c r="AF29" s="17"/>
      <c r="AG29" s="17"/>
      <c r="AH29" s="17"/>
      <c r="AI29" s="17"/>
      <c r="AJ29" s="3"/>
      <c r="AK29" s="3"/>
      <c r="AL29" s="3"/>
      <c r="AM29" s="3"/>
      <c r="AN29" s="17"/>
      <c r="AO29" s="17"/>
      <c r="AP29" s="17"/>
      <c r="AQ29" s="17"/>
      <c r="AR29" s="3"/>
      <c r="AS29" s="3"/>
      <c r="AT29" s="3"/>
      <c r="AU29" s="3"/>
      <c r="AV29" s="17"/>
      <c r="AW29" s="17"/>
      <c r="AX29" s="17"/>
      <c r="AY29" s="17"/>
      <c r="AZ29" s="3"/>
      <c r="BA29" s="3"/>
      <c r="BB29" s="3"/>
      <c r="BC29" s="3"/>
      <c r="BD29" s="17"/>
      <c r="BE29" s="17"/>
      <c r="BF29" s="17"/>
      <c r="BG29" s="17"/>
      <c r="BH29" s="3"/>
      <c r="BI29" s="3"/>
      <c r="BJ29" s="3"/>
      <c r="BK29" s="3"/>
      <c r="BL29" s="17"/>
    </row>
    <row r="30" spans="2:67" ht="20.100000000000001" customHeight="1" thickBot="1">
      <c r="B30" s="18"/>
      <c r="C30" s="18"/>
      <c r="D30" s="18"/>
    </row>
    <row r="31" spans="2:67" ht="20.100000000000001" customHeight="1" thickBot="1">
      <c r="B31" s="40" t="s">
        <v>34</v>
      </c>
      <c r="C31" s="40"/>
      <c r="D31" s="2"/>
      <c r="E31" s="87" t="s">
        <v>19</v>
      </c>
      <c r="F31" s="88"/>
      <c r="G31" s="88"/>
      <c r="H31" s="89"/>
      <c r="I31" s="84" t="s">
        <v>21</v>
      </c>
      <c r="J31" s="85"/>
      <c r="K31" s="85"/>
      <c r="L31" s="85"/>
      <c r="M31" s="86"/>
      <c r="N31" s="82">
        <v>0</v>
      </c>
      <c r="O31" s="83"/>
      <c r="P31" s="76"/>
      <c r="Q31" s="84" t="s">
        <v>21</v>
      </c>
      <c r="R31" s="85"/>
      <c r="S31" s="85"/>
      <c r="T31" s="85"/>
      <c r="U31" s="86"/>
      <c r="V31" s="82">
        <v>0.04</v>
      </c>
      <c r="W31" s="83"/>
      <c r="X31" s="76"/>
      <c r="Y31" s="84" t="s">
        <v>21</v>
      </c>
      <c r="Z31" s="85"/>
      <c r="AA31" s="85"/>
      <c r="AB31" s="85"/>
      <c r="AC31" s="86"/>
      <c r="AD31" s="82">
        <v>0.08</v>
      </c>
      <c r="AE31" s="83"/>
      <c r="AF31" s="76"/>
      <c r="AG31" s="84" t="s">
        <v>21</v>
      </c>
      <c r="AH31" s="85"/>
      <c r="AI31" s="85"/>
      <c r="AJ31" s="85"/>
      <c r="AK31" s="86"/>
      <c r="AL31" s="82">
        <v>0.12</v>
      </c>
      <c r="AM31" s="83"/>
      <c r="AN31" s="76"/>
      <c r="AO31" s="84" t="s">
        <v>21</v>
      </c>
      <c r="AP31" s="85"/>
      <c r="AQ31" s="85"/>
      <c r="AR31" s="85"/>
      <c r="AS31" s="86"/>
      <c r="AT31" s="82">
        <v>0.16</v>
      </c>
      <c r="AU31" s="83"/>
      <c r="AV31" s="76"/>
      <c r="AW31" s="84" t="s">
        <v>21</v>
      </c>
      <c r="AX31" s="85"/>
      <c r="AY31" s="85"/>
      <c r="AZ31" s="85"/>
      <c r="BA31" s="86"/>
      <c r="BB31" s="82">
        <v>0.2</v>
      </c>
      <c r="BC31" s="83"/>
      <c r="BD31" s="76"/>
      <c r="BE31" s="84" t="s">
        <v>21</v>
      </c>
      <c r="BF31" s="85"/>
      <c r="BG31" s="85"/>
      <c r="BH31" s="85"/>
      <c r="BI31" s="86"/>
      <c r="BJ31" s="82">
        <v>0.24</v>
      </c>
      <c r="BK31" s="83"/>
      <c r="BL31" s="76"/>
    </row>
    <row r="32" spans="2:67" ht="20.100000000000001" customHeight="1">
      <c r="B32" s="4" t="s">
        <v>1</v>
      </c>
      <c r="C32" s="5">
        <v>400</v>
      </c>
      <c r="D32" s="2"/>
      <c r="E32" s="22" t="s">
        <v>25</v>
      </c>
      <c r="F32" s="19" t="s">
        <v>27</v>
      </c>
      <c r="G32" s="39" t="s">
        <v>0</v>
      </c>
      <c r="H32" s="23" t="s">
        <v>28</v>
      </c>
      <c r="I32" s="22" t="s">
        <v>29</v>
      </c>
      <c r="J32" s="19" t="s">
        <v>23</v>
      </c>
      <c r="K32" s="19" t="s">
        <v>26</v>
      </c>
      <c r="L32" s="39" t="s">
        <v>18</v>
      </c>
      <c r="M32" s="19" t="s">
        <v>30</v>
      </c>
      <c r="N32" s="19" t="s">
        <v>31</v>
      </c>
      <c r="O32" s="19" t="s">
        <v>32</v>
      </c>
      <c r="P32" s="23" t="s">
        <v>20</v>
      </c>
      <c r="Q32" s="22" t="s">
        <v>9</v>
      </c>
      <c r="R32" s="19" t="s">
        <v>23</v>
      </c>
      <c r="S32" s="19" t="s">
        <v>26</v>
      </c>
      <c r="T32" s="39" t="s">
        <v>18</v>
      </c>
      <c r="U32" s="19" t="s">
        <v>30</v>
      </c>
      <c r="V32" s="19" t="s">
        <v>31</v>
      </c>
      <c r="W32" s="19" t="s">
        <v>32</v>
      </c>
      <c r="X32" s="23" t="s">
        <v>20</v>
      </c>
      <c r="Y32" s="22" t="s">
        <v>10</v>
      </c>
      <c r="Z32" s="19" t="s">
        <v>23</v>
      </c>
      <c r="AA32" s="19" t="s">
        <v>26</v>
      </c>
      <c r="AB32" s="39" t="s">
        <v>18</v>
      </c>
      <c r="AC32" s="19" t="s">
        <v>30</v>
      </c>
      <c r="AD32" s="19" t="s">
        <v>31</v>
      </c>
      <c r="AE32" s="19" t="s">
        <v>32</v>
      </c>
      <c r="AF32" s="23" t="s">
        <v>20</v>
      </c>
      <c r="AG32" s="22" t="s">
        <v>11</v>
      </c>
      <c r="AH32" s="19" t="s">
        <v>23</v>
      </c>
      <c r="AI32" s="19" t="s">
        <v>26</v>
      </c>
      <c r="AJ32" s="39" t="s">
        <v>18</v>
      </c>
      <c r="AK32" s="19" t="s">
        <v>30</v>
      </c>
      <c r="AL32" s="19" t="s">
        <v>31</v>
      </c>
      <c r="AM32" s="19" t="s">
        <v>32</v>
      </c>
      <c r="AN32" s="23" t="s">
        <v>20</v>
      </c>
      <c r="AO32" s="22" t="s">
        <v>12</v>
      </c>
      <c r="AP32" s="19" t="s">
        <v>23</v>
      </c>
      <c r="AQ32" s="19" t="s">
        <v>26</v>
      </c>
      <c r="AR32" s="39" t="s">
        <v>18</v>
      </c>
      <c r="AS32" s="19" t="s">
        <v>30</v>
      </c>
      <c r="AT32" s="19" t="s">
        <v>31</v>
      </c>
      <c r="AU32" s="19" t="s">
        <v>32</v>
      </c>
      <c r="AV32" s="23" t="s">
        <v>20</v>
      </c>
      <c r="AW32" s="22" t="s">
        <v>13</v>
      </c>
      <c r="AX32" s="19" t="s">
        <v>23</v>
      </c>
      <c r="AY32" s="19" t="s">
        <v>26</v>
      </c>
      <c r="AZ32" s="39" t="s">
        <v>18</v>
      </c>
      <c r="BA32" s="19" t="s">
        <v>30</v>
      </c>
      <c r="BB32" s="19" t="s">
        <v>31</v>
      </c>
      <c r="BC32" s="19" t="s">
        <v>32</v>
      </c>
      <c r="BD32" s="23" t="s">
        <v>20</v>
      </c>
      <c r="BE32" s="22" t="s">
        <v>14</v>
      </c>
      <c r="BF32" s="19" t="s">
        <v>23</v>
      </c>
      <c r="BG32" s="19" t="s">
        <v>26</v>
      </c>
      <c r="BH32" s="39" t="s">
        <v>18</v>
      </c>
      <c r="BI32" s="19" t="s">
        <v>30</v>
      </c>
      <c r="BJ32" s="19" t="s">
        <v>31</v>
      </c>
      <c r="BK32" s="19" t="s">
        <v>32</v>
      </c>
      <c r="BL32" s="23" t="s">
        <v>20</v>
      </c>
      <c r="BM32" s="78" t="s">
        <v>67</v>
      </c>
      <c r="BN32" s="78" t="s">
        <v>68</v>
      </c>
    </row>
    <row r="33" spans="2:67" ht="20.100000000000001" customHeight="1">
      <c r="B33" s="6" t="s">
        <v>24</v>
      </c>
      <c r="C33" s="7">
        <v>20.5</v>
      </c>
      <c r="D33" s="2"/>
      <c r="E33" s="38">
        <v>18</v>
      </c>
      <c r="F33" s="20">
        <f>0.02*E33-0.0054</f>
        <v>0.35459999999999997</v>
      </c>
      <c r="G33" s="20">
        <f t="shared" ref="G33:G57" si="41">F33/$C$14/$C$7</f>
        <v>4.4675853541909678</v>
      </c>
      <c r="H33" s="29">
        <f t="shared" ref="H33:H57" si="42">F33*$C$7/$C$5</f>
        <v>31714.225352112673</v>
      </c>
      <c r="I33" s="22">
        <v>0.41460000000000002</v>
      </c>
      <c r="J33" s="19">
        <v>1.4999999999999999E-2</v>
      </c>
      <c r="K33" s="19">
        <v>0.94199999999999995</v>
      </c>
      <c r="L33" s="19">
        <f t="shared" ref="L33:L57" si="43">K33/$C$14</f>
        <v>1.0550834020989779</v>
      </c>
      <c r="M33" s="19">
        <f>4*PI()^2*$C$13*SQRT($C$11*$C$2)*($C$7*I33*K33)^2</f>
        <v>5.1383245110764836E-2</v>
      </c>
      <c r="N33" s="19">
        <f>4*PI()^2*N$1*SQRT($C$11*$C$2)*($C$7*I33*K33)^2</f>
        <v>0</v>
      </c>
      <c r="O33" s="19">
        <f>M33+N33</f>
        <v>5.1383245110764836E-2</v>
      </c>
      <c r="P33" s="36">
        <f>2*PI()^2*N$1*2*SQRT($C$2*$C$11)*J33*$C$7^2*K33^2/SQRT(2)</f>
        <v>0</v>
      </c>
      <c r="Q33" s="22">
        <v>0.3579</v>
      </c>
      <c r="R33" s="19">
        <v>1.6E-2</v>
      </c>
      <c r="S33" s="19">
        <v>0.91700000000000004</v>
      </c>
      <c r="T33" s="19">
        <f t="shared" ref="T33:T57" si="44">S33/$C$14</f>
        <v>1.0270822502386017</v>
      </c>
      <c r="U33" s="19">
        <f>4*PI()^2*$C$13*SQRT($C$11*$C$2)*($C$7*Q33*S33)^2</f>
        <v>3.628467150917903E-2</v>
      </c>
      <c r="V33" s="19">
        <f>4*PI()^2*V$1*SQRT($C$11*$C$2)*($C$7*Q33*S33)^2</f>
        <v>7.256934301835806E-2</v>
      </c>
      <c r="W33" s="19">
        <f>U33+V33</f>
        <v>0.1088540145275371</v>
      </c>
      <c r="X33" s="36">
        <f>2*PI()^2*V$1*2*SQRT($C$2*$C$11)*R33*$C$7^2*S33^2/SQRT(2)</f>
        <v>6.4096568475254566E-3</v>
      </c>
      <c r="Y33" s="26">
        <v>0.32169999999999999</v>
      </c>
      <c r="Z33" s="20">
        <v>2.3E-2</v>
      </c>
      <c r="AA33" s="20">
        <v>0.879</v>
      </c>
      <c r="AB33" s="19">
        <f t="shared" ref="AB33:AB57" si="45">AA33/$C$14</f>
        <v>0.98452049941082964</v>
      </c>
      <c r="AC33" s="19">
        <f>4*PI()^2*$C$13*SQRT($C$11*$C$2)*($C$7*Y33*AA33)^2</f>
        <v>2.6936489742923259E-2</v>
      </c>
      <c r="AD33" s="19">
        <f>4*PI()^2*AD$1*SQRT($C$11*$C$2)*($C$7*Y33*AA33)^2</f>
        <v>0.10774595897169303</v>
      </c>
      <c r="AE33" s="19">
        <f>AC33+AD33</f>
        <v>0.13468244871461629</v>
      </c>
      <c r="AF33" s="36">
        <f>2*PI()^2*AD$1*2*SQRT($C$2*$C$11)*Z33*$C$7^2*AA33^2/SQRT(2)</f>
        <v>1.6932134407092531E-2</v>
      </c>
      <c r="AG33" s="44">
        <v>0.2757</v>
      </c>
      <c r="AH33" s="45">
        <v>5.6000000000000001E-2</v>
      </c>
      <c r="AI33" s="45">
        <v>0.95199999999999996</v>
      </c>
      <c r="AJ33" s="19">
        <f t="shared" ref="AJ33:AJ57" si="46">AI33/$C$14</f>
        <v>1.0662838628431284</v>
      </c>
      <c r="AK33" s="19">
        <f>4*PI()^2*$C$13*SQRT($C$11*$C$2)*($C$7*AG33*AI33)^2</f>
        <v>2.3206441829604497E-2</v>
      </c>
      <c r="AL33" s="19">
        <f>4*PI()^2*AL$1*SQRT($C$11*$C$2)*($C$7*AG33*AI33)^2</f>
        <v>0.13923865097762697</v>
      </c>
      <c r="AM33" s="19">
        <f>AK33+AL33</f>
        <v>0.16244509280723146</v>
      </c>
      <c r="AN33" s="36">
        <f>2*PI()^2*AL$1*2*SQRT($C$2*$C$11)*AH33*$C$7^2*AI33^2/SQRT(2)</f>
        <v>7.2536952219813725E-2</v>
      </c>
      <c r="AO33" s="26">
        <v>0.30199999999999999</v>
      </c>
      <c r="AP33" s="20">
        <v>2.7E-2</v>
      </c>
      <c r="AQ33" s="20">
        <v>0.89500000000000002</v>
      </c>
      <c r="AR33" s="19">
        <f t="shared" ref="AR33:AR57" si="47">AQ33/$C$14</f>
        <v>1.0024412366014706</v>
      </c>
      <c r="AS33" s="19">
        <f>4*PI()^2*$C$13*SQRT($C$11*$C$2)*($C$7*AO33*AQ33)^2</f>
        <v>2.4610536662680968E-2</v>
      </c>
      <c r="AT33" s="19">
        <f>4*PI()^2*AT$1*SQRT($C$11*$C$2)*($C$7*AO33*AQ33)^2</f>
        <v>0.19688429330144774</v>
      </c>
      <c r="AU33" s="19">
        <f>AS33+AT33</f>
        <v>0.22149482996412873</v>
      </c>
      <c r="AV33" s="36">
        <f>2*PI()^2*AT$1*2*SQRT($C$2*$C$11)*AP33*$C$7^2*AQ33^2/SQRT(2)</f>
        <v>4.1214112433331007E-2</v>
      </c>
      <c r="AW33" s="44">
        <v>0.29049999999999998</v>
      </c>
      <c r="AX33" s="45">
        <v>2.1000000000000001E-2</v>
      </c>
      <c r="AY33" s="45">
        <v>0.86499999999999999</v>
      </c>
      <c r="AZ33" s="19">
        <f t="shared" ref="AZ33:AZ57" si="48">AY33/$C$14</f>
        <v>0.96883985436901898</v>
      </c>
      <c r="BA33" s="19">
        <f>4*PI()^2*$C$13*SQRT($C$11*$C$2)*($C$7*AW33*AY33)^2</f>
        <v>2.1270887760111511E-2</v>
      </c>
      <c r="BB33" s="19">
        <f>4*PI()^2*BB$1*SQRT($C$11*$C$2)*($C$7*AW33*AY33)^2</f>
        <v>0.21270887760111509</v>
      </c>
      <c r="BC33" s="19">
        <f>BA33+BB33</f>
        <v>0.23397976536122661</v>
      </c>
      <c r="BD33" s="36">
        <f>2*PI()^2*BB$1*2*SQRT($C$2*$C$11)*AX33*$C$7^2*AY33^2/SQRT(2)</f>
        <v>3.7428087784748647E-2</v>
      </c>
      <c r="BE33" s="44">
        <v>0.30599999999999999</v>
      </c>
      <c r="BF33" s="45">
        <v>2.4E-2</v>
      </c>
      <c r="BG33" s="45">
        <v>0.88200000000000001</v>
      </c>
      <c r="BH33" s="19">
        <f t="shared" ref="BH33:BH57" si="49">BG33/$C$14</f>
        <v>0.98788063763407485</v>
      </c>
      <c r="BI33" s="19">
        <f t="shared" ref="BI33:BI57" si="50">4*PI()^2*$C$13*SQRT($C$11*$C$2)*($C$7*BE33*BG33)^2</f>
        <v>2.4538112362378278E-2</v>
      </c>
      <c r="BJ33" s="19">
        <f t="shared" ref="BJ33:BJ57" si="51">4*PI()^2*BJ$1*SQRT($C$11*$C$2)*($C$7*BE33*BG33)^2</f>
        <v>0.29445734834853932</v>
      </c>
      <c r="BK33" s="19">
        <f t="shared" ref="BK33:BK57" si="52">BI33+BJ33</f>
        <v>0.31899546071091761</v>
      </c>
      <c r="BL33" s="36">
        <f t="shared" ref="BL33:BL57" si="53">2*PI()^2*BJ$1*2*SQRT($C$2*$C$11)*BF33*$C$7^2*BG33^2/SQRT(2)</f>
        <v>5.3367368393556741E-2</v>
      </c>
      <c r="BM33" s="17">
        <f t="shared" ref="BM33:BM37" si="54">0.5926*0.5*$C$6*$F33^3*($C$7*BE33*2+$C$7)*$C$8</f>
        <v>1.6946891707454883</v>
      </c>
      <c r="BN33" s="79">
        <f t="shared" ref="BN33:BN57" si="55">BJ33/BM33</f>
        <v>0.17375301231140131</v>
      </c>
      <c r="BO33" s="1">
        <f>BN33*100</f>
        <v>17.375301231140131</v>
      </c>
    </row>
    <row r="34" spans="2:67" ht="20.100000000000001" customHeight="1">
      <c r="B34" s="9" t="s">
        <v>2</v>
      </c>
      <c r="C34" s="10">
        <f>1.003887*10^-3</f>
        <v>1.003887E-3</v>
      </c>
      <c r="D34" s="2"/>
      <c r="E34" s="38">
        <v>20</v>
      </c>
      <c r="F34" s="20">
        <f t="shared" ref="F34:F57" si="56">0.02*E34-0.0054</f>
        <v>0.39460000000000001</v>
      </c>
      <c r="G34" s="20">
        <f t="shared" si="41"/>
        <v>4.9715430929603945</v>
      </c>
      <c r="H34" s="29">
        <f t="shared" si="42"/>
        <v>35291.690140845072</v>
      </c>
      <c r="I34" s="22">
        <v>0</v>
      </c>
      <c r="J34" s="19">
        <v>0</v>
      </c>
      <c r="K34" s="19">
        <v>0</v>
      </c>
      <c r="L34" s="19">
        <f t="shared" si="43"/>
        <v>0</v>
      </c>
      <c r="M34" s="19">
        <f t="shared" ref="M34:M57" si="57">4*PI()^2*$C$13*SQRT($C$11*$C$2)*($C$7*I34*K34)^2</f>
        <v>0</v>
      </c>
      <c r="N34" s="19">
        <f t="shared" ref="N34:N57" si="58">4*PI()^2*N$1*SQRT($C$11*$C$2)*($C$7*I34*K34)^2</f>
        <v>0</v>
      </c>
      <c r="O34" s="19">
        <f t="shared" ref="O34:O57" si="59">M34+N34</f>
        <v>0</v>
      </c>
      <c r="P34" s="36">
        <f t="shared" ref="P34:P57" si="60">2*PI()^2*N$1*2*SQRT($C$2*$C$11)*J34*$C$7^2*K34^2/SQRT(2)</f>
        <v>0</v>
      </c>
      <c r="Q34" s="26">
        <v>0.30609999999999998</v>
      </c>
      <c r="R34" s="20">
        <v>1.7000000000000001E-2</v>
      </c>
      <c r="S34" s="19">
        <v>1.0049999999999999</v>
      </c>
      <c r="T34" s="19">
        <f t="shared" si="44"/>
        <v>1.1256463047871259</v>
      </c>
      <c r="U34" s="19">
        <f t="shared" ref="U34:U57" si="61">4*PI()^2*$C$13*SQRT($C$11*$C$2)*($C$7*Q34*S34)^2</f>
        <v>3.1880117271575199E-2</v>
      </c>
      <c r="V34" s="19">
        <f t="shared" ref="V34:V57" si="62">4*PI()^2*V$1*SQRT($C$11*$C$2)*($C$7*Q34*S34)^2</f>
        <v>6.3760234543150399E-2</v>
      </c>
      <c r="W34" s="19">
        <f t="shared" ref="W34:W57" si="63">U34+V34</f>
        <v>9.5640351814725605E-2</v>
      </c>
      <c r="X34" s="36">
        <f t="shared" ref="X34:X57" si="64">2*PI()^2*V$1*2*SQRT($C$2*$C$11)*R34*$C$7^2*S34^2/SQRT(2)</f>
        <v>8.1800728288879566E-3</v>
      </c>
      <c r="Y34" s="26">
        <v>0.30740000000000001</v>
      </c>
      <c r="Z34" s="20">
        <v>2.1000000000000001E-2</v>
      </c>
      <c r="AA34" s="19">
        <v>0.97599999999999998</v>
      </c>
      <c r="AB34" s="19">
        <f t="shared" si="45"/>
        <v>1.0931649686290896</v>
      </c>
      <c r="AC34" s="19">
        <f t="shared" ref="AC34:AC57" si="65">4*PI()^2*$C$13*SQRT($C$11*$C$2)*($C$7*Y34*AA34)^2</f>
        <v>3.032274329026954E-2</v>
      </c>
      <c r="AD34" s="19">
        <f t="shared" ref="AD34:AD57" si="66">4*PI()^2*AD$1*SQRT($C$11*$C$2)*($C$7*Y34*AA34)^2</f>
        <v>0.12129097316107816</v>
      </c>
      <c r="AE34" s="19">
        <f t="shared" ref="AE34:AE57" si="67">AC34+AD34</f>
        <v>0.15161371645134769</v>
      </c>
      <c r="AF34" s="36">
        <f t="shared" ref="AF34:AF57" si="68">2*PI()^2*AD$1*2*SQRT($C$2*$C$11)*Z34*$C$7^2*AA34^2/SQRT(2)</f>
        <v>1.9060094570293548E-2</v>
      </c>
      <c r="AG34" s="26">
        <v>0.31979999999999997</v>
      </c>
      <c r="AH34" s="20">
        <v>1.7999999999999999E-2</v>
      </c>
      <c r="AI34" s="20">
        <v>0.96299999999999997</v>
      </c>
      <c r="AJ34" s="19">
        <f t="shared" si="46"/>
        <v>1.0786043696616938</v>
      </c>
      <c r="AK34" s="19">
        <f t="shared" ref="AK34:AK57" si="69">4*PI()^2*$C$13*SQRT($C$11*$C$2)*($C$7*AG34*AI34)^2</f>
        <v>3.1949982208001902E-2</v>
      </c>
      <c r="AL34" s="19">
        <f t="shared" ref="AL34:AL57" si="70">4*PI()^2*AL$1*SQRT($C$11*$C$2)*($C$7*AG34*AI34)^2</f>
        <v>0.19169989324801143</v>
      </c>
      <c r="AM34" s="19">
        <f t="shared" ref="AM34:AM57" si="71">AK34+AL34</f>
        <v>0.22364987545601334</v>
      </c>
      <c r="AN34" s="36">
        <f t="shared" ref="AN34:AN57" si="72">2*PI()^2*AL$1*2*SQRT($C$2*$C$11)*AH34*$C$7^2*AI34^2/SQRT(2)</f>
        <v>2.3857364147926555E-2</v>
      </c>
      <c r="AO34" s="26">
        <v>0.34410000000000002</v>
      </c>
      <c r="AP34" s="20">
        <v>0.02</v>
      </c>
      <c r="AQ34" s="19">
        <v>0.93600000000000005</v>
      </c>
      <c r="AR34" s="19">
        <f t="shared" si="47"/>
        <v>1.0483631256524877</v>
      </c>
      <c r="AS34" s="19">
        <f t="shared" ref="AS34:AS57" si="73">4*PI()^2*$C$13*SQRT($C$11*$C$2)*($C$7*AO34*AQ34)^2</f>
        <v>3.4944768706461925E-2</v>
      </c>
      <c r="AT34" s="19">
        <f t="shared" ref="AT34:AT57" si="74">4*PI()^2*AT$1*SQRT($C$11*$C$2)*($C$7*AO34*AQ34)^2</f>
        <v>0.2795581496516954</v>
      </c>
      <c r="AU34" s="19">
        <f t="shared" ref="AU34:AU57" si="75">AS34+AT34</f>
        <v>0.3145029183581573</v>
      </c>
      <c r="AV34" s="36">
        <f t="shared" ref="AV34:AV57" si="76">2*PI()^2*AT$1*2*SQRT($C$2*$C$11)*AP34*$C$7^2*AQ34^2/SQRT(2)</f>
        <v>3.3390106931412242E-2</v>
      </c>
      <c r="AW34" s="22">
        <v>0.33810000000000001</v>
      </c>
      <c r="AX34" s="19">
        <v>1.6E-2</v>
      </c>
      <c r="AY34" s="19">
        <v>0.92500000000000004</v>
      </c>
      <c r="AZ34" s="19">
        <f t="shared" si="48"/>
        <v>1.036042618833922</v>
      </c>
      <c r="BA34" s="19">
        <f t="shared" ref="BA34:BA57" si="77">4*PI()^2*$C$13*SQRT($C$11*$C$2)*($C$7*AW34*AY34)^2</f>
        <v>3.2948445886024649E-2</v>
      </c>
      <c r="BB34" s="19">
        <f t="shared" ref="BB34:BB57" si="78">4*PI()^2*BB$1*SQRT($C$11*$C$2)*($C$7*AW34*AY34)^2</f>
        <v>0.32948445886024647</v>
      </c>
      <c r="BC34" s="19">
        <f t="shared" ref="BC34:BC57" si="79">BA34+BB34</f>
        <v>0.3624329047462711</v>
      </c>
      <c r="BD34" s="36">
        <f t="shared" ref="BD34:BD57" si="80">2*PI()^2*BB$1*2*SQRT($C$2*$C$11)*AX34*$C$7^2*AY34^2/SQRT(2)</f>
        <v>3.2609908324190036E-2</v>
      </c>
      <c r="BE34" s="26">
        <v>0.33329999999999999</v>
      </c>
      <c r="BF34" s="20">
        <v>1.4999999999999999E-2</v>
      </c>
      <c r="BG34" s="19">
        <v>0.90500000000000003</v>
      </c>
      <c r="BH34" s="19">
        <f t="shared" si="49"/>
        <v>1.013641697345621</v>
      </c>
      <c r="BI34" s="19">
        <f t="shared" si="50"/>
        <v>3.06498895131527E-2</v>
      </c>
      <c r="BJ34" s="19">
        <f t="shared" si="51"/>
        <v>0.36779867415783235</v>
      </c>
      <c r="BK34" s="19">
        <f t="shared" si="52"/>
        <v>0.39844856367098502</v>
      </c>
      <c r="BL34" s="36">
        <f t="shared" si="53"/>
        <v>3.5116869464861609E-2</v>
      </c>
      <c r="BM34" s="17">
        <f t="shared" si="54"/>
        <v>2.4144123463566114</v>
      </c>
      <c r="BN34" s="79">
        <f t="shared" si="55"/>
        <v>0.15233465597243434</v>
      </c>
      <c r="BO34" s="1">
        <f t="shared" ref="BO34:BO57" si="81">BN34*100</f>
        <v>15.233465597243434</v>
      </c>
    </row>
    <row r="35" spans="2:67" ht="20.100000000000001" customHeight="1">
      <c r="B35" s="6" t="s">
        <v>3</v>
      </c>
      <c r="C35" s="11">
        <f>9.94*10^-7</f>
        <v>9.9399999999999993E-7</v>
      </c>
      <c r="D35" s="2"/>
      <c r="E35" s="38">
        <v>22</v>
      </c>
      <c r="F35" s="20">
        <f t="shared" si="56"/>
        <v>0.43459999999999999</v>
      </c>
      <c r="G35" s="20">
        <f t="shared" si="41"/>
        <v>5.4755008317298213</v>
      </c>
      <c r="H35" s="29">
        <f t="shared" si="42"/>
        <v>38869.15492957746</v>
      </c>
      <c r="I35" s="26">
        <v>0.51690000000000003</v>
      </c>
      <c r="J35" s="20">
        <v>3.4000000000000002E-2</v>
      </c>
      <c r="K35" s="20">
        <v>1.054</v>
      </c>
      <c r="L35" s="19">
        <f t="shared" si="43"/>
        <v>1.1805285624334636</v>
      </c>
      <c r="M35" s="19">
        <f t="shared" si="57"/>
        <v>9.9989734144564163E-2</v>
      </c>
      <c r="N35" s="19">
        <f t="shared" si="58"/>
        <v>0</v>
      </c>
      <c r="O35" s="19">
        <f t="shared" si="59"/>
        <v>9.9989734144564163E-2</v>
      </c>
      <c r="P35" s="36">
        <f t="shared" si="60"/>
        <v>0</v>
      </c>
      <c r="Q35" s="26">
        <v>0.48870000000000002</v>
      </c>
      <c r="R35" s="20">
        <v>2.5000000000000001E-2</v>
      </c>
      <c r="S35" s="20">
        <v>1.0549999999999999</v>
      </c>
      <c r="T35" s="19">
        <f t="shared" si="44"/>
        <v>1.1816486085078786</v>
      </c>
      <c r="U35" s="19">
        <f t="shared" si="61"/>
        <v>8.9546934883406176E-2</v>
      </c>
      <c r="V35" s="19">
        <f t="shared" si="62"/>
        <v>0.17909386976681235</v>
      </c>
      <c r="W35" s="19">
        <f t="shared" si="63"/>
        <v>0.26864080465021856</v>
      </c>
      <c r="X35" s="36">
        <f t="shared" si="64"/>
        <v>1.3256261217140838E-2</v>
      </c>
      <c r="Y35" s="26">
        <v>0.48149999999999998</v>
      </c>
      <c r="Z35" s="20">
        <v>1.7000000000000001E-2</v>
      </c>
      <c r="AA35" s="20">
        <v>1.046</v>
      </c>
      <c r="AB35" s="19">
        <f t="shared" si="45"/>
        <v>1.1715681938381433</v>
      </c>
      <c r="AC35" s="19">
        <f t="shared" si="65"/>
        <v>8.545098624582588E-2</v>
      </c>
      <c r="AD35" s="19">
        <f t="shared" si="66"/>
        <v>0.34180394498330352</v>
      </c>
      <c r="AE35" s="19">
        <f t="shared" si="67"/>
        <v>0.42725493122912939</v>
      </c>
      <c r="AF35" s="36">
        <f t="shared" si="68"/>
        <v>1.7722231753177557E-2</v>
      </c>
      <c r="AG35" s="26">
        <v>0.45319999999999999</v>
      </c>
      <c r="AH35" s="20">
        <v>1.4E-2</v>
      </c>
      <c r="AI35" s="20">
        <v>1.0349999999999999</v>
      </c>
      <c r="AJ35" s="19">
        <f t="shared" si="46"/>
        <v>1.1592476870195776</v>
      </c>
      <c r="AK35" s="19">
        <f t="shared" si="69"/>
        <v>7.4117648050125856E-2</v>
      </c>
      <c r="AL35" s="19">
        <f t="shared" si="70"/>
        <v>0.44470588830075514</v>
      </c>
      <c r="AM35" s="19">
        <f t="shared" si="71"/>
        <v>0.51882353635088096</v>
      </c>
      <c r="AN35" s="36">
        <f t="shared" si="72"/>
        <v>2.143414258396464E-2</v>
      </c>
      <c r="AO35" s="26">
        <v>0.41889999999999999</v>
      </c>
      <c r="AP35" s="20">
        <v>0.01</v>
      </c>
      <c r="AQ35" s="20">
        <v>1.0249999999999999</v>
      </c>
      <c r="AR35" s="19">
        <f t="shared" si="47"/>
        <v>1.1480472262754269</v>
      </c>
      <c r="AS35" s="19">
        <f t="shared" si="73"/>
        <v>6.2105430861901401E-2</v>
      </c>
      <c r="AT35" s="19">
        <f t="shared" si="74"/>
        <v>0.4968434468952112</v>
      </c>
      <c r="AU35" s="19">
        <f t="shared" si="75"/>
        <v>0.55894887775711255</v>
      </c>
      <c r="AV35" s="36">
        <f t="shared" si="76"/>
        <v>2.0020911575224051E-2</v>
      </c>
      <c r="AW35" s="26">
        <v>0.3916</v>
      </c>
      <c r="AX35" s="20">
        <v>0.01</v>
      </c>
      <c r="AY35" s="20">
        <v>1.016</v>
      </c>
      <c r="AZ35" s="19">
        <f t="shared" si="48"/>
        <v>1.1379668116056916</v>
      </c>
      <c r="BA35" s="19">
        <f t="shared" si="77"/>
        <v>5.332537395831298E-2</v>
      </c>
      <c r="BB35" s="19">
        <f t="shared" si="78"/>
        <v>0.53325373958312972</v>
      </c>
      <c r="BC35" s="19">
        <f t="shared" si="79"/>
        <v>0.58657911354144265</v>
      </c>
      <c r="BD35" s="36">
        <f t="shared" si="80"/>
        <v>2.4588585483634122E-2</v>
      </c>
      <c r="BE35" s="26">
        <v>0.35239999999999999</v>
      </c>
      <c r="BF35" s="20">
        <v>1.0999999999999999E-2</v>
      </c>
      <c r="BG35" s="20">
        <v>1</v>
      </c>
      <c r="BH35" s="19">
        <f t="shared" si="49"/>
        <v>1.1200460744150509</v>
      </c>
      <c r="BI35" s="19">
        <f t="shared" si="50"/>
        <v>4.183434051399685E-2</v>
      </c>
      <c r="BJ35" s="19">
        <f t="shared" si="51"/>
        <v>0.50201208616796222</v>
      </c>
      <c r="BK35" s="19">
        <f t="shared" si="52"/>
        <v>0.54384642668195904</v>
      </c>
      <c r="BL35" s="36">
        <f t="shared" si="53"/>
        <v>3.1442716572630279E-2</v>
      </c>
      <c r="BM35" s="17">
        <f t="shared" si="54"/>
        <v>3.299525018052837</v>
      </c>
      <c r="BN35" s="79">
        <f t="shared" si="55"/>
        <v>0.15214677367841775</v>
      </c>
      <c r="BO35" s="1">
        <f t="shared" si="81"/>
        <v>15.214677367841775</v>
      </c>
    </row>
    <row r="36" spans="2:67" ht="20.100000000000001" customHeight="1">
      <c r="B36" s="9" t="s">
        <v>58</v>
      </c>
      <c r="C36" s="10">
        <v>999.72964999999999</v>
      </c>
      <c r="D36" s="2"/>
      <c r="E36" s="38">
        <v>24</v>
      </c>
      <c r="F36" s="20">
        <f t="shared" si="56"/>
        <v>0.47459999999999997</v>
      </c>
      <c r="G36" s="20">
        <f t="shared" si="41"/>
        <v>5.9794585704992471</v>
      </c>
      <c r="H36" s="29">
        <f t="shared" si="42"/>
        <v>42446.619718309856</v>
      </c>
      <c r="I36" s="26">
        <v>0.34610000000000002</v>
      </c>
      <c r="J36" s="20">
        <v>6.6000000000000003E-2</v>
      </c>
      <c r="K36" s="20">
        <v>1.093</v>
      </c>
      <c r="L36" s="19">
        <f t="shared" si="43"/>
        <v>1.2242103593356506</v>
      </c>
      <c r="M36" s="19">
        <f t="shared" si="57"/>
        <v>4.8206394449901442E-2</v>
      </c>
      <c r="N36" s="19">
        <f t="shared" si="58"/>
        <v>0</v>
      </c>
      <c r="O36" s="19">
        <f t="shared" si="59"/>
        <v>4.8206394449901442E-2</v>
      </c>
      <c r="P36" s="36">
        <f t="shared" si="60"/>
        <v>0</v>
      </c>
      <c r="Q36" s="44">
        <v>0.34279999999999999</v>
      </c>
      <c r="R36" s="45">
        <v>3.7999999999999999E-2</v>
      </c>
      <c r="S36" s="45">
        <v>1.111</v>
      </c>
      <c r="T36" s="19">
        <f t="shared" si="44"/>
        <v>1.2443711886751214</v>
      </c>
      <c r="U36" s="19">
        <f t="shared" si="61"/>
        <v>4.8861958663414522E-2</v>
      </c>
      <c r="V36" s="19">
        <f t="shared" si="62"/>
        <v>9.7723917326829043E-2</v>
      </c>
      <c r="W36" s="19">
        <f t="shared" si="63"/>
        <v>0.14658587599024356</v>
      </c>
      <c r="X36" s="36">
        <f t="shared" si="64"/>
        <v>2.2345384905765635E-2</v>
      </c>
      <c r="Y36" s="26">
        <v>0.379</v>
      </c>
      <c r="Z36" s="20">
        <v>2.4E-2</v>
      </c>
      <c r="AA36" s="20">
        <v>1.1140000000000001</v>
      </c>
      <c r="AB36" s="19">
        <f t="shared" si="45"/>
        <v>1.2477313268983667</v>
      </c>
      <c r="AC36" s="19">
        <f t="shared" si="65"/>
        <v>6.004957377686311E-2</v>
      </c>
      <c r="AD36" s="19">
        <f t="shared" si="66"/>
        <v>0.24019829510745244</v>
      </c>
      <c r="AE36" s="19">
        <f t="shared" si="67"/>
        <v>0.30024786888431554</v>
      </c>
      <c r="AF36" s="36">
        <f t="shared" si="68"/>
        <v>2.8378389451467562E-2</v>
      </c>
      <c r="AG36" s="26">
        <v>0.39460000000000001</v>
      </c>
      <c r="AH36" s="20">
        <v>2.1999999999999999E-2</v>
      </c>
      <c r="AI36" s="20">
        <v>1.107</v>
      </c>
      <c r="AJ36" s="19">
        <f t="shared" si="46"/>
        <v>1.2398910043774611</v>
      </c>
      <c r="AK36" s="19">
        <f t="shared" si="69"/>
        <v>6.4279210086084393E-2</v>
      </c>
      <c r="AL36" s="19">
        <f t="shared" si="70"/>
        <v>0.38567526051650636</v>
      </c>
      <c r="AM36" s="19">
        <f t="shared" si="71"/>
        <v>0.44995447060259075</v>
      </c>
      <c r="AN36" s="36">
        <f t="shared" si="72"/>
        <v>3.85314455812132E-2</v>
      </c>
      <c r="AO36" s="26">
        <v>0.40310000000000001</v>
      </c>
      <c r="AP36" s="20">
        <v>1.7999999999999999E-2</v>
      </c>
      <c r="AQ36" s="20">
        <v>1.0900000000000001</v>
      </c>
      <c r="AR36" s="19">
        <f t="shared" si="47"/>
        <v>1.2208502211124055</v>
      </c>
      <c r="AS36" s="19">
        <f t="shared" si="73"/>
        <v>6.5033888153864128E-2</v>
      </c>
      <c r="AT36" s="19">
        <f t="shared" si="74"/>
        <v>0.52027110523091302</v>
      </c>
      <c r="AU36" s="19">
        <f t="shared" si="75"/>
        <v>0.58530499338477715</v>
      </c>
      <c r="AV36" s="36">
        <f t="shared" si="76"/>
        <v>4.075319079266404E-2</v>
      </c>
      <c r="AW36" s="26">
        <v>0.38740000000000002</v>
      </c>
      <c r="AX36" s="20">
        <v>1.6E-2</v>
      </c>
      <c r="AY36" s="20">
        <v>1.085</v>
      </c>
      <c r="AZ36" s="19">
        <f t="shared" si="48"/>
        <v>1.21524999074033</v>
      </c>
      <c r="BA36" s="19">
        <f t="shared" si="77"/>
        <v>5.9516836175132662E-2</v>
      </c>
      <c r="BB36" s="19">
        <f t="shared" si="78"/>
        <v>0.59516836175132648</v>
      </c>
      <c r="BC36" s="19">
        <f t="shared" si="79"/>
        <v>0.65468519792645918</v>
      </c>
      <c r="BD36" s="36">
        <f t="shared" si="80"/>
        <v>4.486685092995718E-2</v>
      </c>
      <c r="BE36" s="26">
        <v>0.37390000000000001</v>
      </c>
      <c r="BF36" s="20">
        <v>1.0999999999999999E-2</v>
      </c>
      <c r="BG36" s="20">
        <v>1.073</v>
      </c>
      <c r="BH36" s="19">
        <f t="shared" si="49"/>
        <v>1.2018094378473494</v>
      </c>
      <c r="BI36" s="19">
        <f t="shared" si="50"/>
        <v>5.4221496748272979E-2</v>
      </c>
      <c r="BJ36" s="19">
        <f t="shared" si="51"/>
        <v>0.65065796097927575</v>
      </c>
      <c r="BK36" s="19">
        <f t="shared" si="52"/>
        <v>0.70487945772754879</v>
      </c>
      <c r="BL36" s="36">
        <f t="shared" si="53"/>
        <v>3.620091142884984E-2</v>
      </c>
      <c r="BM36" s="17">
        <f t="shared" si="54"/>
        <v>4.4053838937491037</v>
      </c>
      <c r="BN36" s="79">
        <f t="shared" si="55"/>
        <v>0.14769608657772337</v>
      </c>
      <c r="BO36" s="1">
        <f t="shared" si="81"/>
        <v>14.769608657772338</v>
      </c>
    </row>
    <row r="37" spans="2:67" ht="20.100000000000001" customHeight="1">
      <c r="B37" s="9" t="s">
        <v>5</v>
      </c>
      <c r="C37" s="10">
        <f>3.5*0.0254</f>
        <v>8.8899999999999993E-2</v>
      </c>
      <c r="D37" s="2"/>
      <c r="E37" s="38">
        <v>26</v>
      </c>
      <c r="F37" s="20">
        <f t="shared" si="56"/>
        <v>0.51460000000000006</v>
      </c>
      <c r="G37" s="20">
        <f t="shared" si="41"/>
        <v>6.4834163092686756</v>
      </c>
      <c r="H37" s="29">
        <f t="shared" si="42"/>
        <v>46024.084507042258</v>
      </c>
      <c r="I37" s="26">
        <v>0.68930000000000002</v>
      </c>
      <c r="J37" s="20">
        <v>8.3000000000000004E-2</v>
      </c>
      <c r="K37" s="20">
        <v>0.97399999999999998</v>
      </c>
      <c r="L37" s="19">
        <f t="shared" si="43"/>
        <v>1.0909248764802595</v>
      </c>
      <c r="M37" s="19">
        <f t="shared" si="57"/>
        <v>0.15184328763944405</v>
      </c>
      <c r="N37" s="19">
        <f t="shared" si="58"/>
        <v>0</v>
      </c>
      <c r="O37" s="19">
        <f t="shared" si="59"/>
        <v>0.15184328763944405</v>
      </c>
      <c r="P37" s="36">
        <f t="shared" si="60"/>
        <v>0</v>
      </c>
      <c r="Q37" s="26">
        <v>0.41389999999999999</v>
      </c>
      <c r="R37" s="20">
        <v>8.1000000000000003E-2</v>
      </c>
      <c r="S37" s="20">
        <v>1.0029999999999999</v>
      </c>
      <c r="T37" s="19">
        <f t="shared" si="44"/>
        <v>1.1234062126382958</v>
      </c>
      <c r="U37" s="19">
        <f t="shared" si="61"/>
        <v>5.8056900514458484E-2</v>
      </c>
      <c r="V37" s="19">
        <f t="shared" si="62"/>
        <v>0.11611380102891697</v>
      </c>
      <c r="W37" s="19">
        <f t="shared" si="63"/>
        <v>0.17417070154337544</v>
      </c>
      <c r="X37" s="36">
        <f t="shared" si="64"/>
        <v>3.8820668551177752E-2</v>
      </c>
      <c r="Y37" s="26">
        <v>0.33160000000000001</v>
      </c>
      <c r="Z37" s="20">
        <v>5.2999999999999999E-2</v>
      </c>
      <c r="AA37" s="20">
        <v>1.149</v>
      </c>
      <c r="AB37" s="19">
        <f t="shared" si="45"/>
        <v>1.2869329395028934</v>
      </c>
      <c r="AC37" s="19">
        <f t="shared" si="65"/>
        <v>4.8902406198189634E-2</v>
      </c>
      <c r="AD37" s="19">
        <f t="shared" si="66"/>
        <v>0.19560962479275854</v>
      </c>
      <c r="AE37" s="19">
        <f t="shared" si="67"/>
        <v>0.24451203099094818</v>
      </c>
      <c r="AF37" s="36">
        <f t="shared" si="68"/>
        <v>6.6668709414571592E-2</v>
      </c>
      <c r="AG37" s="26">
        <v>0.34239999999999998</v>
      </c>
      <c r="AH37" s="20">
        <v>3.6999999999999998E-2</v>
      </c>
      <c r="AI37" s="20">
        <v>1.161</v>
      </c>
      <c r="AJ37" s="19">
        <f t="shared" si="46"/>
        <v>1.3003734923958741</v>
      </c>
      <c r="AK37" s="19">
        <f t="shared" si="69"/>
        <v>5.3234487707248278E-2</v>
      </c>
      <c r="AL37" s="19">
        <f t="shared" si="70"/>
        <v>0.31940692624348965</v>
      </c>
      <c r="AM37" s="19">
        <f t="shared" si="71"/>
        <v>0.37264141395073791</v>
      </c>
      <c r="AN37" s="36">
        <f t="shared" si="72"/>
        <v>7.1279319305271177E-2</v>
      </c>
      <c r="AO37" s="26">
        <v>0.35339999999999999</v>
      </c>
      <c r="AP37" s="20">
        <v>0.03</v>
      </c>
      <c r="AQ37" s="20">
        <v>1.153</v>
      </c>
      <c r="AR37" s="19">
        <f t="shared" si="47"/>
        <v>1.2914131238005535</v>
      </c>
      <c r="AS37" s="19">
        <f t="shared" si="73"/>
        <v>5.5931031975806997E-2</v>
      </c>
      <c r="AT37" s="19">
        <f t="shared" si="74"/>
        <v>0.44744825580645597</v>
      </c>
      <c r="AU37" s="19">
        <f t="shared" si="75"/>
        <v>0.50337928778226293</v>
      </c>
      <c r="AV37" s="36">
        <f t="shared" si="76"/>
        <v>7.6000418902006997E-2</v>
      </c>
      <c r="AW37" s="26">
        <v>0.36959999999999998</v>
      </c>
      <c r="AX37" s="20">
        <v>2.1000000000000001E-2</v>
      </c>
      <c r="AY37" s="20">
        <v>1.145</v>
      </c>
      <c r="AZ37" s="19">
        <f t="shared" si="48"/>
        <v>1.2824527552052332</v>
      </c>
      <c r="BA37" s="19">
        <f t="shared" si="77"/>
        <v>6.0330375170296824E-2</v>
      </c>
      <c r="BB37" s="19">
        <f t="shared" si="78"/>
        <v>0.60330375170296824</v>
      </c>
      <c r="BC37" s="19">
        <f t="shared" si="79"/>
        <v>0.66363412687326506</v>
      </c>
      <c r="BD37" s="36">
        <f t="shared" si="80"/>
        <v>6.5580752832370068E-2</v>
      </c>
      <c r="BE37" s="26">
        <v>0.36820000000000003</v>
      </c>
      <c r="BF37" s="20">
        <v>1.7000000000000001E-2</v>
      </c>
      <c r="BG37" s="20">
        <v>1.1359999999999999</v>
      </c>
      <c r="BH37" s="19">
        <f t="shared" si="49"/>
        <v>1.2723723405354976</v>
      </c>
      <c r="BI37" s="19">
        <f t="shared" si="50"/>
        <v>5.8936638064452332E-2</v>
      </c>
      <c r="BJ37" s="19">
        <f t="shared" si="51"/>
        <v>0.70723965677342793</v>
      </c>
      <c r="BK37" s="19">
        <f t="shared" si="52"/>
        <v>0.7661762948378803</v>
      </c>
      <c r="BL37" s="36">
        <f t="shared" si="53"/>
        <v>6.2709445402174768E-2</v>
      </c>
      <c r="BM37" s="17">
        <f t="shared" si="54"/>
        <v>5.5791488164715188</v>
      </c>
      <c r="BN37" s="79">
        <f t="shared" si="55"/>
        <v>0.12676479513961328</v>
      </c>
      <c r="BO37" s="1">
        <f t="shared" si="81"/>
        <v>12.676479513961327</v>
      </c>
    </row>
    <row r="38" spans="2:67" ht="20.100000000000001" customHeight="1">
      <c r="B38" s="9" t="s">
        <v>60</v>
      </c>
      <c r="C38" s="10">
        <f>35.25*0.0254</f>
        <v>0.89534999999999998</v>
      </c>
      <c r="D38" s="2"/>
      <c r="E38" s="38">
        <v>28</v>
      </c>
      <c r="F38" s="20">
        <f t="shared" si="56"/>
        <v>0.55460000000000009</v>
      </c>
      <c r="G38" s="20">
        <f t="shared" si="41"/>
        <v>6.9873740480381032</v>
      </c>
      <c r="H38" s="29">
        <f t="shared" si="42"/>
        <v>49601.549295774654</v>
      </c>
      <c r="I38" s="26">
        <v>0.95189999999999997</v>
      </c>
      <c r="J38" s="20">
        <v>6.9000000000000006E-2</v>
      </c>
      <c r="K38" s="20">
        <v>0.97299999999999998</v>
      </c>
      <c r="L38" s="19">
        <f t="shared" si="43"/>
        <v>1.0898048304058443</v>
      </c>
      <c r="M38" s="19">
        <f t="shared" si="57"/>
        <v>0.28898111456288217</v>
      </c>
      <c r="N38" s="19">
        <f t="shared" si="58"/>
        <v>0</v>
      </c>
      <c r="O38" s="19">
        <f t="shared" si="59"/>
        <v>0.28898111456288217</v>
      </c>
      <c r="P38" s="36">
        <f t="shared" si="60"/>
        <v>0</v>
      </c>
      <c r="Q38" s="26">
        <v>0.69940000000000002</v>
      </c>
      <c r="R38" s="20">
        <v>7.0999999999999994E-2</v>
      </c>
      <c r="S38" s="20">
        <v>0.97099999999999997</v>
      </c>
      <c r="T38" s="19">
        <f t="shared" si="44"/>
        <v>1.0875647382570144</v>
      </c>
      <c r="U38" s="19">
        <f t="shared" si="61"/>
        <v>0.15536416072943443</v>
      </c>
      <c r="V38" s="19">
        <f t="shared" si="62"/>
        <v>0.31072832145886886</v>
      </c>
      <c r="W38" s="19">
        <f t="shared" si="63"/>
        <v>0.46609248218830329</v>
      </c>
      <c r="X38" s="36">
        <f t="shared" si="64"/>
        <v>3.1891352209998884E-2</v>
      </c>
      <c r="Y38" s="26">
        <v>0.44950000000000001</v>
      </c>
      <c r="Z38" s="20">
        <v>9.5000000000000001E-2</v>
      </c>
      <c r="AA38" s="20">
        <v>1.034</v>
      </c>
      <c r="AB38" s="19">
        <f t="shared" si="45"/>
        <v>1.1581276409451626</v>
      </c>
      <c r="AC38" s="19">
        <f t="shared" si="65"/>
        <v>7.2771545298890156E-2</v>
      </c>
      <c r="AD38" s="19">
        <f t="shared" si="66"/>
        <v>0.29108618119556062</v>
      </c>
      <c r="AE38" s="19">
        <f t="shared" si="67"/>
        <v>0.36385772649445081</v>
      </c>
      <c r="AF38" s="36">
        <f t="shared" si="68"/>
        <v>9.6776698866456817E-2</v>
      </c>
      <c r="AG38" s="26">
        <v>0.33090000000000003</v>
      </c>
      <c r="AH38" s="20">
        <v>5.5E-2</v>
      </c>
      <c r="AI38" s="20">
        <v>1.1579999999999999</v>
      </c>
      <c r="AJ38" s="19">
        <f t="shared" si="46"/>
        <v>1.2970133541726288</v>
      </c>
      <c r="AK38" s="19">
        <f t="shared" si="69"/>
        <v>4.9462012251052748E-2</v>
      </c>
      <c r="AL38" s="19">
        <f t="shared" si="70"/>
        <v>0.29677207350631646</v>
      </c>
      <c r="AM38" s="19">
        <f t="shared" si="71"/>
        <v>0.34623408575736919</v>
      </c>
      <c r="AN38" s="36">
        <f t="shared" si="72"/>
        <v>0.10540887746525145</v>
      </c>
      <c r="AO38" s="26">
        <v>0.33729999999999999</v>
      </c>
      <c r="AP38" s="20">
        <v>4.7E-2</v>
      </c>
      <c r="AQ38" s="20">
        <v>1.1870000000000001</v>
      </c>
      <c r="AR38" s="19">
        <f t="shared" si="47"/>
        <v>1.3294946903306655</v>
      </c>
      <c r="AS38" s="19">
        <f t="shared" si="73"/>
        <v>5.4000185023090119E-2</v>
      </c>
      <c r="AT38" s="19">
        <f t="shared" si="74"/>
        <v>0.43200148018472095</v>
      </c>
      <c r="AU38" s="19">
        <f t="shared" si="75"/>
        <v>0.48600166520781107</v>
      </c>
      <c r="AV38" s="36">
        <f t="shared" si="76"/>
        <v>0.12619304288189387</v>
      </c>
      <c r="AW38" s="26">
        <v>0.3362</v>
      </c>
      <c r="AX38" s="20">
        <v>2.5000000000000001E-2</v>
      </c>
      <c r="AY38" s="20">
        <v>1.204</v>
      </c>
      <c r="AZ38" s="19">
        <f t="shared" si="48"/>
        <v>1.3485354735957211</v>
      </c>
      <c r="BA38" s="19">
        <f t="shared" si="77"/>
        <v>5.5196243213686283E-2</v>
      </c>
      <c r="BB38" s="19">
        <f t="shared" si="78"/>
        <v>0.5519624321368628</v>
      </c>
      <c r="BC38" s="19">
        <f t="shared" si="79"/>
        <v>0.60715867535054913</v>
      </c>
      <c r="BD38" s="36">
        <f t="shared" si="80"/>
        <v>8.6325501945359873E-2</v>
      </c>
      <c r="BE38" s="26">
        <v>0.35060000000000002</v>
      </c>
      <c r="BF38" s="20">
        <v>2.1000000000000001E-2</v>
      </c>
      <c r="BG38" s="20">
        <v>1.1950000000000001</v>
      </c>
      <c r="BH38" s="19">
        <f t="shared" si="49"/>
        <v>1.3384550589259858</v>
      </c>
      <c r="BI38" s="19">
        <f t="shared" si="50"/>
        <v>5.9131754024638779E-2</v>
      </c>
      <c r="BJ38" s="19">
        <f t="shared" si="51"/>
        <v>0.70958104829566526</v>
      </c>
      <c r="BK38" s="19">
        <f t="shared" si="52"/>
        <v>0.76871280232030403</v>
      </c>
      <c r="BL38" s="36">
        <f t="shared" si="53"/>
        <v>8.572006290965796E-2</v>
      </c>
      <c r="BM38" s="17">
        <f>0.5926*0.5*$C$6*$F38^3*($C$7*BE38*2+$C$7)*$C$8</f>
        <v>6.8423264827635863</v>
      </c>
      <c r="BN38" s="79">
        <f t="shared" si="55"/>
        <v>0.10370464637768476</v>
      </c>
      <c r="BO38" s="1">
        <f t="shared" si="81"/>
        <v>10.370464637768476</v>
      </c>
    </row>
    <row r="39" spans="2:67" ht="20.100000000000001" customHeight="1">
      <c r="B39" s="9" t="s">
        <v>15</v>
      </c>
      <c r="C39" s="10">
        <v>5.4249999999999998</v>
      </c>
      <c r="D39" s="2"/>
      <c r="E39" s="38">
        <v>30</v>
      </c>
      <c r="F39" s="20">
        <f t="shared" si="56"/>
        <v>0.59460000000000002</v>
      </c>
      <c r="G39" s="20">
        <f t="shared" si="41"/>
        <v>7.4913317868075282</v>
      </c>
      <c r="H39" s="29">
        <f t="shared" si="42"/>
        <v>53179.014084507042</v>
      </c>
      <c r="I39" s="26">
        <v>1.0955999999999999</v>
      </c>
      <c r="J39" s="20">
        <v>5.5E-2</v>
      </c>
      <c r="K39" s="20">
        <v>1.024</v>
      </c>
      <c r="L39" s="19">
        <f t="shared" si="43"/>
        <v>1.1469271802010121</v>
      </c>
      <c r="M39" s="19">
        <f t="shared" si="57"/>
        <v>0.42399924964878599</v>
      </c>
      <c r="N39" s="19">
        <f t="shared" si="58"/>
        <v>0</v>
      </c>
      <c r="O39" s="19">
        <f t="shared" si="59"/>
        <v>0.42399924964878599</v>
      </c>
      <c r="P39" s="36">
        <f t="shared" si="60"/>
        <v>0</v>
      </c>
      <c r="Q39" s="26">
        <v>0.94</v>
      </c>
      <c r="R39" s="20">
        <v>5.1999999999999998E-2</v>
      </c>
      <c r="S39" s="20">
        <v>0.99199999999999999</v>
      </c>
      <c r="T39" s="19">
        <f t="shared" si="44"/>
        <v>1.1110857058197303</v>
      </c>
      <c r="U39" s="19">
        <f t="shared" si="61"/>
        <v>0.29291403341580169</v>
      </c>
      <c r="V39" s="19">
        <f t="shared" si="62"/>
        <v>0.58582806683160338</v>
      </c>
      <c r="W39" s="19">
        <f t="shared" si="63"/>
        <v>0.87874210024740507</v>
      </c>
      <c r="X39" s="36">
        <f t="shared" si="64"/>
        <v>2.4378266105289391E-2</v>
      </c>
      <c r="Y39" s="26">
        <v>0.68179999999999996</v>
      </c>
      <c r="Z39" s="20">
        <v>9.1999999999999998E-2</v>
      </c>
      <c r="AA39" s="20">
        <v>0.98799999999999999</v>
      </c>
      <c r="AB39" s="19">
        <f t="shared" si="45"/>
        <v>1.1066055215220703</v>
      </c>
      <c r="AC39" s="19">
        <f t="shared" si="65"/>
        <v>0.15285829480209601</v>
      </c>
      <c r="AD39" s="19">
        <f t="shared" si="66"/>
        <v>0.61143317920838403</v>
      </c>
      <c r="AE39" s="19">
        <f t="shared" si="67"/>
        <v>0.76429147401048003</v>
      </c>
      <c r="AF39" s="36">
        <f t="shared" si="68"/>
        <v>8.5567301806023399E-2</v>
      </c>
      <c r="AG39" s="26">
        <v>0.50839999999999996</v>
      </c>
      <c r="AH39" s="20">
        <v>0.104</v>
      </c>
      <c r="AI39" s="20">
        <v>1.0109999999999999</v>
      </c>
      <c r="AJ39" s="19">
        <f t="shared" si="46"/>
        <v>1.1323665812336163</v>
      </c>
      <c r="AK39" s="19">
        <f t="shared" si="69"/>
        <v>8.8996826894780001E-2</v>
      </c>
      <c r="AL39" s="19">
        <f t="shared" si="70"/>
        <v>0.5339809613686799</v>
      </c>
      <c r="AM39" s="19">
        <f t="shared" si="71"/>
        <v>0.62297778826345995</v>
      </c>
      <c r="AN39" s="36">
        <f t="shared" si="72"/>
        <v>0.15192632428259439</v>
      </c>
      <c r="AO39" s="26">
        <v>0.33529999999999999</v>
      </c>
      <c r="AP39" s="20">
        <v>6.0999999999999999E-2</v>
      </c>
      <c r="AQ39" s="20">
        <v>1.208</v>
      </c>
      <c r="AR39" s="19">
        <f t="shared" si="47"/>
        <v>1.3530156578933814</v>
      </c>
      <c r="AS39" s="19">
        <f t="shared" si="73"/>
        <v>5.5266517969588841E-2</v>
      </c>
      <c r="AT39" s="19">
        <f t="shared" si="74"/>
        <v>0.44213214375671073</v>
      </c>
      <c r="AU39" s="19">
        <f t="shared" si="75"/>
        <v>0.49739866172629954</v>
      </c>
      <c r="AV39" s="36">
        <f t="shared" si="76"/>
        <v>0.16962889004577017</v>
      </c>
      <c r="AW39" s="26">
        <v>0.32819999999999999</v>
      </c>
      <c r="AX39" s="20">
        <v>4.2999999999999997E-2</v>
      </c>
      <c r="AY39" s="20">
        <v>1.2410000000000001</v>
      </c>
      <c r="AZ39" s="19">
        <f t="shared" si="48"/>
        <v>1.3899771783490782</v>
      </c>
      <c r="BA39" s="19">
        <f t="shared" si="77"/>
        <v>5.5883274266606268E-2</v>
      </c>
      <c r="BB39" s="19">
        <f t="shared" si="78"/>
        <v>0.55883274266606264</v>
      </c>
      <c r="BC39" s="19">
        <f t="shared" si="79"/>
        <v>0.61471601693266886</v>
      </c>
      <c r="BD39" s="36">
        <f t="shared" si="80"/>
        <v>0.15774592472889393</v>
      </c>
      <c r="BE39" s="26">
        <v>0.32590000000000002</v>
      </c>
      <c r="BF39" s="20">
        <v>4.7E-2</v>
      </c>
      <c r="BG39" s="20">
        <v>1.234</v>
      </c>
      <c r="BH39" s="19">
        <f t="shared" si="49"/>
        <v>1.3821368558281726</v>
      </c>
      <c r="BI39" s="19">
        <f t="shared" si="50"/>
        <v>5.4482893963687169E-2</v>
      </c>
      <c r="BJ39" s="19">
        <f t="shared" si="51"/>
        <v>0.65379472756424595</v>
      </c>
      <c r="BK39" s="19">
        <f t="shared" si="52"/>
        <v>0.70827762152793317</v>
      </c>
      <c r="BL39" s="36">
        <f t="shared" si="53"/>
        <v>0.20457640999198118</v>
      </c>
      <c r="BM39" s="17">
        <f t="shared" ref="BM39:BM57" si="82">0.5926*0.5*$C$6*$F39^3*($C$7*BE39*2+$C$7)*$C$8</f>
        <v>8.1873055659305418</v>
      </c>
      <c r="BN39" s="79">
        <f t="shared" si="55"/>
        <v>7.9854687515860154E-2</v>
      </c>
      <c r="BO39" s="1">
        <f t="shared" si="81"/>
        <v>7.9854687515860157</v>
      </c>
    </row>
    <row r="40" spans="2:67" ht="20.100000000000001" customHeight="1">
      <c r="B40" s="9" t="s">
        <v>7</v>
      </c>
      <c r="C40" s="10">
        <v>1.343</v>
      </c>
      <c r="D40" s="2"/>
      <c r="E40" s="38">
        <v>32</v>
      </c>
      <c r="F40" s="20">
        <f t="shared" si="56"/>
        <v>0.63460000000000005</v>
      </c>
      <c r="G40" s="20">
        <f t="shared" si="41"/>
        <v>7.9952895255769558</v>
      </c>
      <c r="H40" s="29">
        <f t="shared" si="42"/>
        <v>56756.478873239437</v>
      </c>
      <c r="I40" s="26">
        <v>1.1422000000000001</v>
      </c>
      <c r="J40" s="20">
        <v>6.4000000000000001E-2</v>
      </c>
      <c r="K40" s="20">
        <v>1.0489999999999999</v>
      </c>
      <c r="L40" s="19">
        <f t="shared" si="43"/>
        <v>1.1749283320613881</v>
      </c>
      <c r="M40" s="19">
        <f t="shared" si="57"/>
        <v>0.48361127288165423</v>
      </c>
      <c r="N40" s="19">
        <f t="shared" si="58"/>
        <v>0</v>
      </c>
      <c r="O40" s="19">
        <f t="shared" si="59"/>
        <v>0.48361127288165423</v>
      </c>
      <c r="P40" s="36">
        <f t="shared" si="60"/>
        <v>0</v>
      </c>
      <c r="Q40" s="26">
        <v>0.98070000000000002</v>
      </c>
      <c r="R40" s="20">
        <v>5.8000000000000003E-2</v>
      </c>
      <c r="S40" s="20">
        <v>1.036</v>
      </c>
      <c r="T40" s="19">
        <f t="shared" si="44"/>
        <v>1.1603677330939928</v>
      </c>
      <c r="U40" s="19">
        <f t="shared" si="61"/>
        <v>0.34773867020762389</v>
      </c>
      <c r="V40" s="19">
        <f t="shared" si="62"/>
        <v>0.69547734041524778</v>
      </c>
      <c r="W40" s="19">
        <f t="shared" si="63"/>
        <v>1.0432160106228716</v>
      </c>
      <c r="X40" s="36">
        <f t="shared" si="64"/>
        <v>2.9656755026351393E-2</v>
      </c>
      <c r="Y40" s="26">
        <v>0.86129999999999995</v>
      </c>
      <c r="Z40" s="20">
        <v>6.2E-2</v>
      </c>
      <c r="AA40" s="20">
        <v>1.0229999999999999</v>
      </c>
      <c r="AB40" s="19">
        <f t="shared" si="45"/>
        <v>1.145807134126597</v>
      </c>
      <c r="AC40" s="19">
        <f t="shared" si="65"/>
        <v>0.26152986488650154</v>
      </c>
      <c r="AD40" s="19">
        <f t="shared" si="66"/>
        <v>1.0461194595460062</v>
      </c>
      <c r="AE40" s="19">
        <f t="shared" si="67"/>
        <v>1.3076493244325076</v>
      </c>
      <c r="AF40" s="36">
        <f t="shared" si="68"/>
        <v>6.182285798140507E-2</v>
      </c>
      <c r="AG40" s="26">
        <v>0.73409999999999997</v>
      </c>
      <c r="AH40" s="20">
        <v>5.6000000000000001E-2</v>
      </c>
      <c r="AI40" s="20">
        <v>1.0089999999999999</v>
      </c>
      <c r="AJ40" s="19">
        <f t="shared" si="46"/>
        <v>1.1301264890847862</v>
      </c>
      <c r="AK40" s="19">
        <f t="shared" si="69"/>
        <v>0.18482210327062307</v>
      </c>
      <c r="AL40" s="19">
        <f t="shared" si="70"/>
        <v>1.1089326196237383</v>
      </c>
      <c r="AM40" s="19">
        <f t="shared" si="71"/>
        <v>1.2937547228943613</v>
      </c>
      <c r="AN40" s="36">
        <f t="shared" si="72"/>
        <v>8.1483136842494544E-2</v>
      </c>
      <c r="AO40" s="26">
        <v>0.41970000000000002</v>
      </c>
      <c r="AP40" s="20">
        <v>0.09</v>
      </c>
      <c r="AQ40" s="20">
        <v>1.133</v>
      </c>
      <c r="AR40" s="19">
        <f t="shared" si="47"/>
        <v>1.2690122023122525</v>
      </c>
      <c r="AS40" s="19">
        <f t="shared" si="73"/>
        <v>7.6172618610247003E-2</v>
      </c>
      <c r="AT40" s="19">
        <f t="shared" si="74"/>
        <v>0.60938094888197603</v>
      </c>
      <c r="AU40" s="19">
        <f t="shared" si="75"/>
        <v>0.68555356749222307</v>
      </c>
      <c r="AV40" s="36">
        <f t="shared" si="76"/>
        <v>0.22016001487856288</v>
      </c>
      <c r="AW40" s="26">
        <v>0.44230000000000003</v>
      </c>
      <c r="AX40" s="20">
        <v>8.4000000000000005E-2</v>
      </c>
      <c r="AY40" s="20">
        <v>1.0760000000000001</v>
      </c>
      <c r="AZ40" s="19">
        <f t="shared" si="48"/>
        <v>1.2051695760705947</v>
      </c>
      <c r="BA40" s="19">
        <f t="shared" si="77"/>
        <v>7.6299123505655361E-2</v>
      </c>
      <c r="BB40" s="19">
        <f t="shared" si="78"/>
        <v>0.76299123505655364</v>
      </c>
      <c r="BC40" s="19">
        <f t="shared" si="79"/>
        <v>0.83929035856220902</v>
      </c>
      <c r="BD40" s="36">
        <f t="shared" si="80"/>
        <v>0.23165941668923198</v>
      </c>
      <c r="BE40" s="26">
        <v>0.3266</v>
      </c>
      <c r="BF40" s="20">
        <v>5.3999999999999999E-2</v>
      </c>
      <c r="BG40" s="20">
        <v>1.278</v>
      </c>
      <c r="BH40" s="19">
        <f t="shared" si="49"/>
        <v>1.431418883102435</v>
      </c>
      <c r="BI40" s="19">
        <f t="shared" si="50"/>
        <v>5.8688795454976107E-2</v>
      </c>
      <c r="BJ40" s="19">
        <f t="shared" si="51"/>
        <v>0.7042655454597132</v>
      </c>
      <c r="BK40" s="19">
        <f t="shared" si="52"/>
        <v>0.76295434091468928</v>
      </c>
      <c r="BL40" s="36">
        <f t="shared" si="53"/>
        <v>0.25210580348264006</v>
      </c>
      <c r="BM40" s="17">
        <f t="shared" si="82"/>
        <v>9.9617221175910675</v>
      </c>
      <c r="BN40" s="79">
        <f t="shared" si="55"/>
        <v>7.069716833559074E-2</v>
      </c>
      <c r="BO40" s="1">
        <f t="shared" si="81"/>
        <v>7.0697168335590739</v>
      </c>
    </row>
    <row r="41" spans="2:67" ht="20.100000000000001" customHeight="1">
      <c r="B41" s="12" t="s">
        <v>8</v>
      </c>
      <c r="C41" s="10">
        <f>C39*C40</f>
        <v>7.2857749999999992</v>
      </c>
      <c r="D41" s="2"/>
      <c r="E41" s="38">
        <v>34</v>
      </c>
      <c r="F41" s="20">
        <f t="shared" si="56"/>
        <v>0.67460000000000009</v>
      </c>
      <c r="G41" s="20">
        <f t="shared" si="41"/>
        <v>8.4992472643463834</v>
      </c>
      <c r="H41" s="29">
        <f t="shared" si="42"/>
        <v>60333.94366197184</v>
      </c>
      <c r="I41" s="26">
        <v>1.1543000000000001</v>
      </c>
      <c r="J41" s="20">
        <v>0.06</v>
      </c>
      <c r="K41" s="20">
        <v>1.0609999999999999</v>
      </c>
      <c r="L41" s="19">
        <f t="shared" si="43"/>
        <v>1.1883688849543688</v>
      </c>
      <c r="M41" s="19">
        <f t="shared" si="57"/>
        <v>0.50527671718619305</v>
      </c>
      <c r="N41" s="19">
        <f t="shared" si="58"/>
        <v>0</v>
      </c>
      <c r="O41" s="19">
        <f t="shared" si="59"/>
        <v>0.50527671718619305</v>
      </c>
      <c r="P41" s="36">
        <f t="shared" si="60"/>
        <v>0</v>
      </c>
      <c r="Q41" s="26">
        <v>1.0338000000000001</v>
      </c>
      <c r="R41" s="20">
        <v>6.5000000000000002E-2</v>
      </c>
      <c r="S41" s="20">
        <v>1.0580000000000001</v>
      </c>
      <c r="T41" s="19">
        <f t="shared" si="44"/>
        <v>1.1850087467311239</v>
      </c>
      <c r="U41" s="19">
        <f t="shared" si="61"/>
        <v>0.40300043845257749</v>
      </c>
      <c r="V41" s="19">
        <f t="shared" si="62"/>
        <v>0.80600087690515498</v>
      </c>
      <c r="W41" s="19">
        <f t="shared" si="63"/>
        <v>1.2090013153577326</v>
      </c>
      <c r="X41" s="36">
        <f t="shared" si="64"/>
        <v>3.4662574614914725E-2</v>
      </c>
      <c r="Y41" s="26">
        <v>0.86029999999999995</v>
      </c>
      <c r="Z41" s="20">
        <v>7.6999999999999999E-2</v>
      </c>
      <c r="AA41" s="20">
        <v>1.054</v>
      </c>
      <c r="AB41" s="19">
        <f t="shared" si="45"/>
        <v>1.1805285624334636</v>
      </c>
      <c r="AC41" s="19">
        <f t="shared" si="65"/>
        <v>0.27697603577982477</v>
      </c>
      <c r="AD41" s="19">
        <f t="shared" si="66"/>
        <v>1.1079041431192991</v>
      </c>
      <c r="AE41" s="19">
        <f t="shared" si="67"/>
        <v>1.3848801788991238</v>
      </c>
      <c r="AF41" s="36">
        <f t="shared" si="68"/>
        <v>8.1503839489333652E-2</v>
      </c>
      <c r="AG41" s="26">
        <v>0.74860000000000004</v>
      </c>
      <c r="AH41" s="20">
        <v>7.9000000000000001E-2</v>
      </c>
      <c r="AI41" s="20">
        <v>1.0549999999999999</v>
      </c>
      <c r="AJ41" s="19">
        <f t="shared" si="46"/>
        <v>1.1816486085078786</v>
      </c>
      <c r="AK41" s="19">
        <f t="shared" si="69"/>
        <v>0.21011917764080534</v>
      </c>
      <c r="AL41" s="19">
        <f t="shared" si="70"/>
        <v>1.2607150658448321</v>
      </c>
      <c r="AM41" s="19">
        <f t="shared" si="71"/>
        <v>1.4708342434856374</v>
      </c>
      <c r="AN41" s="36">
        <f t="shared" si="72"/>
        <v>0.12566935633849513</v>
      </c>
      <c r="AO41" s="26">
        <v>0.58340000000000003</v>
      </c>
      <c r="AP41" s="20">
        <v>0.112</v>
      </c>
      <c r="AQ41" s="20">
        <v>1.0669999999999999</v>
      </c>
      <c r="AR41" s="19">
        <f t="shared" si="47"/>
        <v>1.1950891614008592</v>
      </c>
      <c r="AS41" s="19">
        <f t="shared" si="73"/>
        <v>0.13053375039320569</v>
      </c>
      <c r="AT41" s="19">
        <f t="shared" si="74"/>
        <v>1.0442700031456456</v>
      </c>
      <c r="AU41" s="19">
        <f t="shared" si="75"/>
        <v>1.1748037535388511</v>
      </c>
      <c r="AV41" s="36">
        <f t="shared" si="76"/>
        <v>0.24298696595044936</v>
      </c>
      <c r="AW41" s="26">
        <v>0.499</v>
      </c>
      <c r="AX41" s="20">
        <v>9.2999999999999999E-2</v>
      </c>
      <c r="AY41" s="20">
        <v>1.101</v>
      </c>
      <c r="AZ41" s="19">
        <f t="shared" si="48"/>
        <v>1.2331707279309709</v>
      </c>
      <c r="BA41" s="19">
        <f t="shared" si="77"/>
        <v>0.10168030886613627</v>
      </c>
      <c r="BB41" s="19">
        <f t="shared" si="78"/>
        <v>1.0168030886613626</v>
      </c>
      <c r="BC41" s="19">
        <f t="shared" si="79"/>
        <v>1.1184833975274988</v>
      </c>
      <c r="BD41" s="36">
        <f t="shared" si="80"/>
        <v>0.26853674241677922</v>
      </c>
      <c r="BE41" s="26">
        <v>0.35580000000000001</v>
      </c>
      <c r="BF41" s="20">
        <v>5.5E-2</v>
      </c>
      <c r="BG41" s="20">
        <v>1.3240000000000001</v>
      </c>
      <c r="BH41" s="19">
        <f t="shared" si="49"/>
        <v>1.4829410025255274</v>
      </c>
      <c r="BI41" s="19">
        <f t="shared" si="50"/>
        <v>7.4756504336080554E-2</v>
      </c>
      <c r="BJ41" s="19">
        <f t="shared" si="51"/>
        <v>0.89707805203296653</v>
      </c>
      <c r="BK41" s="19">
        <f t="shared" si="52"/>
        <v>0.97183455636904714</v>
      </c>
      <c r="BL41" s="36">
        <f t="shared" si="53"/>
        <v>0.27559163763311567</v>
      </c>
      <c r="BM41" s="17">
        <f t="shared" si="82"/>
        <v>12.389395342145745</v>
      </c>
      <c r="BN41" s="79">
        <f t="shared" si="55"/>
        <v>7.2406927639262805E-2</v>
      </c>
      <c r="BO41" s="1">
        <f t="shared" si="81"/>
        <v>7.2406927639262806</v>
      </c>
    </row>
    <row r="42" spans="2:67" ht="20.100000000000001" customHeight="1">
      <c r="B42" s="12" t="s">
        <v>17</v>
      </c>
      <c r="C42" s="10">
        <f>1*C39</f>
        <v>5.4249999999999998</v>
      </c>
      <c r="D42" s="2"/>
      <c r="E42" s="38">
        <v>36</v>
      </c>
      <c r="F42" s="20">
        <f t="shared" si="56"/>
        <v>0.71460000000000001</v>
      </c>
      <c r="G42" s="20">
        <f t="shared" si="41"/>
        <v>9.0032050031158075</v>
      </c>
      <c r="H42" s="29">
        <f t="shared" si="42"/>
        <v>63911.408450704221</v>
      </c>
      <c r="I42" s="26">
        <v>1.1782999999999999</v>
      </c>
      <c r="J42" s="20">
        <v>7.0000000000000007E-2</v>
      </c>
      <c r="K42" s="20">
        <v>1.0820000000000001</v>
      </c>
      <c r="L42" s="19">
        <f t="shared" si="43"/>
        <v>1.2118898525170851</v>
      </c>
      <c r="M42" s="19">
        <f t="shared" si="57"/>
        <v>0.54755456553860116</v>
      </c>
      <c r="N42" s="19">
        <f t="shared" si="58"/>
        <v>0</v>
      </c>
      <c r="O42" s="19">
        <f t="shared" si="59"/>
        <v>0.54755456553860116</v>
      </c>
      <c r="P42" s="36">
        <f t="shared" si="60"/>
        <v>0</v>
      </c>
      <c r="Q42" s="26">
        <v>1.0687</v>
      </c>
      <c r="R42" s="20">
        <v>0.08</v>
      </c>
      <c r="S42" s="20">
        <v>1.071</v>
      </c>
      <c r="T42" s="19">
        <f t="shared" si="44"/>
        <v>1.1995693456985193</v>
      </c>
      <c r="U42" s="19">
        <f t="shared" si="61"/>
        <v>0.44131804743802971</v>
      </c>
      <c r="V42" s="19">
        <f t="shared" si="62"/>
        <v>0.88263609487605943</v>
      </c>
      <c r="W42" s="19">
        <f t="shared" si="63"/>
        <v>1.323954142314089</v>
      </c>
      <c r="X42" s="36">
        <f t="shared" si="64"/>
        <v>4.3716466739619889E-2</v>
      </c>
      <c r="Y42" s="26">
        <v>0.90249999999999997</v>
      </c>
      <c r="Z42" s="20">
        <v>0.10299999999999999</v>
      </c>
      <c r="AA42" s="20">
        <v>1.0720000000000001</v>
      </c>
      <c r="AB42" s="19">
        <f t="shared" si="45"/>
        <v>1.2006893917729344</v>
      </c>
      <c r="AC42" s="19">
        <f t="shared" si="65"/>
        <v>0.31531535443766506</v>
      </c>
      <c r="AD42" s="19">
        <f t="shared" si="66"/>
        <v>1.2612614177506603</v>
      </c>
      <c r="AE42" s="19">
        <f t="shared" si="67"/>
        <v>1.5765767721883253</v>
      </c>
      <c r="AF42" s="36">
        <f t="shared" si="68"/>
        <v>0.1127802145631988</v>
      </c>
      <c r="AG42" s="26">
        <v>0.6623</v>
      </c>
      <c r="AH42" s="20">
        <v>0.13300000000000001</v>
      </c>
      <c r="AI42" s="20">
        <v>1.113</v>
      </c>
      <c r="AJ42" s="19">
        <f t="shared" si="46"/>
        <v>1.2466112808239516</v>
      </c>
      <c r="AK42" s="19">
        <f t="shared" si="69"/>
        <v>0.18304630490288062</v>
      </c>
      <c r="AL42" s="19">
        <f t="shared" si="70"/>
        <v>1.0982778294172837</v>
      </c>
      <c r="AM42" s="19">
        <f t="shared" si="71"/>
        <v>1.2813241343201642</v>
      </c>
      <c r="AN42" s="36">
        <f t="shared" si="72"/>
        <v>0.23547204187603479</v>
      </c>
      <c r="AO42" s="26">
        <v>0.51080000000000003</v>
      </c>
      <c r="AP42" s="20">
        <v>0.122</v>
      </c>
      <c r="AQ42" s="20">
        <v>1.1619999999999999</v>
      </c>
      <c r="AR42" s="19">
        <f t="shared" si="47"/>
        <v>1.301493538470289</v>
      </c>
      <c r="AS42" s="19">
        <f t="shared" si="73"/>
        <v>0.11867935049880282</v>
      </c>
      <c r="AT42" s="19">
        <f t="shared" si="74"/>
        <v>0.94943480399042257</v>
      </c>
      <c r="AU42" s="19">
        <f t="shared" si="75"/>
        <v>1.0681141544892254</v>
      </c>
      <c r="AV42" s="36">
        <f t="shared" si="76"/>
        <v>0.31391220644237211</v>
      </c>
      <c r="AW42" s="26">
        <v>0.52180000000000004</v>
      </c>
      <c r="AX42" s="20">
        <v>0.108</v>
      </c>
      <c r="AY42" s="20">
        <v>1.1639999999999999</v>
      </c>
      <c r="AZ42" s="19">
        <f t="shared" si="48"/>
        <v>1.303733630619119</v>
      </c>
      <c r="BA42" s="19">
        <f t="shared" si="77"/>
        <v>0.12427255796614251</v>
      </c>
      <c r="BB42" s="19">
        <f t="shared" si="78"/>
        <v>1.2427255796614249</v>
      </c>
      <c r="BC42" s="19">
        <f t="shared" si="79"/>
        <v>1.3669981376275675</v>
      </c>
      <c r="BD42" s="36">
        <f t="shared" si="80"/>
        <v>0.34855863474592197</v>
      </c>
      <c r="BE42" s="26">
        <v>0.37919999999999998</v>
      </c>
      <c r="BF42" s="20">
        <v>7.3999999999999996E-2</v>
      </c>
      <c r="BG42" s="20">
        <v>1.2889999999999999</v>
      </c>
      <c r="BH42" s="19">
        <f t="shared" si="49"/>
        <v>1.4437393899210005</v>
      </c>
      <c r="BI42" s="19">
        <f t="shared" si="50"/>
        <v>8.0482900539078028E-2</v>
      </c>
      <c r="BJ42" s="19">
        <f t="shared" si="51"/>
        <v>0.96579480646893623</v>
      </c>
      <c r="BK42" s="19">
        <f t="shared" si="52"/>
        <v>1.0462777070080143</v>
      </c>
      <c r="BL42" s="36">
        <f t="shared" si="53"/>
        <v>0.35145111884572894</v>
      </c>
      <c r="BM42" s="17">
        <f t="shared" si="82"/>
        <v>15.129185007511097</v>
      </c>
      <c r="BN42" s="79">
        <f t="shared" si="55"/>
        <v>6.3836538847892588E-2</v>
      </c>
      <c r="BO42" s="1">
        <f t="shared" si="81"/>
        <v>6.3836538847892585</v>
      </c>
    </row>
    <row r="43" spans="2:67" ht="20.100000000000001" customHeight="1">
      <c r="B43" s="33" t="s">
        <v>22</v>
      </c>
      <c r="C43" s="34">
        <v>0.02</v>
      </c>
      <c r="D43" s="2"/>
      <c r="E43" s="38">
        <v>38</v>
      </c>
      <c r="F43" s="20">
        <f t="shared" si="56"/>
        <v>0.75460000000000005</v>
      </c>
      <c r="G43" s="20">
        <f t="shared" si="41"/>
        <v>9.5071627418852351</v>
      </c>
      <c r="H43" s="29">
        <f t="shared" si="42"/>
        <v>67488.873239436623</v>
      </c>
      <c r="I43" s="26">
        <v>1.2324999999999999</v>
      </c>
      <c r="J43" s="20">
        <v>8.7999999999999995E-2</v>
      </c>
      <c r="K43" s="20">
        <v>1.0920000000000001</v>
      </c>
      <c r="L43" s="19">
        <f t="shared" si="43"/>
        <v>1.2230903132612356</v>
      </c>
      <c r="M43" s="19">
        <f t="shared" si="57"/>
        <v>0.61021132036345249</v>
      </c>
      <c r="N43" s="19">
        <f t="shared" si="58"/>
        <v>0</v>
      </c>
      <c r="O43" s="19">
        <f t="shared" si="59"/>
        <v>0.61021132036345249</v>
      </c>
      <c r="P43" s="36">
        <f t="shared" si="60"/>
        <v>0</v>
      </c>
      <c r="Q43" s="26">
        <v>1.0881000000000001</v>
      </c>
      <c r="R43" s="20">
        <v>8.5000000000000006E-2</v>
      </c>
      <c r="S43" s="20">
        <v>1.087</v>
      </c>
      <c r="T43" s="19">
        <f t="shared" si="44"/>
        <v>1.2174900828891602</v>
      </c>
      <c r="U43" s="19">
        <f t="shared" si="61"/>
        <v>0.47125702401074582</v>
      </c>
      <c r="V43" s="19">
        <f t="shared" si="62"/>
        <v>0.94251404802149163</v>
      </c>
      <c r="W43" s="19">
        <f t="shared" si="63"/>
        <v>1.4137710720322374</v>
      </c>
      <c r="X43" s="36">
        <f t="shared" si="64"/>
        <v>4.7846936820159482E-2</v>
      </c>
      <c r="Y43" s="26">
        <v>0.91069999999999995</v>
      </c>
      <c r="Z43" s="20">
        <v>0.11799999999999999</v>
      </c>
      <c r="AA43" s="20">
        <v>1.0860000000000001</v>
      </c>
      <c r="AB43" s="19">
        <f t="shared" si="45"/>
        <v>1.2163700368147452</v>
      </c>
      <c r="AC43" s="19">
        <f t="shared" si="65"/>
        <v>0.32951216396418592</v>
      </c>
      <c r="AD43" s="19">
        <f t="shared" si="66"/>
        <v>1.3180486558567437</v>
      </c>
      <c r="AE43" s="19">
        <f t="shared" si="67"/>
        <v>1.6475608198209297</v>
      </c>
      <c r="AF43" s="36">
        <f t="shared" si="68"/>
        <v>0.13260129909931742</v>
      </c>
      <c r="AG43" s="26">
        <v>0.66459999999999997</v>
      </c>
      <c r="AH43" s="20">
        <v>0.14399999999999999</v>
      </c>
      <c r="AI43" s="20">
        <v>1.145</v>
      </c>
      <c r="AJ43" s="19">
        <f t="shared" si="46"/>
        <v>1.2824527552052332</v>
      </c>
      <c r="AK43" s="19">
        <f t="shared" si="69"/>
        <v>0.19507102897125489</v>
      </c>
      <c r="AL43" s="19">
        <f t="shared" si="70"/>
        <v>1.1704261738275292</v>
      </c>
      <c r="AM43" s="19">
        <f t="shared" si="71"/>
        <v>1.3654972027987842</v>
      </c>
      <c r="AN43" s="36">
        <f t="shared" si="72"/>
        <v>0.26981795451032253</v>
      </c>
      <c r="AO43" s="26">
        <v>0.46860000000000002</v>
      </c>
      <c r="AP43" s="20">
        <v>0.13300000000000001</v>
      </c>
      <c r="AQ43" s="20">
        <v>1.2889999999999999</v>
      </c>
      <c r="AR43" s="19">
        <f t="shared" si="47"/>
        <v>1.4437393899210005</v>
      </c>
      <c r="AS43" s="19">
        <f t="shared" si="73"/>
        <v>0.12290556024604575</v>
      </c>
      <c r="AT43" s="19">
        <f t="shared" si="74"/>
        <v>0.983244481968366</v>
      </c>
      <c r="AU43" s="19">
        <f t="shared" si="75"/>
        <v>1.1061500422144117</v>
      </c>
      <c r="AV43" s="36">
        <f t="shared" si="76"/>
        <v>0.42110809735569332</v>
      </c>
      <c r="AW43" s="26">
        <v>0.41289999999999999</v>
      </c>
      <c r="AX43" s="20">
        <v>0.10100000000000001</v>
      </c>
      <c r="AY43" s="20">
        <v>1.337</v>
      </c>
      <c r="AZ43" s="19">
        <f t="shared" si="48"/>
        <v>1.497501601492923</v>
      </c>
      <c r="BA43" s="19">
        <f t="shared" si="77"/>
        <v>0.1026629425255087</v>
      </c>
      <c r="BB43" s="19">
        <f t="shared" si="78"/>
        <v>1.0266294252550869</v>
      </c>
      <c r="BC43" s="19">
        <f t="shared" si="79"/>
        <v>1.1292923677805957</v>
      </c>
      <c r="BD43" s="36">
        <f t="shared" si="80"/>
        <v>0.43006125511538129</v>
      </c>
      <c r="BE43" s="26">
        <v>0.376</v>
      </c>
      <c r="BF43" s="20">
        <v>7.0999999999999994E-2</v>
      </c>
      <c r="BG43" s="20">
        <v>1.363</v>
      </c>
      <c r="BH43" s="19">
        <f t="shared" si="49"/>
        <v>1.5266227994277142</v>
      </c>
      <c r="BI43" s="19">
        <f t="shared" si="50"/>
        <v>8.8476621186400983E-2</v>
      </c>
      <c r="BJ43" s="19">
        <f t="shared" si="51"/>
        <v>1.0617194542368118</v>
      </c>
      <c r="BK43" s="19">
        <f t="shared" si="52"/>
        <v>1.1501960754232128</v>
      </c>
      <c r="BL43" s="36">
        <f t="shared" si="53"/>
        <v>0.37703132662124844</v>
      </c>
      <c r="BM43" s="17">
        <f t="shared" si="82"/>
        <v>17.74979442253148</v>
      </c>
      <c r="BN43" s="79">
        <f t="shared" si="55"/>
        <v>5.9815873297612489E-2</v>
      </c>
      <c r="BO43" s="1">
        <f t="shared" si="81"/>
        <v>5.9815873297612487</v>
      </c>
    </row>
    <row r="44" spans="2:67" ht="20.100000000000001" customHeight="1" thickBot="1">
      <c r="B44" s="13" t="s">
        <v>16</v>
      </c>
      <c r="C44" s="14">
        <f>1/(2*PI())*SQRT($C$2/(C41+C42))</f>
        <v>0.89282041412649438</v>
      </c>
      <c r="D44" s="2"/>
      <c r="E44" s="38">
        <v>40</v>
      </c>
      <c r="F44" s="20">
        <f t="shared" si="56"/>
        <v>0.79460000000000008</v>
      </c>
      <c r="G44" s="20">
        <f t="shared" si="41"/>
        <v>10.011120480654663</v>
      </c>
      <c r="H44" s="29">
        <f t="shared" si="42"/>
        <v>71066.338028169019</v>
      </c>
      <c r="I44" s="26">
        <v>1.2584</v>
      </c>
      <c r="J44" s="20">
        <v>0.11</v>
      </c>
      <c r="K44" s="20">
        <v>1.0980000000000001</v>
      </c>
      <c r="L44" s="19">
        <f t="shared" si="43"/>
        <v>1.2298105897077258</v>
      </c>
      <c r="M44" s="19">
        <f t="shared" si="57"/>
        <v>0.64313660246305893</v>
      </c>
      <c r="N44" s="19">
        <f t="shared" si="58"/>
        <v>0</v>
      </c>
      <c r="O44" s="19">
        <f t="shared" si="59"/>
        <v>0.64313660246305893</v>
      </c>
      <c r="P44" s="36">
        <f t="shared" si="60"/>
        <v>0</v>
      </c>
      <c r="Q44" s="26">
        <v>1.0528</v>
      </c>
      <c r="R44" s="20">
        <v>0.14099999999999999</v>
      </c>
      <c r="S44" s="20">
        <v>1.1020000000000001</v>
      </c>
      <c r="T44" s="19">
        <f t="shared" si="44"/>
        <v>1.2342907740053861</v>
      </c>
      <c r="U44" s="19">
        <f t="shared" si="61"/>
        <v>0.45343607486935184</v>
      </c>
      <c r="V44" s="19">
        <f t="shared" si="62"/>
        <v>0.90687214973870367</v>
      </c>
      <c r="W44" s="19">
        <f t="shared" si="63"/>
        <v>1.3603082246080556</v>
      </c>
      <c r="X44" s="36">
        <f t="shared" si="64"/>
        <v>8.1575252568337267E-2</v>
      </c>
      <c r="Y44" s="26">
        <v>0.88449999999999995</v>
      </c>
      <c r="Z44" s="20">
        <v>0.13600000000000001</v>
      </c>
      <c r="AA44" s="20">
        <v>1.1080000000000001</v>
      </c>
      <c r="AB44" s="19">
        <f t="shared" si="45"/>
        <v>1.2410110504518763</v>
      </c>
      <c r="AC44" s="19">
        <f t="shared" si="65"/>
        <v>0.32354621444451598</v>
      </c>
      <c r="AD44" s="19">
        <f t="shared" si="66"/>
        <v>1.2941848577780639</v>
      </c>
      <c r="AE44" s="19">
        <f t="shared" si="67"/>
        <v>1.6177310722225799</v>
      </c>
      <c r="AF44" s="36">
        <f t="shared" si="68"/>
        <v>0.1590832849389496</v>
      </c>
      <c r="AG44" s="26">
        <v>0.66820000000000002</v>
      </c>
      <c r="AH44" s="20">
        <v>0.154</v>
      </c>
      <c r="AI44" s="20">
        <v>1.1879999999999999</v>
      </c>
      <c r="AJ44" s="19">
        <f t="shared" si="46"/>
        <v>1.3306147364050802</v>
      </c>
      <c r="AK44" s="19">
        <f t="shared" si="69"/>
        <v>0.2122789601040016</v>
      </c>
      <c r="AL44" s="19">
        <f t="shared" si="70"/>
        <v>1.2736737606240096</v>
      </c>
      <c r="AM44" s="19">
        <f t="shared" si="71"/>
        <v>1.4859527207280112</v>
      </c>
      <c r="AN44" s="36">
        <f t="shared" si="72"/>
        <v>0.31063542564937607</v>
      </c>
      <c r="AO44" s="26">
        <v>0.4788</v>
      </c>
      <c r="AP44" s="20">
        <v>0.13100000000000001</v>
      </c>
      <c r="AQ44" s="20">
        <v>1.3109999999999999</v>
      </c>
      <c r="AR44" s="19">
        <f t="shared" si="47"/>
        <v>1.4683804035581316</v>
      </c>
      <c r="AS44" s="19">
        <f t="shared" si="73"/>
        <v>0.13273174206803484</v>
      </c>
      <c r="AT44" s="19">
        <f t="shared" si="74"/>
        <v>1.0618539365442787</v>
      </c>
      <c r="AU44" s="19">
        <f t="shared" si="75"/>
        <v>1.1945856786123135</v>
      </c>
      <c r="AV44" s="36">
        <f t="shared" si="76"/>
        <v>0.42905483045006226</v>
      </c>
      <c r="AW44" s="26">
        <v>0.42820000000000003</v>
      </c>
      <c r="AX44" s="20">
        <v>8.1000000000000003E-2</v>
      </c>
      <c r="AY44" s="20">
        <v>1.3720000000000001</v>
      </c>
      <c r="AZ44" s="19">
        <f t="shared" si="48"/>
        <v>1.5367032140974499</v>
      </c>
      <c r="BA44" s="19">
        <f t="shared" si="77"/>
        <v>0.11626866240967312</v>
      </c>
      <c r="BB44" s="19">
        <f t="shared" si="78"/>
        <v>1.1626866240967311</v>
      </c>
      <c r="BC44" s="19">
        <f t="shared" si="79"/>
        <v>1.2789552865064042</v>
      </c>
      <c r="BD44" s="36">
        <f t="shared" si="80"/>
        <v>0.36319459045615005</v>
      </c>
      <c r="BE44" s="26">
        <v>0.3992</v>
      </c>
      <c r="BF44" s="20">
        <v>6.6000000000000003E-2</v>
      </c>
      <c r="BG44" s="20">
        <v>1.3759999999999999</v>
      </c>
      <c r="BH44" s="19">
        <f t="shared" si="49"/>
        <v>1.5411833983951098</v>
      </c>
      <c r="BI44" s="19">
        <f t="shared" si="50"/>
        <v>0.10164337114639155</v>
      </c>
      <c r="BJ44" s="19">
        <f t="shared" si="51"/>
        <v>1.2197204537566984</v>
      </c>
      <c r="BK44" s="19">
        <f t="shared" si="52"/>
        <v>1.3213638249030899</v>
      </c>
      <c r="BL44" s="36">
        <f t="shared" si="53"/>
        <v>0.35719730960052248</v>
      </c>
      <c r="BM44" s="17">
        <f t="shared" si="82"/>
        <v>21.273590691104733</v>
      </c>
      <c r="BN44" s="79">
        <f t="shared" si="55"/>
        <v>5.7334959173897623E-2</v>
      </c>
      <c r="BO44" s="1">
        <f t="shared" si="81"/>
        <v>5.7334959173897619</v>
      </c>
    </row>
    <row r="45" spans="2:67" ht="20.100000000000001" customHeight="1">
      <c r="B45" s="2"/>
      <c r="C45" s="2"/>
      <c r="D45" s="2"/>
      <c r="E45" s="38">
        <v>42</v>
      </c>
      <c r="F45" s="20">
        <f t="shared" si="56"/>
        <v>0.83460000000000001</v>
      </c>
      <c r="G45" s="20">
        <f t="shared" si="41"/>
        <v>10.515078219424089</v>
      </c>
      <c r="H45" s="29">
        <f t="shared" si="42"/>
        <v>74643.8028169014</v>
      </c>
      <c r="I45" s="26">
        <v>1.2791999999999999</v>
      </c>
      <c r="J45" s="20">
        <v>0.126</v>
      </c>
      <c r="K45" s="20">
        <v>1.1040000000000001</v>
      </c>
      <c r="L45" s="19">
        <f t="shared" si="43"/>
        <v>1.2365308661542163</v>
      </c>
      <c r="M45" s="19">
        <f t="shared" si="57"/>
        <v>0.67185596266130199</v>
      </c>
      <c r="N45" s="19">
        <f t="shared" si="58"/>
        <v>0</v>
      </c>
      <c r="O45" s="19">
        <f t="shared" si="59"/>
        <v>0.67185596266130199</v>
      </c>
      <c r="P45" s="36">
        <f t="shared" si="60"/>
        <v>0</v>
      </c>
      <c r="Q45" s="26">
        <v>1.0508999999999999</v>
      </c>
      <c r="R45" s="20">
        <v>0.161</v>
      </c>
      <c r="S45" s="20">
        <v>1.1100000000000001</v>
      </c>
      <c r="T45" s="19">
        <f t="shared" si="44"/>
        <v>1.2432511426007065</v>
      </c>
      <c r="U45" s="19">
        <f t="shared" si="61"/>
        <v>0.45838444240303694</v>
      </c>
      <c r="V45" s="19">
        <f t="shared" si="62"/>
        <v>0.91676888480607388</v>
      </c>
      <c r="W45" s="19">
        <f t="shared" si="63"/>
        <v>1.3751533272091108</v>
      </c>
      <c r="X45" s="36">
        <f t="shared" si="64"/>
        <v>9.4503514323502749E-2</v>
      </c>
      <c r="Y45" s="26">
        <v>0.85370000000000001</v>
      </c>
      <c r="Z45" s="20">
        <v>0.14299999999999999</v>
      </c>
      <c r="AA45" s="20">
        <v>1.157</v>
      </c>
      <c r="AB45" s="19">
        <f t="shared" si="45"/>
        <v>1.2958933080982138</v>
      </c>
      <c r="AC45" s="19">
        <f t="shared" si="65"/>
        <v>0.32865361098535706</v>
      </c>
      <c r="AD45" s="19">
        <f t="shared" si="66"/>
        <v>1.3146144439414282</v>
      </c>
      <c r="AE45" s="19">
        <f t="shared" si="67"/>
        <v>1.6432680549267853</v>
      </c>
      <c r="AF45" s="36">
        <f t="shared" si="68"/>
        <v>0.1823932980880181</v>
      </c>
      <c r="AG45" s="26">
        <v>0.52510000000000001</v>
      </c>
      <c r="AH45" s="20">
        <v>0.112</v>
      </c>
      <c r="AI45" s="20">
        <v>1.331</v>
      </c>
      <c r="AJ45" s="19">
        <f t="shared" si="46"/>
        <v>1.4907813250464326</v>
      </c>
      <c r="AK45" s="19">
        <f t="shared" si="69"/>
        <v>0.16455128386456833</v>
      </c>
      <c r="AL45" s="19">
        <f t="shared" si="70"/>
        <v>0.9873077031874099</v>
      </c>
      <c r="AM45" s="19">
        <f t="shared" si="71"/>
        <v>1.1518589870519782</v>
      </c>
      <c r="AN45" s="36">
        <f t="shared" si="72"/>
        <v>0.28357733301736598</v>
      </c>
      <c r="AO45" s="26">
        <v>0.5171</v>
      </c>
      <c r="AP45" s="20">
        <v>0.123</v>
      </c>
      <c r="AQ45" s="20">
        <v>1.32</v>
      </c>
      <c r="AR45" s="19">
        <f t="shared" si="47"/>
        <v>1.4784608182278671</v>
      </c>
      <c r="AS45" s="19">
        <f t="shared" si="73"/>
        <v>0.15694882385792769</v>
      </c>
      <c r="AT45" s="19">
        <f t="shared" si="74"/>
        <v>1.2555905908634215</v>
      </c>
      <c r="AU45" s="19">
        <f t="shared" si="75"/>
        <v>1.4125394147213493</v>
      </c>
      <c r="AV45" s="36">
        <f t="shared" si="76"/>
        <v>0.40840315701858021</v>
      </c>
      <c r="AW45" s="26">
        <v>0.45019999999999999</v>
      </c>
      <c r="AX45" s="20">
        <v>8.2000000000000003E-2</v>
      </c>
      <c r="AY45" s="20">
        <v>1.357</v>
      </c>
      <c r="AZ45" s="19">
        <f t="shared" si="48"/>
        <v>1.519902522981224</v>
      </c>
      <c r="BA45" s="19">
        <f t="shared" si="77"/>
        <v>0.12572794125943104</v>
      </c>
      <c r="BB45" s="19">
        <f t="shared" si="78"/>
        <v>1.2572794125943105</v>
      </c>
      <c r="BC45" s="19">
        <f t="shared" si="79"/>
        <v>1.3830073538537415</v>
      </c>
      <c r="BD45" s="36">
        <f t="shared" si="80"/>
        <v>0.35968280584668055</v>
      </c>
      <c r="BE45" s="26">
        <v>0.4345</v>
      </c>
      <c r="BF45" s="20">
        <v>8.4000000000000005E-2</v>
      </c>
      <c r="BG45" s="20">
        <v>1.3740000000000001</v>
      </c>
      <c r="BH45" s="19">
        <f t="shared" si="49"/>
        <v>1.5389433062462798</v>
      </c>
      <c r="BI45" s="19">
        <f t="shared" si="50"/>
        <v>0.12006437226971382</v>
      </c>
      <c r="BJ45" s="19">
        <f t="shared" si="51"/>
        <v>1.4407724672365658</v>
      </c>
      <c r="BK45" s="19">
        <f t="shared" si="52"/>
        <v>1.5608368395062797</v>
      </c>
      <c r="BL45" s="36">
        <f t="shared" si="53"/>
        <v>0.45329416357734192</v>
      </c>
      <c r="BM45" s="17">
        <f t="shared" si="82"/>
        <v>25.618474512701845</v>
      </c>
      <c r="BN45" s="79">
        <f t="shared" si="55"/>
        <v>5.6239588603225352E-2</v>
      </c>
      <c r="BO45" s="1">
        <f t="shared" si="81"/>
        <v>5.623958860322535</v>
      </c>
    </row>
    <row r="46" spans="2:67" ht="20.100000000000001" customHeight="1">
      <c r="B46" s="2"/>
      <c r="C46" s="2"/>
      <c r="D46" s="2"/>
      <c r="E46" s="38">
        <v>44</v>
      </c>
      <c r="F46" s="20">
        <f t="shared" si="56"/>
        <v>0.87460000000000004</v>
      </c>
      <c r="G46" s="20">
        <f t="shared" si="41"/>
        <v>11.019035958193516</v>
      </c>
      <c r="H46" s="29">
        <f t="shared" si="42"/>
        <v>78221.267605633795</v>
      </c>
      <c r="I46" s="26">
        <v>1.1414</v>
      </c>
      <c r="J46" s="20">
        <v>0.188</v>
      </c>
      <c r="K46" s="20">
        <v>1.1539999999999999</v>
      </c>
      <c r="L46" s="19">
        <f t="shared" si="43"/>
        <v>1.2925331698749685</v>
      </c>
      <c r="M46" s="19">
        <f t="shared" si="57"/>
        <v>0.58445150545449409</v>
      </c>
      <c r="N46" s="19">
        <f t="shared" si="58"/>
        <v>0</v>
      </c>
      <c r="O46" s="19">
        <f t="shared" si="59"/>
        <v>0.58445150545449409</v>
      </c>
      <c r="P46" s="36">
        <f t="shared" si="60"/>
        <v>0</v>
      </c>
      <c r="Q46" s="26">
        <v>1.0297000000000001</v>
      </c>
      <c r="R46" s="20">
        <v>0.17699999999999999</v>
      </c>
      <c r="S46" s="20">
        <v>1.1579999999999999</v>
      </c>
      <c r="T46" s="19">
        <f t="shared" si="44"/>
        <v>1.2970133541726288</v>
      </c>
      <c r="U46" s="19">
        <f t="shared" si="61"/>
        <v>0.4789604705935544</v>
      </c>
      <c r="V46" s="19">
        <f t="shared" si="62"/>
        <v>0.9579209411871088</v>
      </c>
      <c r="W46" s="19">
        <f t="shared" si="63"/>
        <v>1.4368814117806632</v>
      </c>
      <c r="X46" s="36">
        <f t="shared" si="64"/>
        <v>0.11307497764454247</v>
      </c>
      <c r="Y46" s="26">
        <v>0.99860000000000004</v>
      </c>
      <c r="Z46" s="20">
        <v>0.17599999999999999</v>
      </c>
      <c r="AA46" s="20">
        <v>1.1200000000000001</v>
      </c>
      <c r="AB46" s="19">
        <f t="shared" si="45"/>
        <v>1.2544516033448569</v>
      </c>
      <c r="AC46" s="19">
        <f t="shared" si="65"/>
        <v>0.42138618795582655</v>
      </c>
      <c r="AD46" s="19">
        <f t="shared" si="66"/>
        <v>1.6855447518233062</v>
      </c>
      <c r="AE46" s="19">
        <f t="shared" si="67"/>
        <v>2.1069309397791329</v>
      </c>
      <c r="AF46" s="36">
        <f t="shared" si="68"/>
        <v>0.21035596623310626</v>
      </c>
      <c r="AG46" s="26">
        <v>0.70799999999999996</v>
      </c>
      <c r="AH46" s="20">
        <v>0.15</v>
      </c>
      <c r="AI46" s="20">
        <v>1.2150000000000001</v>
      </c>
      <c r="AJ46" s="19">
        <f t="shared" si="46"/>
        <v>1.3608559804142868</v>
      </c>
      <c r="AK46" s="19">
        <f t="shared" si="69"/>
        <v>0.24927584598576075</v>
      </c>
      <c r="AL46" s="19">
        <f t="shared" si="70"/>
        <v>1.4956550759145644</v>
      </c>
      <c r="AM46" s="19">
        <f t="shared" si="71"/>
        <v>1.7449309219003251</v>
      </c>
      <c r="AN46" s="36">
        <f t="shared" si="72"/>
        <v>0.31647630185748499</v>
      </c>
      <c r="AO46" s="26">
        <v>0.63790000000000002</v>
      </c>
      <c r="AP46" s="20">
        <v>0.13400000000000001</v>
      </c>
      <c r="AQ46" s="20">
        <v>1.2490000000000001</v>
      </c>
      <c r="AR46" s="19">
        <f t="shared" si="47"/>
        <v>1.3989375469443985</v>
      </c>
      <c r="AS46" s="19">
        <f t="shared" si="73"/>
        <v>0.21384111421059696</v>
      </c>
      <c r="AT46" s="19">
        <f t="shared" si="74"/>
        <v>1.7107289136847756</v>
      </c>
      <c r="AU46" s="19">
        <f t="shared" si="75"/>
        <v>1.9245700278953726</v>
      </c>
      <c r="AV46" s="36">
        <f t="shared" si="76"/>
        <v>0.39835089004040342</v>
      </c>
      <c r="AW46" s="26">
        <v>0.55079999999999996</v>
      </c>
      <c r="AX46" s="20">
        <v>0.08</v>
      </c>
      <c r="AY46" s="20">
        <v>1.306</v>
      </c>
      <c r="AZ46" s="19">
        <f t="shared" si="48"/>
        <v>1.4627801731860564</v>
      </c>
      <c r="BA46" s="19">
        <f t="shared" si="77"/>
        <v>0.17431523455775697</v>
      </c>
      <c r="BB46" s="19">
        <f t="shared" si="78"/>
        <v>1.7431523455775695</v>
      </c>
      <c r="BC46" s="19">
        <f t="shared" si="79"/>
        <v>1.9174675801353265</v>
      </c>
      <c r="BD46" s="36">
        <f t="shared" si="80"/>
        <v>0.32502926863075648</v>
      </c>
      <c r="BE46" s="26">
        <v>0.50970000000000004</v>
      </c>
      <c r="BF46" s="20">
        <v>0.1</v>
      </c>
      <c r="BG46" s="20">
        <v>1.304</v>
      </c>
      <c r="BH46" s="19">
        <f t="shared" si="49"/>
        <v>1.4605400810372262</v>
      </c>
      <c r="BI46" s="19">
        <f t="shared" si="50"/>
        <v>0.14881461240478244</v>
      </c>
      <c r="BJ46" s="19">
        <f t="shared" si="51"/>
        <v>1.7857753488573891</v>
      </c>
      <c r="BK46" s="19">
        <f t="shared" si="52"/>
        <v>1.9345899612621715</v>
      </c>
      <c r="BL46" s="36">
        <f t="shared" si="53"/>
        <v>0.48605180312332447</v>
      </c>
      <c r="BM46" s="17">
        <f t="shared" si="82"/>
        <v>31.853678614360032</v>
      </c>
      <c r="BN46" s="79">
        <f t="shared" si="55"/>
        <v>5.6061824773115512E-2</v>
      </c>
      <c r="BO46" s="1">
        <f t="shared" si="81"/>
        <v>5.6061824773115516</v>
      </c>
    </row>
    <row r="47" spans="2:67" ht="20.100000000000001" customHeight="1">
      <c r="B47" s="2"/>
      <c r="C47" s="2"/>
      <c r="D47" s="2"/>
      <c r="E47" s="38">
        <v>46</v>
      </c>
      <c r="F47" s="20">
        <f t="shared" si="56"/>
        <v>0.91460000000000008</v>
      </c>
      <c r="G47" s="20">
        <f t="shared" si="41"/>
        <v>11.522993696962944</v>
      </c>
      <c r="H47" s="29">
        <f t="shared" si="42"/>
        <v>81798.732394366205</v>
      </c>
      <c r="I47" s="26">
        <v>2.1989999999999998</v>
      </c>
      <c r="J47" s="20">
        <v>0.19900000000000001</v>
      </c>
      <c r="K47" s="20">
        <v>0.97199999999999998</v>
      </c>
      <c r="L47" s="19">
        <f t="shared" si="43"/>
        <v>1.0886847843314293</v>
      </c>
      <c r="M47" s="19">
        <f t="shared" si="57"/>
        <v>1.5390194773208088</v>
      </c>
      <c r="N47" s="19">
        <f t="shared" si="58"/>
        <v>0</v>
      </c>
      <c r="O47" s="19">
        <f t="shared" si="59"/>
        <v>1.5390194773208088</v>
      </c>
      <c r="P47" s="36">
        <f t="shared" si="60"/>
        <v>0</v>
      </c>
      <c r="Q47" s="26">
        <v>2.1335000000000002</v>
      </c>
      <c r="R47" s="20">
        <v>6.3E-2</v>
      </c>
      <c r="S47" s="20">
        <v>0.92900000000000005</v>
      </c>
      <c r="T47" s="19">
        <f t="shared" si="44"/>
        <v>1.0405228031315823</v>
      </c>
      <c r="U47" s="19">
        <f t="shared" si="61"/>
        <v>1.3233595321891076</v>
      </c>
      <c r="V47" s="19">
        <f t="shared" si="62"/>
        <v>2.6467190643782152</v>
      </c>
      <c r="W47" s="19">
        <f t="shared" si="63"/>
        <v>3.9700785965673226</v>
      </c>
      <c r="X47" s="36">
        <f t="shared" si="64"/>
        <v>2.590288293748853E-2</v>
      </c>
      <c r="Y47" s="26">
        <v>1.819</v>
      </c>
      <c r="Z47" s="20">
        <v>6.5000000000000002E-2</v>
      </c>
      <c r="AA47" s="20">
        <v>0.92600000000000005</v>
      </c>
      <c r="AB47" s="19">
        <f t="shared" si="45"/>
        <v>1.0371626649083372</v>
      </c>
      <c r="AC47" s="19">
        <f t="shared" si="65"/>
        <v>0.95575922619504949</v>
      </c>
      <c r="AD47" s="19">
        <f t="shared" si="66"/>
        <v>3.823036904780198</v>
      </c>
      <c r="AE47" s="19">
        <f t="shared" si="67"/>
        <v>4.7787961309752474</v>
      </c>
      <c r="AF47" s="36">
        <f t="shared" si="68"/>
        <v>5.3105738313003858E-2</v>
      </c>
      <c r="AG47" s="26">
        <v>1.4332</v>
      </c>
      <c r="AH47" s="20">
        <v>9.9000000000000005E-2</v>
      </c>
      <c r="AI47" s="20">
        <v>0.94599999999999995</v>
      </c>
      <c r="AJ47" s="19">
        <f t="shared" si="46"/>
        <v>1.0595635863966379</v>
      </c>
      <c r="AK47" s="19">
        <f t="shared" si="69"/>
        <v>0.61923714459834811</v>
      </c>
      <c r="AL47" s="19">
        <f t="shared" si="70"/>
        <v>3.7154228675900884</v>
      </c>
      <c r="AM47" s="19">
        <f t="shared" si="71"/>
        <v>4.3346600121884364</v>
      </c>
      <c r="AN47" s="36">
        <f t="shared" si="72"/>
        <v>0.12662365564940398</v>
      </c>
      <c r="AO47" s="26">
        <v>0.65090000000000003</v>
      </c>
      <c r="AP47" s="20">
        <v>0.14599999999999999</v>
      </c>
      <c r="AQ47" s="20">
        <v>1.17</v>
      </c>
      <c r="AR47" s="19">
        <f t="shared" si="47"/>
        <v>1.3104539070656094</v>
      </c>
      <c r="AS47" s="19">
        <f t="shared" si="73"/>
        <v>0.19537158244364944</v>
      </c>
      <c r="AT47" s="19">
        <f t="shared" si="74"/>
        <v>1.5629726595491955</v>
      </c>
      <c r="AU47" s="19">
        <f t="shared" si="75"/>
        <v>1.758344241992845</v>
      </c>
      <c r="AV47" s="36">
        <f t="shared" si="76"/>
        <v>0.38085590718642082</v>
      </c>
      <c r="AW47" s="26">
        <v>0.64039999999999997</v>
      </c>
      <c r="AX47" s="20">
        <v>0.155</v>
      </c>
      <c r="AY47" s="20">
        <v>1.1659999999999999</v>
      </c>
      <c r="AZ47" s="19">
        <f t="shared" si="48"/>
        <v>1.3059737227679491</v>
      </c>
      <c r="BA47" s="19">
        <f t="shared" si="77"/>
        <v>0.18782823388001219</v>
      </c>
      <c r="BB47" s="19">
        <f t="shared" si="78"/>
        <v>1.8782823388001217</v>
      </c>
      <c r="BC47" s="19">
        <f t="shared" si="79"/>
        <v>2.0661105726801341</v>
      </c>
      <c r="BD47" s="36">
        <f t="shared" si="80"/>
        <v>0.5019667246784798</v>
      </c>
      <c r="BE47" s="26">
        <v>0.49980000000000002</v>
      </c>
      <c r="BF47" s="20">
        <v>0.13500000000000001</v>
      </c>
      <c r="BG47" s="20">
        <v>1.2250000000000001</v>
      </c>
      <c r="BH47" s="19">
        <f t="shared" si="49"/>
        <v>1.3720564411584373</v>
      </c>
      <c r="BI47" s="19">
        <f t="shared" si="50"/>
        <v>0.12627745152192701</v>
      </c>
      <c r="BJ47" s="19">
        <f t="shared" si="51"/>
        <v>1.5153294182631243</v>
      </c>
      <c r="BK47" s="19">
        <f t="shared" si="52"/>
        <v>1.6416068697850512</v>
      </c>
      <c r="BL47" s="36">
        <f t="shared" si="53"/>
        <v>0.5790730077425863</v>
      </c>
      <c r="BM47" s="17">
        <f t="shared" si="82"/>
        <v>36.0699501597351</v>
      </c>
      <c r="BN47" s="79">
        <f t="shared" si="55"/>
        <v>4.2010854230530296E-2</v>
      </c>
      <c r="BO47" s="1">
        <f t="shared" si="81"/>
        <v>4.2010854230530299</v>
      </c>
    </row>
    <row r="48" spans="2:67" ht="20.100000000000001" customHeight="1">
      <c r="B48" s="2"/>
      <c r="C48" s="2"/>
      <c r="D48" s="2"/>
      <c r="E48" s="38">
        <v>48</v>
      </c>
      <c r="F48" s="20">
        <f t="shared" si="56"/>
        <v>0.9546</v>
      </c>
      <c r="G48" s="20">
        <f t="shared" si="41"/>
        <v>12.02695143573237</v>
      </c>
      <c r="H48" s="29">
        <f t="shared" si="42"/>
        <v>85376.1971830986</v>
      </c>
      <c r="I48" s="22">
        <v>2.4302999999999999</v>
      </c>
      <c r="J48" s="19">
        <v>4.2999999999999997E-2</v>
      </c>
      <c r="K48" s="19">
        <v>0.93</v>
      </c>
      <c r="L48" s="19">
        <f t="shared" si="43"/>
        <v>1.0416428492059973</v>
      </c>
      <c r="M48" s="19">
        <f t="shared" si="57"/>
        <v>1.7208649870800605</v>
      </c>
      <c r="N48" s="19">
        <f t="shared" si="58"/>
        <v>0</v>
      </c>
      <c r="O48" s="19">
        <f t="shared" si="59"/>
        <v>1.7208649870800605</v>
      </c>
      <c r="P48" s="36">
        <f t="shared" si="60"/>
        <v>0</v>
      </c>
      <c r="Q48" s="22">
        <v>2.2073999999999998</v>
      </c>
      <c r="R48" s="19">
        <v>5.7000000000000002E-2</v>
      </c>
      <c r="S48" s="19">
        <v>0.93100000000000005</v>
      </c>
      <c r="T48" s="19">
        <f t="shared" si="44"/>
        <v>1.0427628952804124</v>
      </c>
      <c r="U48" s="19">
        <f t="shared" si="61"/>
        <v>1.4227302513794584</v>
      </c>
      <c r="V48" s="19">
        <f t="shared" si="62"/>
        <v>2.8454605027589168</v>
      </c>
      <c r="W48" s="19">
        <f t="shared" si="63"/>
        <v>4.2681907541383755</v>
      </c>
      <c r="X48" s="36">
        <f t="shared" si="64"/>
        <v>2.3536958578408283E-2</v>
      </c>
      <c r="Y48" s="22">
        <v>2.0672999999999999</v>
      </c>
      <c r="Z48" s="19">
        <v>5.8999999999999997E-2</v>
      </c>
      <c r="AA48" s="19">
        <v>0.92700000000000005</v>
      </c>
      <c r="AB48" s="19">
        <f t="shared" si="45"/>
        <v>1.0382827109827522</v>
      </c>
      <c r="AC48" s="19">
        <f t="shared" si="65"/>
        <v>1.2371649431241478</v>
      </c>
      <c r="AD48" s="19">
        <f t="shared" si="66"/>
        <v>4.9486597724965913</v>
      </c>
      <c r="AE48" s="19">
        <f t="shared" si="67"/>
        <v>6.1858247156207389</v>
      </c>
      <c r="AF48" s="36">
        <f t="shared" si="68"/>
        <v>4.8307837975420195E-2</v>
      </c>
      <c r="AG48" s="26">
        <v>1.7706</v>
      </c>
      <c r="AH48" s="20">
        <v>8.1000000000000003E-2</v>
      </c>
      <c r="AI48" s="20">
        <v>0.92300000000000004</v>
      </c>
      <c r="AJ48" s="19">
        <f t="shared" si="46"/>
        <v>1.0338025266850919</v>
      </c>
      <c r="AK48" s="19">
        <f t="shared" si="69"/>
        <v>0.89971601164804493</v>
      </c>
      <c r="AL48" s="19">
        <f t="shared" si="70"/>
        <v>5.3982960698882696</v>
      </c>
      <c r="AM48" s="19">
        <f t="shared" si="71"/>
        <v>6.2980120815363145</v>
      </c>
      <c r="AN48" s="36">
        <f t="shared" si="72"/>
        <v>9.8624724047606888E-2</v>
      </c>
      <c r="AO48" s="26">
        <v>1.4890000000000001</v>
      </c>
      <c r="AP48" s="20">
        <v>6.4000000000000001E-2</v>
      </c>
      <c r="AQ48" s="20">
        <v>0.92200000000000004</v>
      </c>
      <c r="AR48" s="19">
        <f t="shared" si="47"/>
        <v>1.0326824806106769</v>
      </c>
      <c r="AS48" s="19">
        <f t="shared" si="73"/>
        <v>0.63491028918527137</v>
      </c>
      <c r="AT48" s="19">
        <f t="shared" si="74"/>
        <v>5.079282313482171</v>
      </c>
      <c r="AU48" s="19">
        <f t="shared" si="75"/>
        <v>5.7141926026674419</v>
      </c>
      <c r="AV48" s="36">
        <f t="shared" si="76"/>
        <v>0.10367592833911404</v>
      </c>
      <c r="AW48" s="22">
        <v>1.246</v>
      </c>
      <c r="AX48" s="19">
        <v>6.4000000000000001E-2</v>
      </c>
      <c r="AY48" s="19">
        <v>0.93300000000000005</v>
      </c>
      <c r="AZ48" s="19">
        <f t="shared" si="48"/>
        <v>1.0450029874292424</v>
      </c>
      <c r="BA48" s="19">
        <f t="shared" si="77"/>
        <v>0.45526105421385182</v>
      </c>
      <c r="BB48" s="19">
        <f t="shared" si="78"/>
        <v>4.5526105421385177</v>
      </c>
      <c r="BC48" s="19">
        <f t="shared" si="79"/>
        <v>5.0078715963523699</v>
      </c>
      <c r="BD48" s="36">
        <f t="shared" si="80"/>
        <v>0.13270564318347811</v>
      </c>
      <c r="BE48" s="22">
        <v>1.0665</v>
      </c>
      <c r="BF48" s="19">
        <v>7.3999999999999996E-2</v>
      </c>
      <c r="BG48" s="19">
        <v>0.93400000000000005</v>
      </c>
      <c r="BH48" s="19">
        <f t="shared" si="49"/>
        <v>1.0461230335036575</v>
      </c>
      <c r="BI48" s="19">
        <f t="shared" si="50"/>
        <v>0.33425398958361846</v>
      </c>
      <c r="BJ48" s="19">
        <f t="shared" si="51"/>
        <v>4.0110478750034213</v>
      </c>
      <c r="BK48" s="19">
        <f t="shared" si="52"/>
        <v>4.3453018645870394</v>
      </c>
      <c r="BL48" s="36">
        <f t="shared" si="53"/>
        <v>0.18452399472037057</v>
      </c>
      <c r="BM48" s="17">
        <f t="shared" si="82"/>
        <v>64.258932709256868</v>
      </c>
      <c r="BN48" s="79">
        <f t="shared" si="55"/>
        <v>6.2420082405533123E-2</v>
      </c>
      <c r="BO48" s="1">
        <f t="shared" si="81"/>
        <v>6.2420082405533126</v>
      </c>
    </row>
    <row r="49" spans="2:67" ht="20.100000000000001" customHeight="1">
      <c r="B49" s="15"/>
      <c r="C49" s="2"/>
      <c r="D49" s="2"/>
      <c r="E49" s="38">
        <v>50</v>
      </c>
      <c r="F49" s="20">
        <f t="shared" si="56"/>
        <v>0.99460000000000004</v>
      </c>
      <c r="G49" s="20">
        <f t="shared" si="41"/>
        <v>12.530909174501796</v>
      </c>
      <c r="H49" s="29">
        <f t="shared" si="42"/>
        <v>88953.661971830996</v>
      </c>
      <c r="I49" s="22">
        <v>2.4918999999999998</v>
      </c>
      <c r="J49" s="19">
        <v>6.0999999999999999E-2</v>
      </c>
      <c r="K49" s="19">
        <v>0.92900000000000005</v>
      </c>
      <c r="L49" s="19">
        <f t="shared" si="43"/>
        <v>1.0405228031315823</v>
      </c>
      <c r="M49" s="19">
        <f t="shared" si="57"/>
        <v>1.8053182636354412</v>
      </c>
      <c r="N49" s="19">
        <f t="shared" si="58"/>
        <v>0</v>
      </c>
      <c r="O49" s="19">
        <f t="shared" si="59"/>
        <v>1.8053182636354412</v>
      </c>
      <c r="P49" s="36">
        <f t="shared" si="60"/>
        <v>0</v>
      </c>
      <c r="Q49" s="22">
        <v>2.2717000000000001</v>
      </c>
      <c r="R49" s="19">
        <v>8.5000000000000006E-2</v>
      </c>
      <c r="S49" s="19">
        <v>0.93200000000000005</v>
      </c>
      <c r="T49" s="19">
        <f t="shared" si="44"/>
        <v>1.0438829413548274</v>
      </c>
      <c r="U49" s="19">
        <f t="shared" si="61"/>
        <v>1.5100624501468554</v>
      </c>
      <c r="V49" s="19">
        <f t="shared" si="62"/>
        <v>3.0201249002937107</v>
      </c>
      <c r="W49" s="19">
        <f t="shared" si="63"/>
        <v>4.5301873504405661</v>
      </c>
      <c r="X49" s="36">
        <f t="shared" si="64"/>
        <v>3.5174414400237497E-2</v>
      </c>
      <c r="Y49" s="22">
        <v>2.1183999999999998</v>
      </c>
      <c r="Z49" s="19">
        <v>7.4999999999999997E-2</v>
      </c>
      <c r="AA49" s="19">
        <v>0.93</v>
      </c>
      <c r="AB49" s="19">
        <f t="shared" si="45"/>
        <v>1.0416428492059973</v>
      </c>
      <c r="AC49" s="19">
        <f t="shared" si="65"/>
        <v>1.3075038014287821</v>
      </c>
      <c r="AD49" s="19">
        <f t="shared" si="66"/>
        <v>5.2300152057151283</v>
      </c>
      <c r="AE49" s="19">
        <f t="shared" si="67"/>
        <v>6.53751900714391</v>
      </c>
      <c r="AF49" s="36">
        <f t="shared" si="68"/>
        <v>6.1806376281063481E-2</v>
      </c>
      <c r="AG49" s="22">
        <v>1.9511000000000001</v>
      </c>
      <c r="AH49" s="19">
        <v>6.7000000000000004E-2</v>
      </c>
      <c r="AI49" s="19">
        <v>0.92700000000000005</v>
      </c>
      <c r="AJ49" s="19">
        <f t="shared" si="46"/>
        <v>1.0382827109827522</v>
      </c>
      <c r="AK49" s="19">
        <f t="shared" si="69"/>
        <v>1.1019950753139907</v>
      </c>
      <c r="AL49" s="19">
        <f t="shared" si="70"/>
        <v>6.6119704518839431</v>
      </c>
      <c r="AM49" s="19">
        <f t="shared" si="71"/>
        <v>7.7139655271979333</v>
      </c>
      <c r="AN49" s="36">
        <f t="shared" si="72"/>
        <v>8.2287079941181868E-2</v>
      </c>
      <c r="AO49" s="22">
        <v>1.6987000000000001</v>
      </c>
      <c r="AP49" s="19">
        <v>7.4999999999999997E-2</v>
      </c>
      <c r="AQ49" s="19">
        <v>0.93</v>
      </c>
      <c r="AR49" s="19">
        <f t="shared" si="47"/>
        <v>1.0416428492059973</v>
      </c>
      <c r="AS49" s="19">
        <f t="shared" si="73"/>
        <v>0.84073745987187676</v>
      </c>
      <c r="AT49" s="19">
        <f t="shared" si="74"/>
        <v>6.7258996789750141</v>
      </c>
      <c r="AU49" s="19">
        <f t="shared" si="75"/>
        <v>7.5666371388468905</v>
      </c>
      <c r="AV49" s="36">
        <f t="shared" si="76"/>
        <v>0.12361275256212696</v>
      </c>
      <c r="AW49" s="22">
        <v>1.4712000000000001</v>
      </c>
      <c r="AX49" s="19">
        <v>5.8999999999999997E-2</v>
      </c>
      <c r="AY49" s="19">
        <v>0.92600000000000005</v>
      </c>
      <c r="AZ49" s="19">
        <f t="shared" si="48"/>
        <v>1.0371626649083372</v>
      </c>
      <c r="BA49" s="19">
        <f t="shared" si="77"/>
        <v>0.62521088912985368</v>
      </c>
      <c r="BB49" s="19">
        <f t="shared" si="78"/>
        <v>6.2521088912985361</v>
      </c>
      <c r="BC49" s="19">
        <f t="shared" si="79"/>
        <v>6.8773197804283894</v>
      </c>
      <c r="BD49" s="36">
        <f t="shared" si="80"/>
        <v>0.12050917540258566</v>
      </c>
      <c r="BE49" s="22">
        <v>1.2988</v>
      </c>
      <c r="BF49" s="19">
        <v>6.2E-2</v>
      </c>
      <c r="BG49" s="19">
        <v>0.92100000000000004</v>
      </c>
      <c r="BH49" s="19">
        <f t="shared" si="49"/>
        <v>1.0315624345362617</v>
      </c>
      <c r="BI49" s="19">
        <f t="shared" si="50"/>
        <v>0.48201987735469476</v>
      </c>
      <c r="BJ49" s="19">
        <f t="shared" si="51"/>
        <v>5.7842385282563367</v>
      </c>
      <c r="BK49" s="19">
        <f t="shared" si="52"/>
        <v>6.2662584056110315</v>
      </c>
      <c r="BL49" s="36">
        <f t="shared" si="53"/>
        <v>0.15032746214487616</v>
      </c>
      <c r="BM49" s="17">
        <f t="shared" si="82"/>
        <v>83.457824983389287</v>
      </c>
      <c r="BN49" s="79">
        <f t="shared" si="55"/>
        <v>6.9307324141356194E-2</v>
      </c>
      <c r="BO49" s="1">
        <f t="shared" si="81"/>
        <v>6.930732414135619</v>
      </c>
    </row>
    <row r="50" spans="2:67" ht="20.100000000000001" customHeight="1">
      <c r="B50" s="15"/>
      <c r="C50" s="2"/>
      <c r="D50" s="16"/>
      <c r="E50" s="38">
        <v>52</v>
      </c>
      <c r="F50" s="20">
        <f t="shared" si="56"/>
        <v>1.0346</v>
      </c>
      <c r="G50" s="20">
        <f t="shared" si="41"/>
        <v>13.034866913271221</v>
      </c>
      <c r="H50" s="29">
        <f t="shared" si="42"/>
        <v>92531.126760563377</v>
      </c>
      <c r="I50" s="26">
        <v>2.5541999999999998</v>
      </c>
      <c r="J50" s="20">
        <v>7.8E-2</v>
      </c>
      <c r="K50" s="19">
        <v>0.93200000000000005</v>
      </c>
      <c r="L50" s="19">
        <f t="shared" si="43"/>
        <v>1.0438829413548274</v>
      </c>
      <c r="M50" s="19">
        <f t="shared" si="57"/>
        <v>1.9089860439765207</v>
      </c>
      <c r="N50" s="19">
        <f t="shared" si="58"/>
        <v>0</v>
      </c>
      <c r="O50" s="19">
        <f t="shared" si="59"/>
        <v>1.9089860439765207</v>
      </c>
      <c r="P50" s="36">
        <f t="shared" si="60"/>
        <v>0</v>
      </c>
      <c r="Q50" s="26">
        <v>2.2726999999999999</v>
      </c>
      <c r="R50" s="20">
        <v>7.3999999999999996E-2</v>
      </c>
      <c r="S50" s="19">
        <v>0.93400000000000005</v>
      </c>
      <c r="T50" s="19">
        <f t="shared" si="44"/>
        <v>1.0461230335036575</v>
      </c>
      <c r="U50" s="19">
        <f t="shared" si="61"/>
        <v>1.5178858203638341</v>
      </c>
      <c r="V50" s="19">
        <f t="shared" si="62"/>
        <v>3.0357716407276683</v>
      </c>
      <c r="W50" s="19">
        <f t="shared" si="63"/>
        <v>4.5536574610915022</v>
      </c>
      <c r="X50" s="36">
        <f t="shared" si="64"/>
        <v>3.075399912006176E-2</v>
      </c>
      <c r="Y50" s="26">
        <v>2.1118000000000001</v>
      </c>
      <c r="Z50" s="20">
        <v>7.2999999999999995E-2</v>
      </c>
      <c r="AA50" s="19">
        <v>0.93400000000000005</v>
      </c>
      <c r="AB50" s="19">
        <f t="shared" si="45"/>
        <v>1.0461230335036575</v>
      </c>
      <c r="AC50" s="19">
        <f t="shared" si="65"/>
        <v>1.3105706902718244</v>
      </c>
      <c r="AD50" s="19">
        <f t="shared" si="66"/>
        <v>5.2422827610872975</v>
      </c>
      <c r="AE50" s="19">
        <f t="shared" si="67"/>
        <v>6.5528534513591215</v>
      </c>
      <c r="AF50" s="36">
        <f t="shared" si="68"/>
        <v>6.0676809074716453E-2</v>
      </c>
      <c r="AG50" s="22">
        <v>1.9258999999999999</v>
      </c>
      <c r="AH50" s="19">
        <v>6.8000000000000005E-2</v>
      </c>
      <c r="AI50" s="19">
        <v>0.93100000000000005</v>
      </c>
      <c r="AJ50" s="19">
        <f t="shared" si="46"/>
        <v>1.0427628952804124</v>
      </c>
      <c r="AK50" s="19">
        <f t="shared" si="69"/>
        <v>1.0829987512701578</v>
      </c>
      <c r="AL50" s="19">
        <f t="shared" si="70"/>
        <v>6.4979925076209462</v>
      </c>
      <c r="AM50" s="19">
        <f t="shared" si="71"/>
        <v>7.5809912588911041</v>
      </c>
      <c r="AN50" s="36">
        <f t="shared" si="72"/>
        <v>8.4237535964829663E-2</v>
      </c>
      <c r="AO50" s="26">
        <v>1.7732000000000001</v>
      </c>
      <c r="AP50" s="20">
        <v>6.0999999999999999E-2</v>
      </c>
      <c r="AQ50" s="19">
        <v>0.93</v>
      </c>
      <c r="AR50" s="19">
        <f t="shared" si="47"/>
        <v>1.0416428492059973</v>
      </c>
      <c r="AS50" s="19">
        <f t="shared" si="73"/>
        <v>0.91609912839778973</v>
      </c>
      <c r="AT50" s="19">
        <f t="shared" si="74"/>
        <v>7.3287930271823178</v>
      </c>
      <c r="AU50" s="19">
        <f t="shared" si="75"/>
        <v>8.2448921555801071</v>
      </c>
      <c r="AV50" s="36">
        <f t="shared" si="76"/>
        <v>0.10053837208386325</v>
      </c>
      <c r="AW50" s="26">
        <v>1.5546</v>
      </c>
      <c r="AX50" s="20">
        <v>5.6000000000000001E-2</v>
      </c>
      <c r="AY50" s="19">
        <v>0.93</v>
      </c>
      <c r="AZ50" s="19">
        <f t="shared" si="48"/>
        <v>1.0416428492059973</v>
      </c>
      <c r="BA50" s="19">
        <f t="shared" si="77"/>
        <v>0.70414865070917743</v>
      </c>
      <c r="BB50" s="19">
        <f t="shared" si="78"/>
        <v>7.0414865070917729</v>
      </c>
      <c r="BC50" s="19">
        <f t="shared" si="79"/>
        <v>7.7456351578009501</v>
      </c>
      <c r="BD50" s="36">
        <f t="shared" si="80"/>
        <v>0.11537190239131849</v>
      </c>
      <c r="BE50" s="26">
        <v>1.4118999999999999</v>
      </c>
      <c r="BF50" s="20">
        <v>5.5E-2</v>
      </c>
      <c r="BG50" s="19">
        <v>0.92400000000000004</v>
      </c>
      <c r="BH50" s="19">
        <f t="shared" si="49"/>
        <v>1.0349225727595071</v>
      </c>
      <c r="BI50" s="19">
        <f t="shared" si="50"/>
        <v>0.57334092989685514</v>
      </c>
      <c r="BJ50" s="19">
        <f t="shared" si="51"/>
        <v>6.8800911587622613</v>
      </c>
      <c r="BK50" s="19">
        <f t="shared" si="52"/>
        <v>7.4534320886591168</v>
      </c>
      <c r="BL50" s="36">
        <f t="shared" si="53"/>
        <v>0.13422518392256994</v>
      </c>
      <c r="BM50" s="17">
        <f t="shared" si="82"/>
        <v>99.843871827702174</v>
      </c>
      <c r="BN50" s="79">
        <f t="shared" si="55"/>
        <v>6.890849716480392E-2</v>
      </c>
      <c r="BO50" s="1">
        <f t="shared" si="81"/>
        <v>6.8908497164803917</v>
      </c>
    </row>
    <row r="51" spans="2:67" ht="20.100000000000001" customHeight="1">
      <c r="B51" s="15"/>
      <c r="C51" s="2"/>
      <c r="D51" s="16"/>
      <c r="E51" s="38">
        <v>54</v>
      </c>
      <c r="F51" s="20">
        <f t="shared" si="56"/>
        <v>1.0746</v>
      </c>
      <c r="G51" s="20">
        <f t="shared" si="41"/>
        <v>13.538824652040649</v>
      </c>
      <c r="H51" s="29">
        <f t="shared" si="42"/>
        <v>96108.591549295772</v>
      </c>
      <c r="I51" s="22">
        <v>2.7237</v>
      </c>
      <c r="J51" s="19">
        <v>7.3999999999999996E-2</v>
      </c>
      <c r="K51" s="19">
        <v>0.93200000000000005</v>
      </c>
      <c r="L51" s="19">
        <f t="shared" si="43"/>
        <v>1.0438829413548274</v>
      </c>
      <c r="M51" s="19">
        <f t="shared" si="57"/>
        <v>2.1707584183572908</v>
      </c>
      <c r="N51" s="19">
        <f t="shared" si="58"/>
        <v>0</v>
      </c>
      <c r="O51" s="19">
        <f t="shared" si="59"/>
        <v>2.1707584183572908</v>
      </c>
      <c r="P51" s="36">
        <f t="shared" si="60"/>
        <v>0</v>
      </c>
      <c r="Q51" s="22">
        <v>2.4544999999999999</v>
      </c>
      <c r="R51" s="19">
        <v>6.5000000000000002E-2</v>
      </c>
      <c r="S51" s="19">
        <v>0.93400000000000005</v>
      </c>
      <c r="T51" s="19">
        <f t="shared" si="44"/>
        <v>1.0461230335036575</v>
      </c>
      <c r="U51" s="19">
        <f t="shared" si="61"/>
        <v>1.7704389390916855</v>
      </c>
      <c r="V51" s="19">
        <f t="shared" si="62"/>
        <v>3.540877878183371</v>
      </c>
      <c r="W51" s="19">
        <f t="shared" si="63"/>
        <v>5.3113168172750562</v>
      </c>
      <c r="X51" s="36">
        <f t="shared" si="64"/>
        <v>2.7013647875729928E-2</v>
      </c>
      <c r="Y51" s="22">
        <v>2.2477999999999998</v>
      </c>
      <c r="Z51" s="19">
        <v>6.3E-2</v>
      </c>
      <c r="AA51" s="19">
        <v>0.93600000000000005</v>
      </c>
      <c r="AB51" s="19">
        <f t="shared" si="45"/>
        <v>1.0483631256524877</v>
      </c>
      <c r="AC51" s="19">
        <f t="shared" si="65"/>
        <v>1.4911734371175465</v>
      </c>
      <c r="AD51" s="19">
        <f t="shared" si="66"/>
        <v>5.9646937484701859</v>
      </c>
      <c r="AE51" s="19">
        <f t="shared" si="67"/>
        <v>7.4558671855877323</v>
      </c>
      <c r="AF51" s="36">
        <f t="shared" si="68"/>
        <v>5.258941841697428E-2</v>
      </c>
      <c r="AG51" s="26">
        <v>2.0794000000000001</v>
      </c>
      <c r="AH51" s="20">
        <v>5.8999999999999997E-2</v>
      </c>
      <c r="AI51" s="19">
        <v>0.93600000000000005</v>
      </c>
      <c r="AJ51" s="19">
        <f t="shared" si="46"/>
        <v>1.0483631256524877</v>
      </c>
      <c r="AK51" s="19">
        <f t="shared" si="69"/>
        <v>1.2761123282834734</v>
      </c>
      <c r="AL51" s="19">
        <f t="shared" si="70"/>
        <v>7.6566739697008401</v>
      </c>
      <c r="AM51" s="19">
        <f t="shared" si="71"/>
        <v>8.9327862979843129</v>
      </c>
      <c r="AN51" s="36">
        <f t="shared" si="72"/>
        <v>7.3875611585749582E-2</v>
      </c>
      <c r="AO51" s="22">
        <v>1.911</v>
      </c>
      <c r="AP51" s="19">
        <v>0.06</v>
      </c>
      <c r="AQ51" s="19">
        <v>0.93300000000000005</v>
      </c>
      <c r="AR51" s="19">
        <f t="shared" si="47"/>
        <v>1.0450029874292424</v>
      </c>
      <c r="AS51" s="19">
        <f t="shared" si="73"/>
        <v>1.070892283471284</v>
      </c>
      <c r="AT51" s="19">
        <f t="shared" si="74"/>
        <v>8.5671382677702717</v>
      </c>
      <c r="AU51" s="19">
        <f t="shared" si="75"/>
        <v>9.6380305512415561</v>
      </c>
      <c r="AV51" s="36">
        <f t="shared" si="76"/>
        <v>9.9529232387608579E-2</v>
      </c>
      <c r="AW51" s="22">
        <v>1.7565</v>
      </c>
      <c r="AX51" s="19">
        <v>5.1999999999999998E-2</v>
      </c>
      <c r="AY51" s="19">
        <v>0.92900000000000005</v>
      </c>
      <c r="AZ51" s="19">
        <f t="shared" si="48"/>
        <v>1.0405228031315823</v>
      </c>
      <c r="BA51" s="19">
        <f t="shared" si="77"/>
        <v>0.89699260743907094</v>
      </c>
      <c r="BB51" s="19">
        <f t="shared" si="78"/>
        <v>8.9699260743907079</v>
      </c>
      <c r="BC51" s="19">
        <f t="shared" si="79"/>
        <v>9.8669186818297785</v>
      </c>
      <c r="BD51" s="36">
        <f t="shared" si="80"/>
        <v>0.10690078672614312</v>
      </c>
      <c r="BE51" s="22">
        <v>1.5703</v>
      </c>
      <c r="BF51" s="19">
        <v>5.6000000000000001E-2</v>
      </c>
      <c r="BG51" s="19">
        <v>0.92900000000000005</v>
      </c>
      <c r="BH51" s="19">
        <f t="shared" si="49"/>
        <v>1.0405228031315823</v>
      </c>
      <c r="BI51" s="19">
        <f t="shared" si="50"/>
        <v>0.71689873976836638</v>
      </c>
      <c r="BJ51" s="19">
        <f t="shared" si="51"/>
        <v>8.6027848772203974</v>
      </c>
      <c r="BK51" s="19">
        <f t="shared" si="52"/>
        <v>9.3196836169887636</v>
      </c>
      <c r="BL51" s="36">
        <f t="shared" si="53"/>
        <v>0.13814870899993881</v>
      </c>
      <c r="BM51" s="17">
        <f t="shared" si="82"/>
        <v>121.14698478537876</v>
      </c>
      <c r="BN51" s="79">
        <f t="shared" si="55"/>
        <v>7.1011134882646029E-2</v>
      </c>
      <c r="BO51" s="1">
        <f t="shared" si="81"/>
        <v>7.1011134882646028</v>
      </c>
    </row>
    <row r="52" spans="2:67" ht="20.100000000000001" customHeight="1">
      <c r="B52" s="2"/>
      <c r="C52" s="2"/>
      <c r="D52" s="16"/>
      <c r="E52" s="38">
        <v>56</v>
      </c>
      <c r="F52" s="20">
        <f t="shared" si="56"/>
        <v>1.1146</v>
      </c>
      <c r="G52" s="21">
        <f t="shared" si="41"/>
        <v>14.042782390810077</v>
      </c>
      <c r="H52" s="30">
        <f t="shared" si="42"/>
        <v>99686.056338028182</v>
      </c>
      <c r="I52" s="27">
        <v>2.6429</v>
      </c>
      <c r="J52" s="21">
        <v>8.7999999999999995E-2</v>
      </c>
      <c r="K52" s="21">
        <v>0.94499999999999995</v>
      </c>
      <c r="L52" s="19">
        <f t="shared" si="43"/>
        <v>1.058443540322223</v>
      </c>
      <c r="M52" s="19">
        <f t="shared" si="57"/>
        <v>2.1012910294368892</v>
      </c>
      <c r="N52" s="19">
        <f t="shared" si="58"/>
        <v>0</v>
      </c>
      <c r="O52" s="19">
        <f t="shared" si="59"/>
        <v>2.1012910294368892</v>
      </c>
      <c r="P52" s="36">
        <f t="shared" si="60"/>
        <v>0</v>
      </c>
      <c r="Q52" s="27">
        <v>2.4489000000000001</v>
      </c>
      <c r="R52" s="21">
        <v>8.5000000000000006E-2</v>
      </c>
      <c r="S52" s="21">
        <v>0.94299999999999995</v>
      </c>
      <c r="T52" s="19">
        <f t="shared" si="44"/>
        <v>1.0562034481733928</v>
      </c>
      <c r="U52" s="19">
        <f t="shared" si="61"/>
        <v>1.7964974930247348</v>
      </c>
      <c r="V52" s="19">
        <f t="shared" si="62"/>
        <v>3.5929949860494697</v>
      </c>
      <c r="W52" s="19">
        <f t="shared" si="63"/>
        <v>5.3894924790742049</v>
      </c>
      <c r="X52" s="36">
        <f t="shared" si="64"/>
        <v>3.6009611559197983E-2</v>
      </c>
      <c r="Y52" s="27">
        <v>2.3087</v>
      </c>
      <c r="Z52" s="21">
        <v>6.4000000000000001E-2</v>
      </c>
      <c r="AA52" s="21">
        <v>0.93899999999999995</v>
      </c>
      <c r="AB52" s="19">
        <f t="shared" si="45"/>
        <v>1.0517232638757326</v>
      </c>
      <c r="AC52" s="19">
        <f t="shared" si="65"/>
        <v>1.5831691481055776</v>
      </c>
      <c r="AD52" s="19">
        <f t="shared" si="66"/>
        <v>6.3326765924223105</v>
      </c>
      <c r="AE52" s="19">
        <f t="shared" si="67"/>
        <v>7.9158457405278879</v>
      </c>
      <c r="AF52" s="36">
        <f t="shared" si="68"/>
        <v>5.3767182543779178E-2</v>
      </c>
      <c r="AG52" s="22">
        <v>2.1516000000000002</v>
      </c>
      <c r="AH52" s="19">
        <v>5.8999999999999997E-2</v>
      </c>
      <c r="AI52" s="19">
        <v>0.93899999999999995</v>
      </c>
      <c r="AJ52" s="19">
        <f t="shared" si="46"/>
        <v>1.0517232638757326</v>
      </c>
      <c r="AK52" s="19">
        <f t="shared" si="69"/>
        <v>1.3750401625097317</v>
      </c>
      <c r="AL52" s="19">
        <f t="shared" si="70"/>
        <v>8.2502409750583912</v>
      </c>
      <c r="AM52" s="19">
        <f t="shared" si="71"/>
        <v>9.6252811375681233</v>
      </c>
      <c r="AN52" s="36">
        <f t="shared" si="72"/>
        <v>7.4349932111319642E-2</v>
      </c>
      <c r="AO52" s="27">
        <v>1.994</v>
      </c>
      <c r="AP52" s="21">
        <v>5.7000000000000002E-2</v>
      </c>
      <c r="AQ52" s="21">
        <v>0.93600000000000005</v>
      </c>
      <c r="AR52" s="19">
        <f t="shared" si="47"/>
        <v>1.0483631256524877</v>
      </c>
      <c r="AS52" s="19">
        <f t="shared" si="73"/>
        <v>1.1734460651435195</v>
      </c>
      <c r="AT52" s="19">
        <f t="shared" si="74"/>
        <v>9.3875685211481557</v>
      </c>
      <c r="AU52" s="19">
        <f t="shared" si="75"/>
        <v>10.561014586291675</v>
      </c>
      <c r="AV52" s="36">
        <f t="shared" si="76"/>
        <v>9.5161804754524876E-2</v>
      </c>
      <c r="AW52" s="27">
        <v>1.8211999999999999</v>
      </c>
      <c r="AX52" s="21">
        <v>5.6000000000000001E-2</v>
      </c>
      <c r="AY52" s="21">
        <v>0.93100000000000005</v>
      </c>
      <c r="AZ52" s="19">
        <f t="shared" si="48"/>
        <v>1.0427628952804124</v>
      </c>
      <c r="BA52" s="19">
        <f t="shared" si="77"/>
        <v>0.96844680968353536</v>
      </c>
      <c r="BB52" s="19">
        <f t="shared" si="78"/>
        <v>9.6844680968353529</v>
      </c>
      <c r="BC52" s="19">
        <f t="shared" si="79"/>
        <v>10.652914906518888</v>
      </c>
      <c r="BD52" s="36">
        <f t="shared" si="80"/>
        <v>0.11562014740270736</v>
      </c>
      <c r="BE52" s="27">
        <v>1.6455</v>
      </c>
      <c r="BF52" s="21">
        <v>5.3999999999999999E-2</v>
      </c>
      <c r="BG52" s="21">
        <v>0.92900000000000005</v>
      </c>
      <c r="BH52" s="19">
        <f t="shared" si="49"/>
        <v>1.0405228031315823</v>
      </c>
      <c r="BI52" s="19">
        <f t="shared" si="50"/>
        <v>0.78720587899985839</v>
      </c>
      <c r="BJ52" s="19">
        <f t="shared" si="51"/>
        <v>9.4464705479983007</v>
      </c>
      <c r="BK52" s="19">
        <f t="shared" si="52"/>
        <v>10.233676426998159</v>
      </c>
      <c r="BL52" s="36">
        <f t="shared" si="53"/>
        <v>0.13321482653565525</v>
      </c>
      <c r="BM52" s="17">
        <f t="shared" si="82"/>
        <v>140.09558649824552</v>
      </c>
      <c r="BN52" s="79">
        <f t="shared" si="55"/>
        <v>6.742875192657552E-2</v>
      </c>
      <c r="BO52" s="1">
        <f t="shared" si="81"/>
        <v>6.7428751926575519</v>
      </c>
    </row>
    <row r="53" spans="2:67" ht="20.100000000000001" customHeight="1">
      <c r="B53" s="16"/>
      <c r="C53" s="16"/>
      <c r="D53" s="16"/>
      <c r="E53" s="38">
        <v>58</v>
      </c>
      <c r="F53" s="20">
        <f t="shared" si="56"/>
        <v>1.1545999999999998</v>
      </c>
      <c r="G53" s="21">
        <f t="shared" si="41"/>
        <v>14.546740129579501</v>
      </c>
      <c r="H53" s="30">
        <f t="shared" si="42"/>
        <v>103263.52112676055</v>
      </c>
      <c r="I53" s="27">
        <v>2.5861999999999998</v>
      </c>
      <c r="J53" s="21">
        <v>0.1</v>
      </c>
      <c r="K53" s="21">
        <v>0.94499999999999995</v>
      </c>
      <c r="L53" s="19">
        <f t="shared" si="43"/>
        <v>1.058443540322223</v>
      </c>
      <c r="M53" s="19">
        <f t="shared" si="57"/>
        <v>2.0120972122264491</v>
      </c>
      <c r="N53" s="19">
        <f t="shared" si="58"/>
        <v>0</v>
      </c>
      <c r="O53" s="19">
        <f t="shared" si="59"/>
        <v>2.0120972122264491</v>
      </c>
      <c r="P53" s="36">
        <f t="shared" si="60"/>
        <v>0</v>
      </c>
      <c r="Q53" s="27">
        <v>2.4098000000000002</v>
      </c>
      <c r="R53" s="21">
        <v>9.4E-2</v>
      </c>
      <c r="S53" s="21">
        <v>0.94399999999999995</v>
      </c>
      <c r="T53" s="19">
        <f t="shared" si="44"/>
        <v>1.0573234942478078</v>
      </c>
      <c r="U53" s="19">
        <f t="shared" si="61"/>
        <v>1.7432798738528952</v>
      </c>
      <c r="V53" s="19">
        <f t="shared" si="62"/>
        <v>3.4865597477057904</v>
      </c>
      <c r="W53" s="19">
        <f t="shared" si="63"/>
        <v>5.2298396215586855</v>
      </c>
      <c r="X53" s="36">
        <f t="shared" si="64"/>
        <v>3.9906897689586975E-2</v>
      </c>
      <c r="Y53" s="27">
        <v>2.2725</v>
      </c>
      <c r="Z53" s="21">
        <v>6.8000000000000005E-2</v>
      </c>
      <c r="AA53" s="21">
        <v>0.94299999999999995</v>
      </c>
      <c r="AB53" s="19">
        <f t="shared" si="45"/>
        <v>1.0562034481733928</v>
      </c>
      <c r="AC53" s="19">
        <f t="shared" si="65"/>
        <v>1.5470070641665352</v>
      </c>
      <c r="AD53" s="19">
        <f t="shared" si="66"/>
        <v>6.1880282566661409</v>
      </c>
      <c r="AE53" s="19">
        <f t="shared" si="67"/>
        <v>7.7350353208326759</v>
      </c>
      <c r="AF53" s="36">
        <f t="shared" si="68"/>
        <v>5.7615378494716769E-2</v>
      </c>
      <c r="AG53" s="27">
        <v>2.1303000000000001</v>
      </c>
      <c r="AH53" s="21">
        <v>5.6000000000000001E-2</v>
      </c>
      <c r="AI53" s="21">
        <v>0.94199999999999995</v>
      </c>
      <c r="AJ53" s="19">
        <f t="shared" si="46"/>
        <v>1.0550834020989779</v>
      </c>
      <c r="AK53" s="19">
        <f t="shared" si="69"/>
        <v>1.3565770572533116</v>
      </c>
      <c r="AL53" s="19">
        <f t="shared" si="70"/>
        <v>8.1394623435198685</v>
      </c>
      <c r="AM53" s="19">
        <f t="shared" si="71"/>
        <v>9.4960394007731797</v>
      </c>
      <c r="AN53" s="36">
        <f t="shared" si="72"/>
        <v>7.1021070269559436E-2</v>
      </c>
      <c r="AO53" s="27">
        <v>1.9553</v>
      </c>
      <c r="AP53" s="21">
        <v>6.0999999999999999E-2</v>
      </c>
      <c r="AQ53" s="21">
        <v>0.93700000000000006</v>
      </c>
      <c r="AR53" s="19">
        <f t="shared" si="47"/>
        <v>1.0494831717269026</v>
      </c>
      <c r="AS53" s="19">
        <f t="shared" si="73"/>
        <v>1.1307513369325715</v>
      </c>
      <c r="AT53" s="19">
        <f t="shared" si="74"/>
        <v>9.0460106954605717</v>
      </c>
      <c r="AU53" s="19">
        <f t="shared" si="75"/>
        <v>10.176762032393142</v>
      </c>
      <c r="AV53" s="36">
        <f t="shared" si="76"/>
        <v>0.10205754884969052</v>
      </c>
      <c r="AW53" s="27">
        <v>1.7645999999999999</v>
      </c>
      <c r="AX53" s="21">
        <v>5.7000000000000002E-2</v>
      </c>
      <c r="AY53" s="21">
        <v>0.93100000000000005</v>
      </c>
      <c r="AZ53" s="19">
        <f t="shared" si="48"/>
        <v>1.0427628952804124</v>
      </c>
      <c r="BA53" s="19">
        <f t="shared" si="77"/>
        <v>0.90918662732029021</v>
      </c>
      <c r="BB53" s="19">
        <f t="shared" si="78"/>
        <v>9.0918662732029016</v>
      </c>
      <c r="BC53" s="19">
        <f t="shared" si="79"/>
        <v>10.001052900523192</v>
      </c>
      <c r="BD53" s="36">
        <f t="shared" si="80"/>
        <v>0.11768479289204142</v>
      </c>
      <c r="BE53" s="27">
        <v>1.5725</v>
      </c>
      <c r="BF53" s="21">
        <v>4.5999999999999999E-2</v>
      </c>
      <c r="BG53" s="21">
        <v>0.92900000000000005</v>
      </c>
      <c r="BH53" s="19">
        <f t="shared" si="49"/>
        <v>1.0405228031315823</v>
      </c>
      <c r="BI53" s="19">
        <f t="shared" si="50"/>
        <v>0.71890890603597069</v>
      </c>
      <c r="BJ53" s="19">
        <f t="shared" si="51"/>
        <v>8.6269068724316487</v>
      </c>
      <c r="BK53" s="19">
        <f t="shared" si="52"/>
        <v>9.3458157784676192</v>
      </c>
      <c r="BL53" s="36">
        <f t="shared" si="53"/>
        <v>0.11347929667852115</v>
      </c>
      <c r="BM53" s="17">
        <f t="shared" si="82"/>
        <v>150.42776999382153</v>
      </c>
      <c r="BN53" s="79">
        <f t="shared" si="55"/>
        <v>5.7349164138948409E-2</v>
      </c>
      <c r="BO53" s="1">
        <f t="shared" si="81"/>
        <v>5.7349164138948412</v>
      </c>
    </row>
    <row r="54" spans="2:67" ht="20.100000000000001" customHeight="1">
      <c r="B54" s="16"/>
      <c r="C54" s="16"/>
      <c r="D54" s="18"/>
      <c r="E54" s="38">
        <v>60</v>
      </c>
      <c r="F54" s="20">
        <f t="shared" si="56"/>
        <v>1.1945999999999999</v>
      </c>
      <c r="G54" s="21">
        <f t="shared" si="41"/>
        <v>15.050697868348928</v>
      </c>
      <c r="H54" s="30">
        <f t="shared" si="42"/>
        <v>106840.98591549294</v>
      </c>
      <c r="I54" s="27">
        <v>2.5581</v>
      </c>
      <c r="J54" s="21">
        <v>0.106</v>
      </c>
      <c r="K54" s="21">
        <v>0.94899999999999995</v>
      </c>
      <c r="L54" s="19">
        <f t="shared" si="43"/>
        <v>1.0629237246198833</v>
      </c>
      <c r="M54" s="19">
        <f t="shared" si="57"/>
        <v>1.9853111780773534</v>
      </c>
      <c r="N54" s="19">
        <f t="shared" si="58"/>
        <v>0</v>
      </c>
      <c r="O54" s="19">
        <f t="shared" si="59"/>
        <v>1.9853111780773534</v>
      </c>
      <c r="P54" s="36">
        <f t="shared" si="60"/>
        <v>0</v>
      </c>
      <c r="Q54" s="27">
        <v>2.3748999999999998</v>
      </c>
      <c r="R54" s="21">
        <v>6.8000000000000005E-2</v>
      </c>
      <c r="S54" s="21">
        <v>0.94799999999999995</v>
      </c>
      <c r="T54" s="19">
        <f t="shared" si="44"/>
        <v>1.0618036785454681</v>
      </c>
      <c r="U54" s="19">
        <f t="shared" si="61"/>
        <v>1.7075304505642337</v>
      </c>
      <c r="V54" s="19">
        <f t="shared" si="62"/>
        <v>3.4150609011284674</v>
      </c>
      <c r="W54" s="19">
        <f t="shared" si="63"/>
        <v>5.1225913516927015</v>
      </c>
      <c r="X54" s="36">
        <f t="shared" si="64"/>
        <v>2.9113988947255465E-2</v>
      </c>
      <c r="Y54" s="27">
        <v>2.2504</v>
      </c>
      <c r="Z54" s="21">
        <v>7.4999999999999997E-2</v>
      </c>
      <c r="AA54" s="21">
        <v>0.94799999999999995</v>
      </c>
      <c r="AB54" s="19">
        <f t="shared" si="45"/>
        <v>1.0618036785454681</v>
      </c>
      <c r="AC54" s="19">
        <f t="shared" si="65"/>
        <v>1.533194457357584</v>
      </c>
      <c r="AD54" s="19">
        <f t="shared" si="66"/>
        <v>6.1327778294303359</v>
      </c>
      <c r="AE54" s="19">
        <f t="shared" si="67"/>
        <v>7.6659722867879196</v>
      </c>
      <c r="AF54" s="36">
        <f t="shared" si="68"/>
        <v>6.4222034442475276E-2</v>
      </c>
      <c r="AG54" s="27">
        <v>2.1105999999999998</v>
      </c>
      <c r="AH54" s="21">
        <v>5.8000000000000003E-2</v>
      </c>
      <c r="AI54" s="21">
        <v>0.94499999999999995</v>
      </c>
      <c r="AJ54" s="19">
        <f t="shared" si="46"/>
        <v>1.058443540322223</v>
      </c>
      <c r="AK54" s="19">
        <f t="shared" si="69"/>
        <v>1.3400981640544245</v>
      </c>
      <c r="AL54" s="19">
        <f t="shared" si="70"/>
        <v>8.040588984326547</v>
      </c>
      <c r="AM54" s="19">
        <f t="shared" si="71"/>
        <v>9.3806871483809715</v>
      </c>
      <c r="AN54" s="36">
        <f t="shared" si="72"/>
        <v>7.4026802459174673E-2</v>
      </c>
      <c r="AO54" s="27">
        <v>1.9377</v>
      </c>
      <c r="AP54" s="21">
        <v>4.8000000000000001E-2</v>
      </c>
      <c r="AQ54" s="21">
        <v>0.94</v>
      </c>
      <c r="AR54" s="19">
        <f t="shared" si="47"/>
        <v>1.0528433099501477</v>
      </c>
      <c r="AS54" s="19">
        <f t="shared" si="73"/>
        <v>1.117609058805876</v>
      </c>
      <c r="AT54" s="19">
        <f t="shared" si="74"/>
        <v>8.9408724704470082</v>
      </c>
      <c r="AU54" s="19">
        <f t="shared" si="75"/>
        <v>10.058481529252884</v>
      </c>
      <c r="AV54" s="36">
        <f t="shared" si="76"/>
        <v>8.0822645421312331E-2</v>
      </c>
      <c r="AW54" s="27">
        <v>1.7984</v>
      </c>
      <c r="AX54" s="21">
        <v>5.0999999999999997E-2</v>
      </c>
      <c r="AY54" s="21">
        <v>0.93400000000000005</v>
      </c>
      <c r="AZ54" s="19">
        <f t="shared" si="48"/>
        <v>1.0461230335036575</v>
      </c>
      <c r="BA54" s="19">
        <f t="shared" si="77"/>
        <v>0.95044604495923601</v>
      </c>
      <c r="BB54" s="19">
        <f t="shared" si="78"/>
        <v>9.5044604495923579</v>
      </c>
      <c r="BC54" s="19">
        <f t="shared" si="79"/>
        <v>10.454906494551594</v>
      </c>
      <c r="BD54" s="36">
        <f t="shared" si="80"/>
        <v>0.10597661858940201</v>
      </c>
      <c r="BE54" s="27">
        <v>1.5922000000000001</v>
      </c>
      <c r="BF54" s="21">
        <v>5.7000000000000002E-2</v>
      </c>
      <c r="BG54" s="21">
        <v>0.93200000000000005</v>
      </c>
      <c r="BH54" s="19">
        <f t="shared" si="49"/>
        <v>1.0438829413548274</v>
      </c>
      <c r="BI54" s="19">
        <f t="shared" si="50"/>
        <v>0.74180232716527872</v>
      </c>
      <c r="BJ54" s="19">
        <f t="shared" si="51"/>
        <v>8.9016279259833446</v>
      </c>
      <c r="BK54" s="19">
        <f t="shared" si="52"/>
        <v>9.6434302531486225</v>
      </c>
      <c r="BL54" s="36">
        <f t="shared" si="53"/>
        <v>0.14152529088095556</v>
      </c>
      <c r="BM54" s="17">
        <f t="shared" si="82"/>
        <v>168.19363152419544</v>
      </c>
      <c r="BN54" s="79">
        <f t="shared" si="55"/>
        <v>5.2924880956047402E-2</v>
      </c>
      <c r="BO54" s="1">
        <f t="shared" si="81"/>
        <v>5.2924880956047398</v>
      </c>
    </row>
    <row r="55" spans="2:67" ht="20.100000000000001" customHeight="1">
      <c r="B55" s="16"/>
      <c r="C55" s="16"/>
      <c r="D55" s="18"/>
      <c r="E55" s="38">
        <v>62</v>
      </c>
      <c r="F55" s="20">
        <f t="shared" si="56"/>
        <v>1.2345999999999999</v>
      </c>
      <c r="G55" s="21">
        <f t="shared" si="41"/>
        <v>15.554655607118354</v>
      </c>
      <c r="H55" s="30">
        <f t="shared" si="42"/>
        <v>110418.45070422534</v>
      </c>
      <c r="I55" s="27">
        <v>2.5202</v>
      </c>
      <c r="J55" s="21">
        <v>0.10100000000000001</v>
      </c>
      <c r="K55" s="21">
        <v>0.95299999999999996</v>
      </c>
      <c r="L55" s="19">
        <f t="shared" si="43"/>
        <v>1.0674039089175433</v>
      </c>
      <c r="M55" s="19">
        <f t="shared" si="57"/>
        <v>1.9431975011416369</v>
      </c>
      <c r="N55" s="19">
        <f t="shared" si="58"/>
        <v>0</v>
      </c>
      <c r="O55" s="19">
        <f t="shared" si="59"/>
        <v>1.9431975011416369</v>
      </c>
      <c r="P55" s="36">
        <f t="shared" si="60"/>
        <v>0</v>
      </c>
      <c r="Q55" s="27">
        <v>2.3788999999999998</v>
      </c>
      <c r="R55" s="21">
        <v>0.10199999999999999</v>
      </c>
      <c r="S55" s="21">
        <v>0.95299999999999996</v>
      </c>
      <c r="T55" s="19">
        <f t="shared" si="44"/>
        <v>1.0674039089175433</v>
      </c>
      <c r="U55" s="19">
        <f t="shared" si="61"/>
        <v>1.7314075281202825</v>
      </c>
      <c r="V55" s="19">
        <f t="shared" si="62"/>
        <v>3.4628150562405651</v>
      </c>
      <c r="W55" s="19">
        <f t="shared" si="63"/>
        <v>5.1942225843608476</v>
      </c>
      <c r="X55" s="36">
        <f t="shared" si="64"/>
        <v>4.4132862635191228E-2</v>
      </c>
      <c r="Y55" s="27">
        <v>2.2473999999999998</v>
      </c>
      <c r="Z55" s="21">
        <v>6.6000000000000003E-2</v>
      </c>
      <c r="AA55" s="21">
        <v>0.94899999999999995</v>
      </c>
      <c r="AB55" s="19">
        <f t="shared" si="45"/>
        <v>1.0629237246198833</v>
      </c>
      <c r="AC55" s="19">
        <f t="shared" si="65"/>
        <v>1.5323370608715861</v>
      </c>
      <c r="AD55" s="19">
        <f t="shared" si="66"/>
        <v>6.1293482434863442</v>
      </c>
      <c r="AE55" s="19">
        <f t="shared" si="67"/>
        <v>7.6616853043579303</v>
      </c>
      <c r="AF55" s="36">
        <f t="shared" si="68"/>
        <v>5.6634683976054805E-2</v>
      </c>
      <c r="AG55" s="27">
        <v>2.1435</v>
      </c>
      <c r="AH55" s="21">
        <v>6.8000000000000005E-2</v>
      </c>
      <c r="AI55" s="21">
        <v>0.94699999999999995</v>
      </c>
      <c r="AJ55" s="19">
        <f t="shared" si="46"/>
        <v>1.0606836324710531</v>
      </c>
      <c r="AK55" s="19">
        <f t="shared" si="69"/>
        <v>1.3880594311834455</v>
      </c>
      <c r="AL55" s="19">
        <f t="shared" si="70"/>
        <v>8.3283565871006733</v>
      </c>
      <c r="AM55" s="19">
        <f t="shared" si="71"/>
        <v>9.7164160182841179</v>
      </c>
      <c r="AN55" s="36">
        <f t="shared" si="72"/>
        <v>8.7157798275514134E-2</v>
      </c>
      <c r="AO55" s="27">
        <v>1.9902</v>
      </c>
      <c r="AP55" s="21">
        <v>5.3999999999999999E-2</v>
      </c>
      <c r="AQ55" s="21">
        <v>0.94499999999999995</v>
      </c>
      <c r="AR55" s="19">
        <f t="shared" si="47"/>
        <v>1.058443540322223</v>
      </c>
      <c r="AS55" s="19">
        <f t="shared" si="73"/>
        <v>1.1915662353816421</v>
      </c>
      <c r="AT55" s="19">
        <f t="shared" si="74"/>
        <v>9.5325298830531366</v>
      </c>
      <c r="AU55" s="19">
        <f t="shared" si="75"/>
        <v>10.72409611843478</v>
      </c>
      <c r="AV55" s="36">
        <f t="shared" si="76"/>
        <v>9.1895340983803045E-2</v>
      </c>
      <c r="AW55" s="27">
        <v>1.8406</v>
      </c>
      <c r="AX55" s="21">
        <v>0.05</v>
      </c>
      <c r="AY55" s="21">
        <v>0.94</v>
      </c>
      <c r="AZ55" s="19">
        <f t="shared" si="48"/>
        <v>1.0528433099501477</v>
      </c>
      <c r="BA55" s="19">
        <f t="shared" si="77"/>
        <v>1.008406578400767</v>
      </c>
      <c r="BB55" s="19">
        <f t="shared" si="78"/>
        <v>10.084065784007668</v>
      </c>
      <c r="BC55" s="19">
        <f t="shared" si="79"/>
        <v>11.092472362408435</v>
      </c>
      <c r="BD55" s="36">
        <f t="shared" si="80"/>
        <v>0.10523781955900044</v>
      </c>
      <c r="BE55" s="27">
        <v>1.6500999999999999</v>
      </c>
      <c r="BF55" s="21">
        <v>0.06</v>
      </c>
      <c r="BG55" s="21">
        <v>0.93700000000000006</v>
      </c>
      <c r="BH55" s="19">
        <f t="shared" si="49"/>
        <v>1.0494831717269026</v>
      </c>
      <c r="BI55" s="19">
        <f t="shared" si="50"/>
        <v>0.80530582030282016</v>
      </c>
      <c r="BJ55" s="19">
        <f t="shared" si="51"/>
        <v>9.6636698436338406</v>
      </c>
      <c r="BK55" s="19">
        <f t="shared" si="52"/>
        <v>10.468975663936661</v>
      </c>
      <c r="BL55" s="36">
        <f t="shared" si="53"/>
        <v>0.15057671141757617</v>
      </c>
      <c r="BM55" s="17">
        <f t="shared" si="82"/>
        <v>190.79908855654978</v>
      </c>
      <c r="BN55" s="79">
        <f t="shared" si="55"/>
        <v>5.0648406744195136E-2</v>
      </c>
      <c r="BO55" s="1">
        <f t="shared" si="81"/>
        <v>5.0648406744195134</v>
      </c>
    </row>
    <row r="56" spans="2:67" ht="20.100000000000001" customHeight="1" thickBot="1">
      <c r="B56" s="16"/>
      <c r="C56" s="16"/>
      <c r="D56" s="18"/>
      <c r="E56" s="38">
        <v>64</v>
      </c>
      <c r="F56" s="24">
        <f t="shared" si="56"/>
        <v>1.2746</v>
      </c>
      <c r="G56" s="25">
        <f t="shared" si="41"/>
        <v>16.058613345887782</v>
      </c>
      <c r="H56" s="31">
        <f t="shared" si="42"/>
        <v>113995.91549295773</v>
      </c>
      <c r="I56" s="28">
        <v>2.6680000000000001</v>
      </c>
      <c r="J56" s="25">
        <v>0.10299999999999999</v>
      </c>
      <c r="K56" s="25">
        <v>0.95499999999999996</v>
      </c>
      <c r="L56" s="35">
        <f t="shared" si="43"/>
        <v>1.0696440010663735</v>
      </c>
      <c r="M56" s="35">
        <f t="shared" si="57"/>
        <v>2.1869533603452753</v>
      </c>
      <c r="N56" s="35">
        <f t="shared" si="58"/>
        <v>0</v>
      </c>
      <c r="O56" s="35">
        <f t="shared" si="59"/>
        <v>2.1869533603452753</v>
      </c>
      <c r="P56" s="37">
        <f t="shared" si="60"/>
        <v>0</v>
      </c>
      <c r="Q56" s="28">
        <v>2.4813999999999998</v>
      </c>
      <c r="R56" s="25">
        <v>0.08</v>
      </c>
      <c r="S56" s="25">
        <v>0.95299999999999996</v>
      </c>
      <c r="T56" s="35">
        <f t="shared" si="44"/>
        <v>1.0674039089175433</v>
      </c>
      <c r="U56" s="35">
        <f t="shared" si="61"/>
        <v>1.8838246901763465</v>
      </c>
      <c r="V56" s="35">
        <f t="shared" si="62"/>
        <v>3.7676493803526929</v>
      </c>
      <c r="W56" s="35">
        <f t="shared" si="63"/>
        <v>5.6514740705290389</v>
      </c>
      <c r="X56" s="37">
        <f t="shared" si="64"/>
        <v>3.4614009909953905E-2</v>
      </c>
      <c r="Y56" s="28">
        <v>2.3734999999999999</v>
      </c>
      <c r="Z56" s="25">
        <v>7.8E-2</v>
      </c>
      <c r="AA56" s="25">
        <v>0.95099999999999996</v>
      </c>
      <c r="AB56" s="35">
        <f t="shared" si="45"/>
        <v>1.0651638167687132</v>
      </c>
      <c r="AC56" s="35">
        <f t="shared" si="65"/>
        <v>1.7163293673255986</v>
      </c>
      <c r="AD56" s="35">
        <f t="shared" si="66"/>
        <v>6.8653174693023944</v>
      </c>
      <c r="AE56" s="35">
        <f t="shared" si="67"/>
        <v>8.5816468366279928</v>
      </c>
      <c r="AF56" s="37">
        <f t="shared" si="68"/>
        <v>6.7214312007826196E-2</v>
      </c>
      <c r="AG56" s="28">
        <v>2.2017000000000002</v>
      </c>
      <c r="AH56" s="25">
        <v>8.5999999999999993E-2</v>
      </c>
      <c r="AI56" s="25">
        <v>0.95299999999999996</v>
      </c>
      <c r="AJ56" s="35">
        <f t="shared" si="46"/>
        <v>1.0674039089175433</v>
      </c>
      <c r="AK56" s="35">
        <f t="shared" si="69"/>
        <v>1.4830753400430003</v>
      </c>
      <c r="AL56" s="35">
        <f t="shared" si="70"/>
        <v>8.8984520402580021</v>
      </c>
      <c r="AM56" s="35">
        <f t="shared" si="71"/>
        <v>10.381527380301002</v>
      </c>
      <c r="AN56" s="37">
        <f t="shared" si="72"/>
        <v>0.11163018195960134</v>
      </c>
      <c r="AO56" s="28">
        <v>2.0406</v>
      </c>
      <c r="AP56" s="25">
        <v>6.3E-2</v>
      </c>
      <c r="AQ56" s="25">
        <v>0.95099999999999996</v>
      </c>
      <c r="AR56" s="35">
        <f t="shared" si="47"/>
        <v>1.0651638167687132</v>
      </c>
      <c r="AS56" s="35">
        <f t="shared" si="73"/>
        <v>1.2686386141466435</v>
      </c>
      <c r="AT56" s="35">
        <f t="shared" si="74"/>
        <v>10.149108913173148</v>
      </c>
      <c r="AU56" s="35">
        <f t="shared" si="75"/>
        <v>11.417747527319792</v>
      </c>
      <c r="AV56" s="37">
        <f t="shared" si="76"/>
        <v>0.10857696555110387</v>
      </c>
      <c r="AW56" s="28">
        <v>1.9198999999999999</v>
      </c>
      <c r="AX56" s="25">
        <v>5.7000000000000002E-2</v>
      </c>
      <c r="AY56" s="25">
        <v>0.94499999999999995</v>
      </c>
      <c r="AZ56" s="35">
        <f t="shared" si="48"/>
        <v>1.058443540322223</v>
      </c>
      <c r="BA56" s="35">
        <f t="shared" si="77"/>
        <v>1.1088733903231049</v>
      </c>
      <c r="BB56" s="35">
        <f t="shared" si="78"/>
        <v>11.088733903231047</v>
      </c>
      <c r="BC56" s="35">
        <f t="shared" si="79"/>
        <v>12.197607293554151</v>
      </c>
      <c r="BD56" s="37">
        <f t="shared" si="80"/>
        <v>0.1212507971314068</v>
      </c>
      <c r="BE56" s="28">
        <v>1.7653000000000001</v>
      </c>
      <c r="BF56" s="25">
        <v>5.1999999999999998E-2</v>
      </c>
      <c r="BG56" s="25">
        <v>0.94099999999999995</v>
      </c>
      <c r="BH56" s="35">
        <f t="shared" si="49"/>
        <v>1.0539633560245627</v>
      </c>
      <c r="BI56" s="35">
        <f t="shared" si="50"/>
        <v>0.92955997769674081</v>
      </c>
      <c r="BJ56" s="35">
        <f t="shared" si="51"/>
        <v>11.15471973236089</v>
      </c>
      <c r="BK56" s="35">
        <f t="shared" si="52"/>
        <v>12.084279710057631</v>
      </c>
      <c r="BL56" s="37">
        <f t="shared" si="53"/>
        <v>0.13161638744539633</v>
      </c>
      <c r="BM56" s="17">
        <f t="shared" si="82"/>
        <v>221.20059258851799</v>
      </c>
      <c r="BN56" s="79">
        <f t="shared" si="55"/>
        <v>5.0428073459600244E-2</v>
      </c>
      <c r="BO56" s="1">
        <f t="shared" si="81"/>
        <v>5.042807345960024</v>
      </c>
    </row>
    <row r="57" spans="2:67" s="25" customFormat="1" ht="20.100000000000001" customHeight="1" thickBot="1">
      <c r="E57" s="38">
        <v>66</v>
      </c>
      <c r="F57" s="20">
        <f t="shared" si="56"/>
        <v>1.3146</v>
      </c>
      <c r="G57" s="21">
        <f t="shared" si="41"/>
        <v>16.562571084657208</v>
      </c>
      <c r="H57" s="30">
        <f t="shared" si="42"/>
        <v>117573.38028169014</v>
      </c>
      <c r="I57" s="27">
        <v>2.8754</v>
      </c>
      <c r="J57" s="21">
        <v>9.5000000000000001E-2</v>
      </c>
      <c r="K57" s="21">
        <v>0.94599999999999995</v>
      </c>
      <c r="L57" s="19">
        <f t="shared" si="43"/>
        <v>1.0595635863966379</v>
      </c>
      <c r="M57" s="19">
        <f t="shared" si="57"/>
        <v>2.4925273772771548</v>
      </c>
      <c r="N57" s="19">
        <f t="shared" si="58"/>
        <v>0</v>
      </c>
      <c r="O57" s="19">
        <f t="shared" si="59"/>
        <v>2.4925273772771548</v>
      </c>
      <c r="P57" s="36">
        <f t="shared" si="60"/>
        <v>0</v>
      </c>
      <c r="Q57" s="27">
        <v>2.6232000000000002</v>
      </c>
      <c r="R57" s="21">
        <v>0.106</v>
      </c>
      <c r="S57" s="21">
        <v>0.95199999999999996</v>
      </c>
      <c r="T57" s="19">
        <f t="shared" si="44"/>
        <v>1.0662838628431284</v>
      </c>
      <c r="U57" s="19">
        <f t="shared" si="61"/>
        <v>2.1008634801025527</v>
      </c>
      <c r="V57" s="19">
        <f t="shared" si="62"/>
        <v>4.2017269602051055</v>
      </c>
      <c r="W57" s="19">
        <f t="shared" si="63"/>
        <v>6.3025904403076582</v>
      </c>
      <c r="X57" s="36">
        <f t="shared" si="64"/>
        <v>4.5767362710120572E-2</v>
      </c>
      <c r="Y57" s="27">
        <v>2.4257</v>
      </c>
      <c r="Z57" s="21">
        <v>0.09</v>
      </c>
      <c r="AA57" s="21">
        <v>0.95299999999999996</v>
      </c>
      <c r="AB57" s="19">
        <f t="shared" si="45"/>
        <v>1.0674039089175433</v>
      </c>
      <c r="AC57" s="19">
        <f t="shared" si="65"/>
        <v>1.8002014420780612</v>
      </c>
      <c r="AD57" s="19">
        <f t="shared" si="66"/>
        <v>7.2008057683122448</v>
      </c>
      <c r="AE57" s="19">
        <f t="shared" si="67"/>
        <v>9.0010072103903056</v>
      </c>
      <c r="AF57" s="36">
        <f t="shared" si="68"/>
        <v>7.7881522297396297E-2</v>
      </c>
      <c r="AG57" s="27">
        <v>2.3056999999999999</v>
      </c>
      <c r="AH57" s="21">
        <v>7.8E-2</v>
      </c>
      <c r="AI57" s="21">
        <v>0.95299999999999996</v>
      </c>
      <c r="AJ57" s="19">
        <f t="shared" si="46"/>
        <v>1.0674039089175433</v>
      </c>
      <c r="AK57" s="19">
        <f t="shared" si="69"/>
        <v>1.626494233868496</v>
      </c>
      <c r="AL57" s="19">
        <f t="shared" si="70"/>
        <v>9.7589654032109756</v>
      </c>
      <c r="AM57" s="19">
        <f t="shared" si="71"/>
        <v>11.385459637079471</v>
      </c>
      <c r="AN57" s="36">
        <f t="shared" si="72"/>
        <v>0.10124597898661515</v>
      </c>
      <c r="AO57" s="27">
        <v>2.1381000000000001</v>
      </c>
      <c r="AP57" s="21">
        <v>7.6999999999999999E-2</v>
      </c>
      <c r="AQ57" s="21">
        <v>0.95299999999999996</v>
      </c>
      <c r="AR57" s="19">
        <f t="shared" si="47"/>
        <v>1.0674039089175433</v>
      </c>
      <c r="AS57" s="19">
        <f t="shared" si="73"/>
        <v>1.3986303750517559</v>
      </c>
      <c r="AT57" s="19">
        <f t="shared" si="74"/>
        <v>11.189043000414047</v>
      </c>
      <c r="AU57" s="19">
        <f t="shared" si="75"/>
        <v>12.587673375465803</v>
      </c>
      <c r="AV57" s="36">
        <f t="shared" si="76"/>
        <v>0.13326393815332252</v>
      </c>
      <c r="AW57" s="27">
        <v>1.9836</v>
      </c>
      <c r="AX57" s="21">
        <v>5.8000000000000003E-2</v>
      </c>
      <c r="AY57" s="21">
        <v>0.94499999999999995</v>
      </c>
      <c r="AZ57" s="19">
        <f t="shared" si="48"/>
        <v>1.058443540322223</v>
      </c>
      <c r="BA57" s="19">
        <f t="shared" si="77"/>
        <v>1.1836762774870004</v>
      </c>
      <c r="BB57" s="19">
        <f t="shared" si="78"/>
        <v>11.836762774870003</v>
      </c>
      <c r="BC57" s="19">
        <f t="shared" si="79"/>
        <v>13.020439052357004</v>
      </c>
      <c r="BD57" s="36">
        <f t="shared" si="80"/>
        <v>0.12337800409862446</v>
      </c>
      <c r="BE57" s="27">
        <v>1.8462000000000001</v>
      </c>
      <c r="BF57" s="21">
        <v>4.7E-2</v>
      </c>
      <c r="BG57" s="21">
        <v>0.94299999999999995</v>
      </c>
      <c r="BH57" s="19">
        <f t="shared" si="49"/>
        <v>1.0562034481733928</v>
      </c>
      <c r="BI57" s="19">
        <f t="shared" si="50"/>
        <v>1.0210382369329158</v>
      </c>
      <c r="BJ57" s="19">
        <f t="shared" si="51"/>
        <v>12.252458843194988</v>
      </c>
      <c r="BK57" s="19">
        <f t="shared" si="52"/>
        <v>13.273497080127903</v>
      </c>
      <c r="BL57" s="36">
        <f t="shared" si="53"/>
        <v>0.11946718187875094</v>
      </c>
      <c r="BM57" s="17">
        <f t="shared" si="82"/>
        <v>251.35338191678906</v>
      </c>
      <c r="BN57" s="79">
        <f t="shared" si="55"/>
        <v>4.8745947835510658E-2</v>
      </c>
      <c r="BO57" s="1">
        <f t="shared" si="81"/>
        <v>4.8745947835510659</v>
      </c>
    </row>
    <row r="59" spans="2:67" ht="20.100000000000001" customHeight="1" thickBot="1"/>
    <row r="60" spans="2:67" ht="20.100000000000001" customHeight="1">
      <c r="B60" s="40" t="s">
        <v>35</v>
      </c>
      <c r="C60" s="40"/>
      <c r="D60" s="2"/>
      <c r="E60" s="87" t="s">
        <v>19</v>
      </c>
      <c r="F60" s="88"/>
      <c r="G60" s="88"/>
      <c r="H60" s="89"/>
      <c r="I60" s="84" t="s">
        <v>21</v>
      </c>
      <c r="J60" s="85"/>
      <c r="K60" s="85"/>
      <c r="L60" s="85"/>
      <c r="M60" s="86"/>
      <c r="N60" s="82">
        <v>0</v>
      </c>
      <c r="O60" s="83"/>
      <c r="P60" s="76"/>
      <c r="Q60" s="84" t="s">
        <v>21</v>
      </c>
      <c r="R60" s="85"/>
      <c r="S60" s="85"/>
      <c r="T60" s="85"/>
      <c r="U60" s="86"/>
      <c r="V60" s="82">
        <v>0.04</v>
      </c>
      <c r="W60" s="83"/>
      <c r="X60" s="76"/>
      <c r="Y60" s="84" t="s">
        <v>21</v>
      </c>
      <c r="Z60" s="85"/>
      <c r="AA60" s="85"/>
      <c r="AB60" s="85"/>
      <c r="AC60" s="86"/>
      <c r="AD60" s="82">
        <v>0.08</v>
      </c>
      <c r="AE60" s="83"/>
      <c r="AF60" s="76"/>
      <c r="AG60" s="84" t="s">
        <v>21</v>
      </c>
      <c r="AH60" s="85"/>
      <c r="AI60" s="85"/>
      <c r="AJ60" s="85"/>
      <c r="AK60" s="86"/>
      <c r="AL60" s="82">
        <v>0.12</v>
      </c>
      <c r="AM60" s="83"/>
      <c r="AN60" s="76"/>
      <c r="AO60" s="84" t="s">
        <v>21</v>
      </c>
      <c r="AP60" s="85"/>
      <c r="AQ60" s="85"/>
      <c r="AR60" s="85"/>
      <c r="AS60" s="86"/>
      <c r="AT60" s="82">
        <v>0.16</v>
      </c>
      <c r="AU60" s="83"/>
      <c r="AV60" s="76"/>
      <c r="AW60" s="84" t="s">
        <v>21</v>
      </c>
      <c r="AX60" s="85"/>
      <c r="AY60" s="85"/>
      <c r="AZ60" s="85"/>
      <c r="BA60" s="86"/>
      <c r="BB60" s="82">
        <v>0.2</v>
      </c>
      <c r="BC60" s="83"/>
      <c r="BD60" s="76"/>
      <c r="BE60" s="84" t="s">
        <v>21</v>
      </c>
      <c r="BF60" s="85"/>
      <c r="BG60" s="85"/>
      <c r="BH60" s="85"/>
      <c r="BI60" s="86"/>
      <c r="BJ60" s="82">
        <v>0.24</v>
      </c>
      <c r="BK60" s="83"/>
      <c r="BL60" s="76"/>
    </row>
    <row r="61" spans="2:67" ht="20.100000000000001" customHeight="1">
      <c r="E61" s="22" t="s">
        <v>25</v>
      </c>
      <c r="F61" s="19" t="s">
        <v>27</v>
      </c>
      <c r="G61" s="39" t="s">
        <v>0</v>
      </c>
      <c r="H61" s="23" t="s">
        <v>28</v>
      </c>
      <c r="I61" s="22" t="s">
        <v>29</v>
      </c>
      <c r="J61" s="19" t="s">
        <v>23</v>
      </c>
      <c r="K61" s="19" t="s">
        <v>26</v>
      </c>
      <c r="L61" s="39" t="s">
        <v>18</v>
      </c>
      <c r="M61" s="19" t="s">
        <v>30</v>
      </c>
      <c r="N61" s="19" t="s">
        <v>31</v>
      </c>
      <c r="O61" s="19" t="s">
        <v>32</v>
      </c>
      <c r="P61" s="23" t="s">
        <v>20</v>
      </c>
      <c r="Q61" s="22" t="s">
        <v>9</v>
      </c>
      <c r="R61" s="19" t="s">
        <v>23</v>
      </c>
      <c r="S61" s="19" t="s">
        <v>26</v>
      </c>
      <c r="T61" s="39" t="s">
        <v>18</v>
      </c>
      <c r="U61" s="19" t="s">
        <v>30</v>
      </c>
      <c r="V61" s="19" t="s">
        <v>31</v>
      </c>
      <c r="W61" s="19" t="s">
        <v>32</v>
      </c>
      <c r="X61" s="23" t="s">
        <v>20</v>
      </c>
      <c r="Y61" s="22" t="s">
        <v>10</v>
      </c>
      <c r="Z61" s="19" t="s">
        <v>23</v>
      </c>
      <c r="AA61" s="19" t="s">
        <v>26</v>
      </c>
      <c r="AB61" s="39" t="s">
        <v>18</v>
      </c>
      <c r="AC61" s="19" t="s">
        <v>30</v>
      </c>
      <c r="AD61" s="19" t="s">
        <v>31</v>
      </c>
      <c r="AE61" s="19" t="s">
        <v>32</v>
      </c>
      <c r="AF61" s="23" t="s">
        <v>20</v>
      </c>
      <c r="AG61" s="22" t="s">
        <v>11</v>
      </c>
      <c r="AH61" s="19" t="s">
        <v>23</v>
      </c>
      <c r="AI61" s="19" t="s">
        <v>26</v>
      </c>
      <c r="AJ61" s="39" t="s">
        <v>18</v>
      </c>
      <c r="AK61" s="19" t="s">
        <v>30</v>
      </c>
      <c r="AL61" s="19" t="s">
        <v>31</v>
      </c>
      <c r="AM61" s="19" t="s">
        <v>32</v>
      </c>
      <c r="AN61" s="23" t="s">
        <v>20</v>
      </c>
      <c r="AO61" s="22" t="s">
        <v>12</v>
      </c>
      <c r="AP61" s="19" t="s">
        <v>23</v>
      </c>
      <c r="AQ61" s="19" t="s">
        <v>26</v>
      </c>
      <c r="AR61" s="39" t="s">
        <v>18</v>
      </c>
      <c r="AS61" s="19" t="s">
        <v>30</v>
      </c>
      <c r="AT61" s="19" t="s">
        <v>31</v>
      </c>
      <c r="AU61" s="19" t="s">
        <v>32</v>
      </c>
      <c r="AV61" s="23" t="s">
        <v>20</v>
      </c>
      <c r="AW61" s="22" t="s">
        <v>13</v>
      </c>
      <c r="AX61" s="19" t="s">
        <v>23</v>
      </c>
      <c r="AY61" s="19" t="s">
        <v>26</v>
      </c>
      <c r="AZ61" s="39" t="s">
        <v>18</v>
      </c>
      <c r="BA61" s="19" t="s">
        <v>30</v>
      </c>
      <c r="BB61" s="19" t="s">
        <v>31</v>
      </c>
      <c r="BC61" s="19" t="s">
        <v>32</v>
      </c>
      <c r="BD61" s="23" t="s">
        <v>20</v>
      </c>
      <c r="BE61" s="22" t="s">
        <v>14</v>
      </c>
      <c r="BF61" s="19" t="s">
        <v>23</v>
      </c>
      <c r="BG61" s="19" t="s">
        <v>26</v>
      </c>
      <c r="BH61" s="39" t="s">
        <v>18</v>
      </c>
      <c r="BI61" s="19" t="s">
        <v>30</v>
      </c>
      <c r="BJ61" s="19" t="s">
        <v>31</v>
      </c>
      <c r="BK61" s="19" t="s">
        <v>36</v>
      </c>
      <c r="BL61" s="23" t="s">
        <v>20</v>
      </c>
      <c r="BM61" s="78" t="s">
        <v>67</v>
      </c>
      <c r="BN61" s="78" t="s">
        <v>68</v>
      </c>
    </row>
    <row r="62" spans="2:67" ht="20.100000000000001" customHeight="1">
      <c r="E62" s="38">
        <v>18</v>
      </c>
      <c r="F62" s="20">
        <f>0.02*E62-0.0054</f>
        <v>0.35459999999999997</v>
      </c>
      <c r="G62" s="20">
        <f t="shared" ref="G62:G86" si="83">F62/$C$14/$C$7</f>
        <v>4.4675853541909678</v>
      </c>
      <c r="H62" s="29">
        <f t="shared" ref="H62:H86" si="84">F62*$C$7/$C$5</f>
        <v>31714.225352112673</v>
      </c>
      <c r="M62" s="43">
        <f>M3+M33</f>
        <v>0.26260648726417896</v>
      </c>
      <c r="N62" s="43">
        <f>N3+N33</f>
        <v>0</v>
      </c>
      <c r="O62" s="43">
        <f>O3+O33</f>
        <v>0.26260648726417896</v>
      </c>
      <c r="P62" s="43">
        <f>P3+P33</f>
        <v>0</v>
      </c>
      <c r="U62" s="43">
        <f>U3+U33</f>
        <v>0.20096533181353643</v>
      </c>
      <c r="V62" s="43">
        <f>V3+V33</f>
        <v>0.40193066362707286</v>
      </c>
      <c r="W62" s="43">
        <f>W3+W33</f>
        <v>0.60289599544060934</v>
      </c>
      <c r="X62" s="43">
        <f>X3+X33</f>
        <v>1.0406959877308013E-2</v>
      </c>
      <c r="AC62" s="43">
        <f>AC3+AC33</f>
        <v>0.13703969013949685</v>
      </c>
      <c r="AD62" s="43">
        <f>AD3+AD33</f>
        <v>0.5481587605579874</v>
      </c>
      <c r="AE62" s="43">
        <f>AE3+AE33</f>
        <v>0.68519845069748431</v>
      </c>
      <c r="AF62" s="43">
        <f>AF3+AF33</f>
        <v>2.7974830759544184E-2</v>
      </c>
      <c r="AK62" s="43">
        <f t="shared" ref="AK62:AN77" si="85">AK3+AK33</f>
        <v>0.15915643441399491</v>
      </c>
      <c r="AL62" s="43">
        <f t="shared" si="85"/>
        <v>0.95493860648396955</v>
      </c>
      <c r="AM62" s="43">
        <f t="shared" si="85"/>
        <v>1.1140950408979644</v>
      </c>
      <c r="AN62" s="43">
        <f t="shared" si="85"/>
        <v>8.741982615407215E-2</v>
      </c>
      <c r="AS62" s="43">
        <f>AS3+AS33</f>
        <v>0.12889451089313875</v>
      </c>
      <c r="AT62" s="43">
        <f>AT3+AT33</f>
        <v>1.03115608714511</v>
      </c>
      <c r="AU62" s="43">
        <f>AU3+AU33</f>
        <v>1.1600505980382487</v>
      </c>
      <c r="AV62" s="43">
        <f>AV3+AV33</f>
        <v>6.0311259863081418E-2</v>
      </c>
      <c r="BA62" s="43">
        <f>BA3+BA33</f>
        <v>0.10479898743322644</v>
      </c>
      <c r="BB62" s="43">
        <f>BB3+BB33</f>
        <v>1.0479898743322642</v>
      </c>
      <c r="BC62" s="43">
        <f>BC3+BC33</f>
        <v>1.1527888617654907</v>
      </c>
      <c r="BD62" s="43">
        <f>BD3+BD33</f>
        <v>6.6010698633165027E-2</v>
      </c>
      <c r="BI62" s="43">
        <f>BI3+BI33</f>
        <v>8.136110055243323E-2</v>
      </c>
      <c r="BJ62" s="43">
        <f>BJ3+BJ33</f>
        <v>0.97633320662919865</v>
      </c>
      <c r="BK62" s="43">
        <f>BK3+BK33</f>
        <v>1.0576943071816318</v>
      </c>
      <c r="BL62" s="43">
        <f>BL3+BL33</f>
        <v>0.16952165704292321</v>
      </c>
      <c r="BM62" s="43">
        <f>BM3</f>
        <v>2.0281602656341171</v>
      </c>
      <c r="BN62" s="1">
        <f>100*BJ62/BM62</f>
        <v>48.138858805812468</v>
      </c>
    </row>
    <row r="63" spans="2:67" ht="20.100000000000001" customHeight="1">
      <c r="E63" s="38">
        <v>20</v>
      </c>
      <c r="F63" s="20">
        <f t="shared" ref="F63:F86" si="86">0.02*E63-0.0054</f>
        <v>0.39460000000000001</v>
      </c>
      <c r="G63" s="20">
        <f t="shared" si="83"/>
        <v>4.9715430929603945</v>
      </c>
      <c r="H63" s="29">
        <f t="shared" si="84"/>
        <v>35291.690140845072</v>
      </c>
      <c r="M63" s="43">
        <f t="shared" ref="M63:P78" si="87">M4+M34</f>
        <v>0.32668026343466078</v>
      </c>
      <c r="N63" s="43">
        <f t="shared" si="87"/>
        <v>0</v>
      </c>
      <c r="O63" s="43">
        <f t="shared" si="87"/>
        <v>0.32668026343466078</v>
      </c>
      <c r="P63" s="43">
        <f t="shared" si="87"/>
        <v>0</v>
      </c>
      <c r="U63" s="43">
        <f t="shared" ref="U63:X78" si="88">U4+U34</f>
        <v>0.29951490353294996</v>
      </c>
      <c r="V63" s="43">
        <f t="shared" si="88"/>
        <v>0.59902980706589992</v>
      </c>
      <c r="W63" s="43">
        <f t="shared" si="88"/>
        <v>0.89854471059884988</v>
      </c>
      <c r="X63" s="43">
        <f t="shared" si="88"/>
        <v>1.4435422639214041E-2</v>
      </c>
      <c r="AC63" s="43">
        <f t="shared" ref="AC63:AF78" si="89">AC4+AC34</f>
        <v>0.24313601133755927</v>
      </c>
      <c r="AD63" s="43">
        <f t="shared" si="89"/>
        <v>0.97254404535023709</v>
      </c>
      <c r="AE63" s="43">
        <f t="shared" si="89"/>
        <v>1.2156800566877966</v>
      </c>
      <c r="AF63" s="43">
        <f t="shared" si="89"/>
        <v>2.9929270003695968E-2</v>
      </c>
      <c r="AK63" s="43">
        <f t="shared" si="85"/>
        <v>0.20950836812801751</v>
      </c>
      <c r="AL63" s="43">
        <f t="shared" si="85"/>
        <v>1.2570502087681048</v>
      </c>
      <c r="AM63" s="43">
        <f t="shared" si="85"/>
        <v>1.4665585768961225</v>
      </c>
      <c r="AN63" s="43">
        <f t="shared" si="85"/>
        <v>4.1087682699206846E-2</v>
      </c>
      <c r="AS63" s="43">
        <f t="shared" ref="AS63:AV78" si="90">AS4+AS34</f>
        <v>0.17404737618299984</v>
      </c>
      <c r="AT63" s="43">
        <f t="shared" si="90"/>
        <v>1.3923790094639987</v>
      </c>
      <c r="AU63" s="43">
        <f t="shared" si="90"/>
        <v>1.5664263856469984</v>
      </c>
      <c r="AV63" s="43">
        <f t="shared" si="90"/>
        <v>6.0159300072314674E-2</v>
      </c>
      <c r="BA63" s="43">
        <f t="shared" ref="BA63:BD78" si="91">BA4+BA34</f>
        <v>0.15005854392947482</v>
      </c>
      <c r="BB63" s="43">
        <f t="shared" si="91"/>
        <v>1.5005854392947482</v>
      </c>
      <c r="BC63" s="43">
        <f t="shared" si="91"/>
        <v>1.6506439832242228</v>
      </c>
      <c r="BD63" s="43">
        <f t="shared" si="91"/>
        <v>6.102032265889161E-2</v>
      </c>
      <c r="BI63" s="43">
        <f t="shared" ref="BI63:BL78" si="92">BI4+BI34</f>
        <v>0.12393088820168995</v>
      </c>
      <c r="BJ63" s="43">
        <f t="shared" si="92"/>
        <v>1.4871706584202791</v>
      </c>
      <c r="BK63" s="43">
        <f t="shared" si="92"/>
        <v>1.6111015466219691</v>
      </c>
      <c r="BL63" s="43">
        <f t="shared" si="92"/>
        <v>7.7164036664782998E-2</v>
      </c>
      <c r="BM63" s="43">
        <f t="shared" ref="BM63:BM86" si="93">BM4</f>
        <v>3.1352881315162477</v>
      </c>
      <c r="BN63" s="1">
        <f t="shared" ref="BN63:BN86" si="94">100*BJ63/BM63</f>
        <v>47.433301056801845</v>
      </c>
    </row>
    <row r="64" spans="2:67" ht="20.100000000000001" customHeight="1">
      <c r="E64" s="38">
        <v>22</v>
      </c>
      <c r="F64" s="20">
        <f t="shared" si="86"/>
        <v>0.43459999999999999</v>
      </c>
      <c r="G64" s="20">
        <f t="shared" si="83"/>
        <v>5.4755008317298213</v>
      </c>
      <c r="H64" s="29">
        <f t="shared" si="84"/>
        <v>38869.15492957746</v>
      </c>
      <c r="M64" s="43">
        <f t="shared" si="87"/>
        <v>0.44380613028279858</v>
      </c>
      <c r="N64" s="43">
        <f t="shared" si="87"/>
        <v>0</v>
      </c>
      <c r="O64" s="43">
        <f t="shared" si="87"/>
        <v>0.44380613028279858</v>
      </c>
      <c r="P64" s="43">
        <f t="shared" si="87"/>
        <v>0</v>
      </c>
      <c r="U64" s="43">
        <f t="shared" si="88"/>
        <v>0.40024255590883717</v>
      </c>
      <c r="V64" s="43">
        <f t="shared" si="88"/>
        <v>0.80048511181767434</v>
      </c>
      <c r="W64" s="43">
        <f t="shared" si="88"/>
        <v>1.2007276677265115</v>
      </c>
      <c r="X64" s="43">
        <f t="shared" si="88"/>
        <v>2.2270518844796611E-2</v>
      </c>
      <c r="AC64" s="43">
        <f t="shared" si="89"/>
        <v>0.35841377298837068</v>
      </c>
      <c r="AD64" s="43">
        <f t="shared" si="89"/>
        <v>1.4336550919534827</v>
      </c>
      <c r="AE64" s="43">
        <f t="shared" si="89"/>
        <v>1.7920688649418535</v>
      </c>
      <c r="AF64" s="43">
        <f t="shared" si="89"/>
        <v>3.5410593983748823E-2</v>
      </c>
      <c r="AK64" s="43">
        <f t="shared" si="85"/>
        <v>0.3132237376453334</v>
      </c>
      <c r="AL64" s="43">
        <f t="shared" si="85"/>
        <v>1.8793424258720002</v>
      </c>
      <c r="AM64" s="43">
        <f t="shared" si="85"/>
        <v>2.1925661635173337</v>
      </c>
      <c r="AN64" s="43">
        <f t="shared" si="85"/>
        <v>4.2868285167929281E-2</v>
      </c>
      <c r="AS64" s="43">
        <f t="shared" si="90"/>
        <v>0.26807017196769367</v>
      </c>
      <c r="AT64" s="43">
        <f t="shared" si="90"/>
        <v>2.1445613757415494</v>
      </c>
      <c r="AU64" s="43">
        <f t="shared" si="90"/>
        <v>2.4126315477092435</v>
      </c>
      <c r="AV64" s="43">
        <f t="shared" si="90"/>
        <v>4.7995523188561817E-2</v>
      </c>
      <c r="BA64" s="43">
        <f t="shared" si="91"/>
        <v>0.23620449861427206</v>
      </c>
      <c r="BB64" s="43">
        <f t="shared" si="91"/>
        <v>2.3620449861427204</v>
      </c>
      <c r="BC64" s="43">
        <f t="shared" si="91"/>
        <v>2.5982494847569919</v>
      </c>
      <c r="BD64" s="43">
        <f t="shared" si="91"/>
        <v>5.6553746612358478E-2</v>
      </c>
      <c r="BI64" s="43">
        <f t="shared" si="92"/>
        <v>0.20068726783820337</v>
      </c>
      <c r="BJ64" s="43">
        <f t="shared" si="92"/>
        <v>2.4082472140584406</v>
      </c>
      <c r="BK64" s="43">
        <f t="shared" si="92"/>
        <v>2.6089344818966436</v>
      </c>
      <c r="BL64" s="43">
        <f t="shared" si="92"/>
        <v>9.1469720938560817E-2</v>
      </c>
      <c r="BM64" s="43">
        <f t="shared" si="93"/>
        <v>4.5935550667800342</v>
      </c>
      <c r="BN64" s="1">
        <f t="shared" si="94"/>
        <v>52.426653845396501</v>
      </c>
    </row>
    <row r="65" spans="5:66" ht="20.100000000000001" customHeight="1">
      <c r="E65" s="38">
        <v>24</v>
      </c>
      <c r="F65" s="20">
        <f t="shared" si="86"/>
        <v>0.47459999999999997</v>
      </c>
      <c r="G65" s="20">
        <f t="shared" si="83"/>
        <v>5.9794585704992471</v>
      </c>
      <c r="H65" s="29">
        <f t="shared" si="84"/>
        <v>42446.619718309856</v>
      </c>
      <c r="M65" s="43">
        <f t="shared" si="87"/>
        <v>0.48532318512468536</v>
      </c>
      <c r="N65" s="43">
        <f t="shared" si="87"/>
        <v>0</v>
      </c>
      <c r="O65" s="43">
        <f t="shared" si="87"/>
        <v>0.48532318512468536</v>
      </c>
      <c r="P65" s="43">
        <f t="shared" si="87"/>
        <v>0</v>
      </c>
      <c r="U65" s="43">
        <f t="shared" si="88"/>
        <v>0.4528545167960506</v>
      </c>
      <c r="V65" s="43">
        <f t="shared" si="88"/>
        <v>0.9057090335921012</v>
      </c>
      <c r="W65" s="43">
        <f t="shared" si="88"/>
        <v>1.3585635503881519</v>
      </c>
      <c r="X65" s="43">
        <f t="shared" si="88"/>
        <v>3.202691367126341E-2</v>
      </c>
      <c r="AC65" s="43">
        <f t="shared" si="89"/>
        <v>0.40093388190489182</v>
      </c>
      <c r="AD65" s="43">
        <f t="shared" si="89"/>
        <v>1.6037355276195673</v>
      </c>
      <c r="AE65" s="43">
        <f t="shared" si="89"/>
        <v>2.0046694095244595</v>
      </c>
      <c r="AF65" s="43">
        <f t="shared" si="89"/>
        <v>4.4932449964823637E-2</v>
      </c>
      <c r="AK65" s="43">
        <f t="shared" si="85"/>
        <v>0.36195393986150198</v>
      </c>
      <c r="AL65" s="43">
        <f t="shared" si="85"/>
        <v>2.171723639169012</v>
      </c>
      <c r="AM65" s="43">
        <f t="shared" si="85"/>
        <v>2.5336775790305137</v>
      </c>
      <c r="AN65" s="43">
        <f t="shared" si="85"/>
        <v>6.4850371398318826E-2</v>
      </c>
      <c r="AS65" s="43">
        <f t="shared" si="90"/>
        <v>0.32559494533461392</v>
      </c>
      <c r="AT65" s="43">
        <f t="shared" si="90"/>
        <v>2.6047595626769113</v>
      </c>
      <c r="AU65" s="43">
        <f t="shared" si="90"/>
        <v>2.9303545080115256</v>
      </c>
      <c r="AV65" s="43">
        <f t="shared" si="90"/>
        <v>7.4651897956782468E-2</v>
      </c>
      <c r="BA65" s="43">
        <f t="shared" si="91"/>
        <v>0.29415527213264958</v>
      </c>
      <c r="BB65" s="43">
        <f t="shared" si="91"/>
        <v>2.9415527213264956</v>
      </c>
      <c r="BC65" s="43">
        <f t="shared" si="91"/>
        <v>3.2357079934591457</v>
      </c>
      <c r="BD65" s="43">
        <f t="shared" si="91"/>
        <v>9.5342058226159015E-2</v>
      </c>
      <c r="BI65" s="43">
        <f t="shared" si="92"/>
        <v>0.26919749568996265</v>
      </c>
      <c r="BJ65" s="43">
        <f t="shared" si="92"/>
        <v>3.2303699482795523</v>
      </c>
      <c r="BK65" s="43">
        <f t="shared" si="92"/>
        <v>3.4995674439695148</v>
      </c>
      <c r="BL65" s="43">
        <f t="shared" si="92"/>
        <v>8.8856782598085965E-2</v>
      </c>
      <c r="BM65" s="43">
        <f t="shared" si="93"/>
        <v>6.2736013912012352</v>
      </c>
      <c r="BN65" s="1">
        <f t="shared" si="94"/>
        <v>51.491475897881664</v>
      </c>
    </row>
    <row r="66" spans="5:66" ht="20.100000000000001" customHeight="1">
      <c r="E66" s="38">
        <v>26</v>
      </c>
      <c r="F66" s="20">
        <f t="shared" si="86"/>
        <v>0.51460000000000006</v>
      </c>
      <c r="G66" s="20">
        <f t="shared" si="83"/>
        <v>6.4834163092686756</v>
      </c>
      <c r="H66" s="29">
        <f t="shared" si="84"/>
        <v>46024.084507042258</v>
      </c>
      <c r="M66" s="43">
        <f t="shared" si="87"/>
        <v>0.64480678898656296</v>
      </c>
      <c r="N66" s="43">
        <f t="shared" si="87"/>
        <v>0</v>
      </c>
      <c r="O66" s="43">
        <f t="shared" si="87"/>
        <v>0.64480678898656296</v>
      </c>
      <c r="P66" s="43">
        <f t="shared" si="87"/>
        <v>0</v>
      </c>
      <c r="U66" s="43">
        <f t="shared" si="88"/>
        <v>0.50943306327455162</v>
      </c>
      <c r="V66" s="43">
        <f t="shared" si="88"/>
        <v>1.0188661265491032</v>
      </c>
      <c r="W66" s="43">
        <f t="shared" si="88"/>
        <v>1.5282991898236551</v>
      </c>
      <c r="X66" s="43">
        <f t="shared" si="88"/>
        <v>5.3094498494638709E-2</v>
      </c>
      <c r="AC66" s="43">
        <f t="shared" si="89"/>
        <v>0.44774889473703378</v>
      </c>
      <c r="AD66" s="43">
        <f t="shared" si="89"/>
        <v>1.7909955789481351</v>
      </c>
      <c r="AE66" s="43">
        <f t="shared" si="89"/>
        <v>2.2387444736851689</v>
      </c>
      <c r="AF66" s="43">
        <f t="shared" si="89"/>
        <v>9.5265315130291572E-2</v>
      </c>
      <c r="AK66" s="43">
        <f t="shared" si="85"/>
        <v>0.41156049180808368</v>
      </c>
      <c r="AL66" s="43">
        <f t="shared" si="85"/>
        <v>2.4693629508485024</v>
      </c>
      <c r="AM66" s="43">
        <f t="shared" si="85"/>
        <v>2.8809234426565862</v>
      </c>
      <c r="AN66" s="43">
        <f t="shared" si="85"/>
        <v>0.10781918607720276</v>
      </c>
      <c r="AS66" s="43">
        <f t="shared" si="90"/>
        <v>0.37164451828405848</v>
      </c>
      <c r="AT66" s="43">
        <f t="shared" si="90"/>
        <v>2.9731561462724678</v>
      </c>
      <c r="AU66" s="43">
        <f t="shared" si="90"/>
        <v>3.3448006645565265</v>
      </c>
      <c r="AV66" s="43">
        <f t="shared" si="90"/>
        <v>0.12421754654573433</v>
      </c>
      <c r="BA66" s="43">
        <f t="shared" si="91"/>
        <v>0.34002232756518419</v>
      </c>
      <c r="BB66" s="43">
        <f t="shared" si="91"/>
        <v>3.4002232756518418</v>
      </c>
      <c r="BC66" s="43">
        <f t="shared" si="91"/>
        <v>3.7402456032170264</v>
      </c>
      <c r="BD66" s="43">
        <f t="shared" si="91"/>
        <v>0.13116150566474014</v>
      </c>
      <c r="BI66" s="43">
        <f t="shared" si="92"/>
        <v>0.3146157598264564</v>
      </c>
      <c r="BJ66" s="43">
        <f t="shared" si="92"/>
        <v>3.7753891179174768</v>
      </c>
      <c r="BK66" s="43">
        <f t="shared" si="92"/>
        <v>4.0900048777439331</v>
      </c>
      <c r="BL66" s="43">
        <f t="shared" si="92"/>
        <v>0.1512404271464215</v>
      </c>
      <c r="BM66" s="43">
        <f t="shared" si="93"/>
        <v>8.141238926039815</v>
      </c>
      <c r="BN66" s="1">
        <f t="shared" si="94"/>
        <v>46.37364352300073</v>
      </c>
    </row>
    <row r="67" spans="5:66" ht="20.100000000000001" customHeight="1">
      <c r="E67" s="38">
        <v>28</v>
      </c>
      <c r="F67" s="20">
        <f t="shared" si="86"/>
        <v>0.55460000000000009</v>
      </c>
      <c r="G67" s="20">
        <f t="shared" si="83"/>
        <v>6.9873740480381032</v>
      </c>
      <c r="H67" s="29">
        <f t="shared" si="84"/>
        <v>49601.549295774654</v>
      </c>
      <c r="M67" s="43">
        <f t="shared" si="87"/>
        <v>0.82801706898026772</v>
      </c>
      <c r="N67" s="43">
        <f t="shared" si="87"/>
        <v>0</v>
      </c>
      <c r="O67" s="43">
        <f t="shared" si="87"/>
        <v>0.82801706898026772</v>
      </c>
      <c r="P67" s="43">
        <f t="shared" si="87"/>
        <v>0</v>
      </c>
      <c r="U67" s="43">
        <f t="shared" si="88"/>
        <v>0.65025249410254016</v>
      </c>
      <c r="V67" s="43">
        <f t="shared" si="88"/>
        <v>1.3005049882050803</v>
      </c>
      <c r="W67" s="43">
        <f t="shared" si="88"/>
        <v>1.9507574823076204</v>
      </c>
      <c r="X67" s="43">
        <f t="shared" si="88"/>
        <v>4.7933950250631061E-2</v>
      </c>
      <c r="AC67" s="43">
        <f t="shared" si="89"/>
        <v>0.5260445802857896</v>
      </c>
      <c r="AD67" s="43">
        <f t="shared" si="89"/>
        <v>2.1041783211431584</v>
      </c>
      <c r="AE67" s="43">
        <f t="shared" si="89"/>
        <v>2.6302229014289478</v>
      </c>
      <c r="AF67" s="43">
        <f t="shared" si="89"/>
        <v>0.12626588517528714</v>
      </c>
      <c r="AK67" s="43">
        <f t="shared" si="85"/>
        <v>0.45377049054973828</v>
      </c>
      <c r="AL67" s="43">
        <f t="shared" si="85"/>
        <v>2.7226229432984295</v>
      </c>
      <c r="AM67" s="43">
        <f t="shared" si="85"/>
        <v>3.1763934338481676</v>
      </c>
      <c r="AN67" s="43">
        <f t="shared" si="85"/>
        <v>0.15772169716296508</v>
      </c>
      <c r="AS67" s="43">
        <f t="shared" si="90"/>
        <v>0.41762311208199643</v>
      </c>
      <c r="AT67" s="43">
        <f t="shared" si="90"/>
        <v>3.3409848966559714</v>
      </c>
      <c r="AU67" s="43">
        <f t="shared" si="90"/>
        <v>3.7586080087379679</v>
      </c>
      <c r="AV67" s="43">
        <f t="shared" si="90"/>
        <v>0.18983419695592962</v>
      </c>
      <c r="BA67" s="43">
        <f t="shared" si="91"/>
        <v>0.39006888687720309</v>
      </c>
      <c r="BB67" s="43">
        <f t="shared" si="91"/>
        <v>3.9006888687720305</v>
      </c>
      <c r="BC67" s="43">
        <f t="shared" si="91"/>
        <v>4.290757755649234</v>
      </c>
      <c r="BD67" s="43">
        <f t="shared" si="91"/>
        <v>0.17265100389071975</v>
      </c>
      <c r="BI67" s="43">
        <f t="shared" si="92"/>
        <v>0.35511839365840864</v>
      </c>
      <c r="BJ67" s="43">
        <f t="shared" si="92"/>
        <v>4.2614207239009039</v>
      </c>
      <c r="BK67" s="43">
        <f t="shared" si="92"/>
        <v>4.6165391175593129</v>
      </c>
      <c r="BL67" s="43">
        <f t="shared" si="92"/>
        <v>0.18368584909212418</v>
      </c>
      <c r="BM67" s="43">
        <f t="shared" si="93"/>
        <v>10.331864724267046</v>
      </c>
      <c r="BN67" s="1">
        <f t="shared" si="94"/>
        <v>41.245417333928692</v>
      </c>
    </row>
    <row r="68" spans="5:66" ht="20.100000000000001" customHeight="1">
      <c r="E68" s="38">
        <v>30</v>
      </c>
      <c r="F68" s="20">
        <f t="shared" si="86"/>
        <v>0.59460000000000002</v>
      </c>
      <c r="G68" s="20">
        <f t="shared" si="83"/>
        <v>7.4913317868075282</v>
      </c>
      <c r="H68" s="29">
        <f t="shared" si="84"/>
        <v>53179.014084507042</v>
      </c>
      <c r="M68" s="43">
        <f t="shared" si="87"/>
        <v>1.0012984214724678</v>
      </c>
      <c r="N68" s="43">
        <f t="shared" si="87"/>
        <v>0</v>
      </c>
      <c r="O68" s="43">
        <f t="shared" si="87"/>
        <v>1.0012984214724678</v>
      </c>
      <c r="P68" s="43">
        <f t="shared" si="87"/>
        <v>0</v>
      </c>
      <c r="U68" s="43">
        <f t="shared" si="88"/>
        <v>0.81899237896557975</v>
      </c>
      <c r="V68" s="43">
        <f t="shared" si="88"/>
        <v>1.6379847579311595</v>
      </c>
      <c r="W68" s="43">
        <f t="shared" si="88"/>
        <v>2.456977136896739</v>
      </c>
      <c r="X68" s="43">
        <f t="shared" si="88"/>
        <v>4.3286772480557512E-2</v>
      </c>
      <c r="AC68" s="43">
        <f t="shared" si="89"/>
        <v>0.64390909302971755</v>
      </c>
      <c r="AD68" s="43">
        <f t="shared" si="89"/>
        <v>2.5756363721188702</v>
      </c>
      <c r="AE68" s="43">
        <f t="shared" si="89"/>
        <v>3.2195454651485873</v>
      </c>
      <c r="AF68" s="43">
        <f t="shared" si="89"/>
        <v>0.12470993377040417</v>
      </c>
      <c r="AK68" s="43">
        <f t="shared" si="85"/>
        <v>0.54270621171637679</v>
      </c>
      <c r="AL68" s="43">
        <f t="shared" si="85"/>
        <v>3.2562372702982607</v>
      </c>
      <c r="AM68" s="43">
        <f t="shared" si="85"/>
        <v>3.7989434820146375</v>
      </c>
      <c r="AN68" s="43">
        <f t="shared" si="85"/>
        <v>0.20655583762052185</v>
      </c>
      <c r="AS68" s="43">
        <f t="shared" si="90"/>
        <v>0.46056451139929355</v>
      </c>
      <c r="AT68" s="43">
        <f t="shared" si="90"/>
        <v>3.6845160911943484</v>
      </c>
      <c r="AU68" s="43">
        <f t="shared" si="90"/>
        <v>4.1450806025936426</v>
      </c>
      <c r="AV68" s="43">
        <f t="shared" si="90"/>
        <v>0.24154768989148112</v>
      </c>
      <c r="BA68" s="43">
        <f t="shared" si="91"/>
        <v>0.43838630358610969</v>
      </c>
      <c r="BB68" s="43">
        <f t="shared" si="91"/>
        <v>4.383863035861097</v>
      </c>
      <c r="BC68" s="43">
        <f t="shared" si="91"/>
        <v>4.8222493394472066</v>
      </c>
      <c r="BD68" s="43">
        <f t="shared" si="91"/>
        <v>0.24094335278007362</v>
      </c>
      <c r="BI68" s="43">
        <f t="shared" si="92"/>
        <v>0.39927399008481118</v>
      </c>
      <c r="BJ68" s="43">
        <f t="shared" si="92"/>
        <v>4.7912878810177331</v>
      </c>
      <c r="BK68" s="43">
        <f t="shared" si="92"/>
        <v>5.1905618711025445</v>
      </c>
      <c r="BL68" s="43">
        <f t="shared" si="92"/>
        <v>0.3026777485840208</v>
      </c>
      <c r="BM68" s="43">
        <f t="shared" si="93"/>
        <v>12.986281984948553</v>
      </c>
      <c r="BN68" s="1">
        <f t="shared" si="94"/>
        <v>36.894993398194828</v>
      </c>
    </row>
    <row r="69" spans="5:66" ht="20.100000000000001" customHeight="1">
      <c r="E69" s="38">
        <v>32</v>
      </c>
      <c r="F69" s="20">
        <f t="shared" si="86"/>
        <v>0.63460000000000005</v>
      </c>
      <c r="G69" s="20">
        <f t="shared" si="83"/>
        <v>7.9952895255769558</v>
      </c>
      <c r="H69" s="29">
        <f t="shared" si="84"/>
        <v>56756.478873239437</v>
      </c>
      <c r="M69" s="43">
        <f t="shared" si="87"/>
        <v>1.0749614976795487</v>
      </c>
      <c r="N69" s="43">
        <f t="shared" si="87"/>
        <v>0</v>
      </c>
      <c r="O69" s="43">
        <f t="shared" si="87"/>
        <v>1.0749614976795487</v>
      </c>
      <c r="P69" s="43">
        <f t="shared" si="87"/>
        <v>0</v>
      </c>
      <c r="U69" s="43">
        <f t="shared" si="88"/>
        <v>0.91740339034635188</v>
      </c>
      <c r="V69" s="43">
        <f t="shared" si="88"/>
        <v>1.8348067806927038</v>
      </c>
      <c r="W69" s="43">
        <f t="shared" si="88"/>
        <v>2.7522101710390556</v>
      </c>
      <c r="X69" s="43">
        <f t="shared" si="88"/>
        <v>4.886100587684411E-2</v>
      </c>
      <c r="AC69" s="43">
        <f t="shared" si="89"/>
        <v>0.77027411876404772</v>
      </c>
      <c r="AD69" s="43">
        <f t="shared" si="89"/>
        <v>3.0810964750561909</v>
      </c>
      <c r="AE69" s="43">
        <f t="shared" si="89"/>
        <v>3.8513705938202385</v>
      </c>
      <c r="AF69" s="43">
        <f t="shared" si="89"/>
        <v>0.1067019544202529</v>
      </c>
      <c r="AK69" s="43">
        <f t="shared" si="85"/>
        <v>0.6649058474360241</v>
      </c>
      <c r="AL69" s="43">
        <f t="shared" si="85"/>
        <v>3.9894350846161442</v>
      </c>
      <c r="AM69" s="43">
        <f t="shared" si="85"/>
        <v>4.6543409320521683</v>
      </c>
      <c r="AN69" s="43">
        <f t="shared" si="85"/>
        <v>0.14911356176144297</v>
      </c>
      <c r="AS69" s="43">
        <f t="shared" si="90"/>
        <v>0.50776250773505238</v>
      </c>
      <c r="AT69" s="43">
        <f t="shared" si="90"/>
        <v>4.0621000618804191</v>
      </c>
      <c r="AU69" s="43">
        <f t="shared" si="90"/>
        <v>4.5698625696154718</v>
      </c>
      <c r="AV69" s="43">
        <f t="shared" si="90"/>
        <v>0.31255133327358259</v>
      </c>
      <c r="BA69" s="43">
        <f t="shared" si="91"/>
        <v>0.47826295759549575</v>
      </c>
      <c r="BB69" s="43">
        <f t="shared" si="91"/>
        <v>4.7826295759549566</v>
      </c>
      <c r="BC69" s="43">
        <f t="shared" si="91"/>
        <v>5.2608925335504528</v>
      </c>
      <c r="BD69" s="43">
        <f t="shared" si="91"/>
        <v>0.34230545972349224</v>
      </c>
      <c r="BI69" s="43">
        <f t="shared" si="92"/>
        <v>0.43140072351207437</v>
      </c>
      <c r="BJ69" s="43">
        <f t="shared" si="92"/>
        <v>5.176808682144892</v>
      </c>
      <c r="BK69" s="43">
        <f t="shared" si="92"/>
        <v>5.6082094056569662</v>
      </c>
      <c r="BL69" s="43">
        <f t="shared" si="92"/>
        <v>0.39547164237146371</v>
      </c>
      <c r="BM69" s="43">
        <f t="shared" si="93"/>
        <v>15.82956932186773</v>
      </c>
      <c r="BN69" s="1">
        <f t="shared" si="94"/>
        <v>32.703408266410634</v>
      </c>
    </row>
    <row r="70" spans="5:66" ht="20.100000000000001" customHeight="1">
      <c r="E70" s="38">
        <v>34</v>
      </c>
      <c r="F70" s="20">
        <f t="shared" si="86"/>
        <v>0.67460000000000009</v>
      </c>
      <c r="G70" s="20">
        <f t="shared" si="83"/>
        <v>8.4992472643463834</v>
      </c>
      <c r="H70" s="29">
        <f t="shared" si="84"/>
        <v>60333.94366197184</v>
      </c>
      <c r="M70" s="43">
        <f t="shared" si="87"/>
        <v>1.1543632125172072</v>
      </c>
      <c r="N70" s="43">
        <f t="shared" si="87"/>
        <v>0</v>
      </c>
      <c r="O70" s="43">
        <f t="shared" si="87"/>
        <v>1.1543632125172072</v>
      </c>
      <c r="P70" s="43">
        <f t="shared" si="87"/>
        <v>0</v>
      </c>
      <c r="U70" s="43">
        <f t="shared" si="88"/>
        <v>1.0047527547102308</v>
      </c>
      <c r="V70" s="43">
        <f t="shared" si="88"/>
        <v>2.0095055094204617</v>
      </c>
      <c r="W70" s="43">
        <f t="shared" si="88"/>
        <v>3.0142582641306928</v>
      </c>
      <c r="X70" s="43">
        <f t="shared" si="88"/>
        <v>5.9174790504041896E-2</v>
      </c>
      <c r="AC70" s="43">
        <f t="shared" si="89"/>
        <v>0.82554791334313649</v>
      </c>
      <c r="AD70" s="43">
        <f t="shared" si="89"/>
        <v>3.3021916533725459</v>
      </c>
      <c r="AE70" s="43">
        <f t="shared" si="89"/>
        <v>4.1277395667156824</v>
      </c>
      <c r="AF70" s="43">
        <f t="shared" si="89"/>
        <v>0.13067560230935141</v>
      </c>
      <c r="AK70" s="43">
        <f t="shared" si="85"/>
        <v>0.72604008445131463</v>
      </c>
      <c r="AL70" s="43">
        <f t="shared" si="85"/>
        <v>4.3562405067078878</v>
      </c>
      <c r="AM70" s="43">
        <f t="shared" si="85"/>
        <v>5.0822805911592024</v>
      </c>
      <c r="AN70" s="43">
        <f t="shared" si="85"/>
        <v>0.19444325996025474</v>
      </c>
      <c r="AS70" s="43">
        <f t="shared" si="90"/>
        <v>0.6058408635638779</v>
      </c>
      <c r="AT70" s="43">
        <f t="shared" si="90"/>
        <v>4.8467269085110232</v>
      </c>
      <c r="AU70" s="43">
        <f t="shared" si="90"/>
        <v>5.4525677720749002</v>
      </c>
      <c r="AV70" s="43">
        <f t="shared" si="90"/>
        <v>0.35472740036649825</v>
      </c>
      <c r="BA70" s="43">
        <f t="shared" si="91"/>
        <v>0.5242435784418773</v>
      </c>
      <c r="BB70" s="43">
        <f t="shared" si="91"/>
        <v>5.2424357844187739</v>
      </c>
      <c r="BC70" s="43">
        <f t="shared" si="91"/>
        <v>5.7666793628606499</v>
      </c>
      <c r="BD70" s="43">
        <f t="shared" si="91"/>
        <v>0.41179785800322422</v>
      </c>
      <c r="BI70" s="43">
        <f t="shared" si="92"/>
        <v>0.47457097874415621</v>
      </c>
      <c r="BJ70" s="43">
        <f t="shared" si="92"/>
        <v>5.694851744929875</v>
      </c>
      <c r="BK70" s="43">
        <f t="shared" si="92"/>
        <v>6.1694227236740309</v>
      </c>
      <c r="BL70" s="43">
        <f t="shared" si="92"/>
        <v>0.47606170601828834</v>
      </c>
      <c r="BM70" s="43">
        <f t="shared" si="93"/>
        <v>18.999582200317921</v>
      </c>
      <c r="BN70" s="1">
        <f t="shared" si="94"/>
        <v>29.973563023057334</v>
      </c>
    </row>
    <row r="71" spans="5:66" ht="20.100000000000001" customHeight="1">
      <c r="E71" s="38">
        <v>36</v>
      </c>
      <c r="F71" s="20">
        <f t="shared" si="86"/>
        <v>0.71460000000000001</v>
      </c>
      <c r="G71" s="20">
        <f t="shared" si="83"/>
        <v>9.0032050031158075</v>
      </c>
      <c r="H71" s="29">
        <f t="shared" si="84"/>
        <v>63911.408450704221</v>
      </c>
      <c r="M71" s="43">
        <f t="shared" si="87"/>
        <v>1.1997362850044138</v>
      </c>
      <c r="N71" s="43">
        <f t="shared" si="87"/>
        <v>0</v>
      </c>
      <c r="O71" s="43">
        <f t="shared" si="87"/>
        <v>1.1997362850044138</v>
      </c>
      <c r="P71" s="43">
        <f t="shared" si="87"/>
        <v>0</v>
      </c>
      <c r="U71" s="43">
        <f t="shared" si="88"/>
        <v>1.0672252311532722</v>
      </c>
      <c r="V71" s="43">
        <f t="shared" si="88"/>
        <v>2.1344504623065443</v>
      </c>
      <c r="W71" s="43">
        <f t="shared" si="88"/>
        <v>3.2016756934598161</v>
      </c>
      <c r="X71" s="43">
        <f t="shared" si="88"/>
        <v>7.0229022522237325E-2</v>
      </c>
      <c r="AC71" s="43">
        <f t="shared" si="89"/>
        <v>0.89691264646591118</v>
      </c>
      <c r="AD71" s="43">
        <f t="shared" si="89"/>
        <v>3.5876505858636447</v>
      </c>
      <c r="AE71" s="43">
        <f t="shared" si="89"/>
        <v>4.4845632323295552</v>
      </c>
      <c r="AF71" s="43">
        <f t="shared" si="89"/>
        <v>0.18034044409380359</v>
      </c>
      <c r="AK71" s="43">
        <f t="shared" si="85"/>
        <v>0.73696682849674255</v>
      </c>
      <c r="AL71" s="43">
        <f t="shared" si="85"/>
        <v>4.4218009709804553</v>
      </c>
      <c r="AM71" s="43">
        <f t="shared" si="85"/>
        <v>5.1587677994771974</v>
      </c>
      <c r="AN71" s="43">
        <f t="shared" si="85"/>
        <v>0.31247139731276863</v>
      </c>
      <c r="AS71" s="43">
        <f t="shared" si="90"/>
        <v>0.62457733793212356</v>
      </c>
      <c r="AT71" s="43">
        <f t="shared" si="90"/>
        <v>4.9966187034569884</v>
      </c>
      <c r="AU71" s="43">
        <f t="shared" si="90"/>
        <v>5.621196041389112</v>
      </c>
      <c r="AV71" s="43">
        <f t="shared" si="90"/>
        <v>0.45340181581640976</v>
      </c>
      <c r="BA71" s="43">
        <f t="shared" si="91"/>
        <v>0.58442543931765623</v>
      </c>
      <c r="BB71" s="43">
        <f t="shared" si="91"/>
        <v>5.8442543931765609</v>
      </c>
      <c r="BC71" s="43">
        <f t="shared" si="91"/>
        <v>6.4286798324942174</v>
      </c>
      <c r="BD71" s="43">
        <f t="shared" si="91"/>
        <v>0.47374161751749422</v>
      </c>
      <c r="BI71" s="43">
        <f t="shared" si="92"/>
        <v>0.50758639620022628</v>
      </c>
      <c r="BJ71" s="43">
        <f t="shared" si="92"/>
        <v>6.0910367544027153</v>
      </c>
      <c r="BK71" s="43">
        <f t="shared" si="92"/>
        <v>6.5986231506029416</v>
      </c>
      <c r="BL71" s="43">
        <f t="shared" si="92"/>
        <v>0.51679589111799862</v>
      </c>
      <c r="BM71" s="43">
        <f t="shared" si="93"/>
        <v>22.78842095705977</v>
      </c>
      <c r="BN71" s="1">
        <f t="shared" si="94"/>
        <v>26.728647701743171</v>
      </c>
    </row>
    <row r="72" spans="5:66" ht="20.100000000000001" customHeight="1">
      <c r="E72" s="38">
        <v>38</v>
      </c>
      <c r="F72" s="20">
        <f t="shared" si="86"/>
        <v>0.75460000000000005</v>
      </c>
      <c r="G72" s="20">
        <f t="shared" si="83"/>
        <v>9.5071627418852351</v>
      </c>
      <c r="H72" s="29">
        <f t="shared" si="84"/>
        <v>67488.873239436623</v>
      </c>
      <c r="M72" s="43">
        <f t="shared" si="87"/>
        <v>1.2860217175098643</v>
      </c>
      <c r="N72" s="43">
        <f t="shared" si="87"/>
        <v>0</v>
      </c>
      <c r="O72" s="43">
        <f t="shared" si="87"/>
        <v>1.2860217175098643</v>
      </c>
      <c r="P72" s="43">
        <f t="shared" si="87"/>
        <v>0</v>
      </c>
      <c r="U72" s="43">
        <f t="shared" si="88"/>
        <v>1.1099921615859016</v>
      </c>
      <c r="V72" s="43">
        <f t="shared" si="88"/>
        <v>2.2199843231718033</v>
      </c>
      <c r="W72" s="43">
        <f t="shared" si="88"/>
        <v>3.3299764847577054</v>
      </c>
      <c r="X72" s="43">
        <f t="shared" si="88"/>
        <v>8.5401831651631163E-2</v>
      </c>
      <c r="AC72" s="43">
        <f t="shared" si="89"/>
        <v>0.94161330920803066</v>
      </c>
      <c r="AD72" s="43">
        <f t="shared" si="89"/>
        <v>3.7664532368321226</v>
      </c>
      <c r="AE72" s="43">
        <f t="shared" si="89"/>
        <v>4.7080665460401532</v>
      </c>
      <c r="AF72" s="43">
        <f t="shared" si="89"/>
        <v>0.19964166523501586</v>
      </c>
      <c r="AK72" s="43">
        <f t="shared" si="85"/>
        <v>0.76198337944054284</v>
      </c>
      <c r="AL72" s="43">
        <f t="shared" si="85"/>
        <v>4.571900276643257</v>
      </c>
      <c r="AM72" s="43">
        <f t="shared" si="85"/>
        <v>5.3338836560837999</v>
      </c>
      <c r="AN72" s="43">
        <f t="shared" si="85"/>
        <v>0.36879917464921552</v>
      </c>
      <c r="AS72" s="43">
        <f t="shared" si="90"/>
        <v>0.64850839631907697</v>
      </c>
      <c r="AT72" s="43">
        <f t="shared" si="90"/>
        <v>5.1880671705526158</v>
      </c>
      <c r="AU72" s="43">
        <f t="shared" si="90"/>
        <v>5.8365755668716934</v>
      </c>
      <c r="AV72" s="43">
        <f t="shared" si="90"/>
        <v>0.56532061428266966</v>
      </c>
      <c r="BA72" s="43">
        <f t="shared" si="91"/>
        <v>0.58918063762964357</v>
      </c>
      <c r="BB72" s="43">
        <f t="shared" si="91"/>
        <v>5.8918063762964348</v>
      </c>
      <c r="BC72" s="43">
        <f t="shared" si="91"/>
        <v>6.4809870139260788</v>
      </c>
      <c r="BD72" s="43">
        <f t="shared" si="91"/>
        <v>0.56333623299705438</v>
      </c>
      <c r="BI72" s="43">
        <f t="shared" si="92"/>
        <v>0.53702989880165464</v>
      </c>
      <c r="BJ72" s="43">
        <f t="shared" si="92"/>
        <v>6.4443587856198556</v>
      </c>
      <c r="BK72" s="43">
        <f t="shared" si="92"/>
        <v>6.9813886844215105</v>
      </c>
      <c r="BL72" s="43">
        <f t="shared" si="92"/>
        <v>0.57785859855883015</v>
      </c>
      <c r="BM72" s="43">
        <f t="shared" si="93"/>
        <v>26.867839502599029</v>
      </c>
      <c r="BN72" s="1">
        <f t="shared" si="94"/>
        <v>23.985400035594481</v>
      </c>
    </row>
    <row r="73" spans="5:66" ht="20.100000000000001" customHeight="1">
      <c r="E73" s="38">
        <v>40</v>
      </c>
      <c r="F73" s="20">
        <f t="shared" si="86"/>
        <v>0.79460000000000008</v>
      </c>
      <c r="G73" s="20">
        <f t="shared" si="83"/>
        <v>10.011120480654663</v>
      </c>
      <c r="H73" s="29">
        <f t="shared" si="84"/>
        <v>71066.338028169019</v>
      </c>
      <c r="M73" s="43">
        <f t="shared" si="87"/>
        <v>1.3240267569354311</v>
      </c>
      <c r="N73" s="43">
        <f t="shared" si="87"/>
        <v>0</v>
      </c>
      <c r="O73" s="43">
        <f t="shared" si="87"/>
        <v>1.3240267569354311</v>
      </c>
      <c r="P73" s="43">
        <f t="shared" si="87"/>
        <v>0</v>
      </c>
      <c r="U73" s="43">
        <f t="shared" si="88"/>
        <v>1.0902920905973525</v>
      </c>
      <c r="V73" s="43">
        <f t="shared" si="88"/>
        <v>2.1805841811947051</v>
      </c>
      <c r="W73" s="43">
        <f t="shared" si="88"/>
        <v>3.2708762717920576</v>
      </c>
      <c r="X73" s="43">
        <f t="shared" si="88"/>
        <v>0.12053072033310508</v>
      </c>
      <c r="AC73" s="43">
        <f t="shared" si="89"/>
        <v>0.92900352867090663</v>
      </c>
      <c r="AD73" s="43">
        <f t="shared" si="89"/>
        <v>3.7160141146836265</v>
      </c>
      <c r="AE73" s="43">
        <f t="shared" si="89"/>
        <v>4.6450176433545334</v>
      </c>
      <c r="AF73" s="43">
        <f t="shared" si="89"/>
        <v>0.23430672096611113</v>
      </c>
      <c r="AK73" s="43">
        <f t="shared" si="85"/>
        <v>0.78085184082468984</v>
      </c>
      <c r="AL73" s="43">
        <f t="shared" si="85"/>
        <v>4.6851110449481386</v>
      </c>
      <c r="AM73" s="43">
        <f t="shared" si="85"/>
        <v>5.4659628857728286</v>
      </c>
      <c r="AN73" s="43">
        <f t="shared" si="85"/>
        <v>0.42077823419815374</v>
      </c>
      <c r="AS73" s="43">
        <f t="shared" si="90"/>
        <v>0.66328526191930182</v>
      </c>
      <c r="AT73" s="43">
        <f t="shared" si="90"/>
        <v>5.3062820953544145</v>
      </c>
      <c r="AU73" s="43">
        <f t="shared" si="90"/>
        <v>5.969567357273716</v>
      </c>
      <c r="AV73" s="43">
        <f t="shared" si="90"/>
        <v>0.56333009404484602</v>
      </c>
      <c r="BA73" s="43">
        <f t="shared" si="91"/>
        <v>0.60430632822164776</v>
      </c>
      <c r="BB73" s="43">
        <f t="shared" si="91"/>
        <v>6.043063282216476</v>
      </c>
      <c r="BC73" s="43">
        <f t="shared" si="91"/>
        <v>6.6473696104381244</v>
      </c>
      <c r="BD73" s="43">
        <f t="shared" si="91"/>
        <v>0.55565807405955314</v>
      </c>
      <c r="BI73" s="43">
        <f t="shared" si="92"/>
        <v>0.54442340856851001</v>
      </c>
      <c r="BJ73" s="43">
        <f t="shared" si="92"/>
        <v>6.5330809028221193</v>
      </c>
      <c r="BK73" s="43">
        <f t="shared" si="92"/>
        <v>7.0775043113906291</v>
      </c>
      <c r="BL73" s="43">
        <f t="shared" si="92"/>
        <v>0.57258534913772052</v>
      </c>
      <c r="BM73" s="43">
        <f t="shared" si="93"/>
        <v>31.342585573371391</v>
      </c>
      <c r="BN73" s="1">
        <f t="shared" si="94"/>
        <v>20.844103264960417</v>
      </c>
    </row>
    <row r="74" spans="5:66" ht="20.100000000000001" customHeight="1">
      <c r="E74" s="38">
        <v>42</v>
      </c>
      <c r="F74" s="20">
        <f t="shared" si="86"/>
        <v>0.83460000000000001</v>
      </c>
      <c r="G74" s="20">
        <f t="shared" si="83"/>
        <v>10.515078219424089</v>
      </c>
      <c r="H74" s="29">
        <f t="shared" si="84"/>
        <v>74643.8028169014</v>
      </c>
      <c r="M74" s="43">
        <f t="shared" si="87"/>
        <v>1.3437744388663773</v>
      </c>
      <c r="N74" s="43">
        <f t="shared" si="87"/>
        <v>0</v>
      </c>
      <c r="O74" s="43">
        <f t="shared" si="87"/>
        <v>1.3437744388663773</v>
      </c>
      <c r="P74" s="43">
        <f t="shared" si="87"/>
        <v>0</v>
      </c>
      <c r="U74" s="43">
        <f t="shared" si="88"/>
        <v>1.0963482210900204</v>
      </c>
      <c r="V74" s="43">
        <f t="shared" si="88"/>
        <v>2.1926964421800408</v>
      </c>
      <c r="W74" s="43">
        <f t="shared" si="88"/>
        <v>3.2890446632700616</v>
      </c>
      <c r="X74" s="43">
        <f t="shared" si="88"/>
        <v>0.1363901764598216</v>
      </c>
      <c r="AC74" s="43">
        <f t="shared" si="89"/>
        <v>0.91837015991639315</v>
      </c>
      <c r="AD74" s="43">
        <f t="shared" si="89"/>
        <v>3.6734806396655726</v>
      </c>
      <c r="AE74" s="43">
        <f t="shared" si="89"/>
        <v>4.591850799581966</v>
      </c>
      <c r="AF74" s="43">
        <f t="shared" si="89"/>
        <v>0.26244430399068314</v>
      </c>
      <c r="AK74" s="43">
        <f t="shared" si="85"/>
        <v>0.71056509691177883</v>
      </c>
      <c r="AL74" s="43">
        <f t="shared" si="85"/>
        <v>4.2633905814706727</v>
      </c>
      <c r="AM74" s="43">
        <f t="shared" si="85"/>
        <v>4.9739556783824526</v>
      </c>
      <c r="AN74" s="43">
        <f t="shared" si="85"/>
        <v>0.41036465658181687</v>
      </c>
      <c r="AS74" s="43">
        <f t="shared" si="90"/>
        <v>0.66530856214644363</v>
      </c>
      <c r="AT74" s="43">
        <f t="shared" si="90"/>
        <v>5.322468497171549</v>
      </c>
      <c r="AU74" s="43">
        <f t="shared" si="90"/>
        <v>5.9877770593179926</v>
      </c>
      <c r="AV74" s="43">
        <f t="shared" si="90"/>
        <v>0.55185250014014409</v>
      </c>
      <c r="BA74" s="43">
        <f t="shared" si="91"/>
        <v>0.60615437914045101</v>
      </c>
      <c r="BB74" s="43">
        <f t="shared" si="91"/>
        <v>6.0615437914045094</v>
      </c>
      <c r="BC74" s="43">
        <f t="shared" si="91"/>
        <v>6.6676981705449609</v>
      </c>
      <c r="BD74" s="43">
        <f t="shared" si="91"/>
        <v>0.57556659221517381</v>
      </c>
      <c r="BI74" s="43">
        <f t="shared" si="92"/>
        <v>0.54184113007547952</v>
      </c>
      <c r="BJ74" s="43">
        <f t="shared" si="92"/>
        <v>6.5020935609057542</v>
      </c>
      <c r="BK74" s="43">
        <f t="shared" si="92"/>
        <v>7.0439346909812341</v>
      </c>
      <c r="BL74" s="43">
        <f t="shared" si="92"/>
        <v>0.7080317996146881</v>
      </c>
      <c r="BM74" s="43">
        <f t="shared" si="93"/>
        <v>35.983744938868327</v>
      </c>
      <c r="BN74" s="1">
        <f t="shared" si="94"/>
        <v>18.069529927893718</v>
      </c>
    </row>
    <row r="75" spans="5:66" ht="20.100000000000001" customHeight="1">
      <c r="E75" s="38">
        <v>44</v>
      </c>
      <c r="F75" s="20">
        <f t="shared" si="86"/>
        <v>0.87460000000000004</v>
      </c>
      <c r="G75" s="20">
        <f t="shared" si="83"/>
        <v>11.019035958193516</v>
      </c>
      <c r="H75" s="29">
        <f t="shared" si="84"/>
        <v>78221.267605633795</v>
      </c>
      <c r="M75" s="43">
        <f t="shared" si="87"/>
        <v>1.2751285802040759</v>
      </c>
      <c r="N75" s="43">
        <f t="shared" si="87"/>
        <v>0</v>
      </c>
      <c r="O75" s="43">
        <f t="shared" si="87"/>
        <v>1.2751285802040759</v>
      </c>
      <c r="P75" s="43">
        <f t="shared" si="87"/>
        <v>0</v>
      </c>
      <c r="U75" s="43">
        <f t="shared" si="88"/>
        <v>1.1354708674063296</v>
      </c>
      <c r="V75" s="43">
        <f t="shared" si="88"/>
        <v>2.2709417348126593</v>
      </c>
      <c r="W75" s="43">
        <f t="shared" si="88"/>
        <v>3.4064126022189889</v>
      </c>
      <c r="X75" s="43">
        <f t="shared" si="88"/>
        <v>0.16363067305471748</v>
      </c>
      <c r="AC75" s="43">
        <f t="shared" si="89"/>
        <v>0.95605817697590889</v>
      </c>
      <c r="AD75" s="43">
        <f t="shared" si="89"/>
        <v>3.8242327079036356</v>
      </c>
      <c r="AE75" s="43">
        <f t="shared" si="89"/>
        <v>4.7802908848795447</v>
      </c>
      <c r="AF75" s="43">
        <f t="shared" si="89"/>
        <v>0.30740869880273503</v>
      </c>
      <c r="AK75" s="43">
        <f t="shared" si="85"/>
        <v>0.75141508581211047</v>
      </c>
      <c r="AL75" s="43">
        <f t="shared" si="85"/>
        <v>4.5084905148726619</v>
      </c>
      <c r="AM75" s="43">
        <f t="shared" si="85"/>
        <v>5.2599056006847729</v>
      </c>
      <c r="AN75" s="43">
        <f t="shared" si="85"/>
        <v>0.46151526486371397</v>
      </c>
      <c r="AS75" s="43">
        <f t="shared" si="90"/>
        <v>0.62855765786093543</v>
      </c>
      <c r="AT75" s="43">
        <f t="shared" si="90"/>
        <v>5.0284612628874834</v>
      </c>
      <c r="AU75" s="43">
        <f t="shared" si="90"/>
        <v>5.6570189207484187</v>
      </c>
      <c r="AV75" s="43">
        <f t="shared" si="90"/>
        <v>0.59897667705018764</v>
      </c>
      <c r="BA75" s="43">
        <f t="shared" si="91"/>
        <v>0.53855874924887337</v>
      </c>
      <c r="BB75" s="43">
        <f t="shared" si="91"/>
        <v>5.3855874924887335</v>
      </c>
      <c r="BC75" s="43">
        <f t="shared" si="91"/>
        <v>5.9241462417376072</v>
      </c>
      <c r="BD75" s="43">
        <f t="shared" si="91"/>
        <v>0.56473835424593943</v>
      </c>
      <c r="BI75" s="43">
        <f t="shared" si="92"/>
        <v>0.46245887873914926</v>
      </c>
      <c r="BJ75" s="43">
        <f t="shared" si="92"/>
        <v>5.5495065448697902</v>
      </c>
      <c r="BK75" s="43">
        <f t="shared" si="92"/>
        <v>6.0119654236089399</v>
      </c>
      <c r="BL75" s="43">
        <f t="shared" si="92"/>
        <v>0.85905542637191268</v>
      </c>
      <c r="BM75" s="43">
        <f t="shared" si="93"/>
        <v>38.541783859724326</v>
      </c>
      <c r="BN75" s="1">
        <f t="shared" si="94"/>
        <v>14.398675902152402</v>
      </c>
    </row>
    <row r="76" spans="5:66" ht="20.100000000000001" customHeight="1">
      <c r="E76" s="38">
        <v>46</v>
      </c>
      <c r="F76" s="20">
        <f t="shared" si="86"/>
        <v>0.91460000000000008</v>
      </c>
      <c r="G76" s="20">
        <f t="shared" si="83"/>
        <v>11.522993696962944</v>
      </c>
      <c r="H76" s="29">
        <f t="shared" si="84"/>
        <v>81798.732394366205</v>
      </c>
      <c r="M76" s="43">
        <f t="shared" si="87"/>
        <v>2.9126149818356977</v>
      </c>
      <c r="N76" s="43">
        <f t="shared" si="87"/>
        <v>0</v>
      </c>
      <c r="O76" s="43">
        <f t="shared" si="87"/>
        <v>2.9126149818356977</v>
      </c>
      <c r="P76" s="43">
        <f t="shared" si="87"/>
        <v>0</v>
      </c>
      <c r="U76" s="43">
        <f t="shared" si="88"/>
        <v>2.8983173337629475</v>
      </c>
      <c r="V76" s="43">
        <f t="shared" si="88"/>
        <v>5.7966346675258951</v>
      </c>
      <c r="W76" s="43">
        <f t="shared" si="88"/>
        <v>8.6949520012888435</v>
      </c>
      <c r="X76" s="43">
        <f t="shared" si="88"/>
        <v>4.7647308918259045E-2</v>
      </c>
      <c r="AC76" s="43">
        <f t="shared" si="89"/>
        <v>2.2565587567128094</v>
      </c>
      <c r="AD76" s="43">
        <f t="shared" si="89"/>
        <v>9.0262350268512375</v>
      </c>
      <c r="AE76" s="43">
        <f t="shared" si="89"/>
        <v>11.282793783564047</v>
      </c>
      <c r="AF76" s="43">
        <f t="shared" si="89"/>
        <v>9.4863360969723018E-2</v>
      </c>
      <c r="AK76" s="43">
        <f t="shared" si="85"/>
        <v>1.4902738517677026</v>
      </c>
      <c r="AL76" s="43">
        <f t="shared" si="85"/>
        <v>8.9416431106062149</v>
      </c>
      <c r="AM76" s="43">
        <f t="shared" si="85"/>
        <v>10.431916962373919</v>
      </c>
      <c r="AN76" s="43">
        <f t="shared" si="85"/>
        <v>0.24966995909718864</v>
      </c>
      <c r="AS76" s="43">
        <f t="shared" si="90"/>
        <v>0.31869919109848366</v>
      </c>
      <c r="AT76" s="43">
        <f t="shared" si="90"/>
        <v>2.5495935287878693</v>
      </c>
      <c r="AU76" s="43">
        <f t="shared" si="90"/>
        <v>2.8682927198863526</v>
      </c>
      <c r="AV76" s="43">
        <f t="shared" si="90"/>
        <v>0.62072244458686521</v>
      </c>
      <c r="BA76" s="43">
        <f t="shared" si="91"/>
        <v>0.33171959269550011</v>
      </c>
      <c r="BB76" s="43">
        <f t="shared" si="91"/>
        <v>3.3171959269550011</v>
      </c>
      <c r="BC76" s="43">
        <f t="shared" si="91"/>
        <v>3.6489155196505014</v>
      </c>
      <c r="BD76" s="43">
        <f t="shared" si="91"/>
        <v>0.83258087482913079</v>
      </c>
      <c r="BI76" s="43">
        <f t="shared" si="92"/>
        <v>0.23694627732374812</v>
      </c>
      <c r="BJ76" s="43">
        <f t="shared" si="92"/>
        <v>2.8433553278849777</v>
      </c>
      <c r="BK76" s="43">
        <f t="shared" si="92"/>
        <v>3.0803016052087253</v>
      </c>
      <c r="BL76" s="43">
        <f t="shared" si="92"/>
        <v>0.9497237753684733</v>
      </c>
      <c r="BM76" s="43">
        <f t="shared" si="93"/>
        <v>33.447140221134639</v>
      </c>
      <c r="BN76" s="1">
        <f t="shared" si="94"/>
        <v>8.5010416707862912</v>
      </c>
    </row>
    <row r="77" spans="5:66" ht="20.100000000000001" customHeight="1">
      <c r="E77" s="38">
        <v>48</v>
      </c>
      <c r="F77" s="20">
        <f t="shared" si="86"/>
        <v>0.9546</v>
      </c>
      <c r="G77" s="20">
        <f t="shared" si="83"/>
        <v>12.02695143573237</v>
      </c>
      <c r="H77" s="29">
        <f t="shared" si="84"/>
        <v>85376.1971830986</v>
      </c>
      <c r="M77" s="43">
        <f t="shared" si="87"/>
        <v>3.7114202223690618</v>
      </c>
      <c r="N77" s="43">
        <f t="shared" si="87"/>
        <v>0</v>
      </c>
      <c r="O77" s="43">
        <f t="shared" si="87"/>
        <v>3.7114202223690618</v>
      </c>
      <c r="P77" s="43">
        <f t="shared" si="87"/>
        <v>0</v>
      </c>
      <c r="U77" s="43">
        <f t="shared" si="88"/>
        <v>3.38290737088376</v>
      </c>
      <c r="V77" s="43">
        <f t="shared" si="88"/>
        <v>6.7658147417675201</v>
      </c>
      <c r="W77" s="43">
        <f t="shared" si="88"/>
        <v>10.148722112651281</v>
      </c>
      <c r="X77" s="43">
        <f t="shared" si="88"/>
        <v>3.7576547905879894E-2</v>
      </c>
      <c r="AC77" s="43">
        <f t="shared" si="89"/>
        <v>2.9524373924613467</v>
      </c>
      <c r="AD77" s="43">
        <f t="shared" si="89"/>
        <v>11.809749569845387</v>
      </c>
      <c r="AE77" s="43">
        <f t="shared" si="89"/>
        <v>14.762186962306732</v>
      </c>
      <c r="AF77" s="43">
        <f t="shared" si="89"/>
        <v>7.2871145420549108E-2</v>
      </c>
      <c r="AK77" s="43">
        <f t="shared" si="85"/>
        <v>2.4107648736759368</v>
      </c>
      <c r="AL77" s="43">
        <f t="shared" si="85"/>
        <v>14.46458924205562</v>
      </c>
      <c r="AM77" s="43">
        <f t="shared" si="85"/>
        <v>16.875354115731557</v>
      </c>
      <c r="AN77" s="43">
        <f t="shared" si="85"/>
        <v>0.14489311310697803</v>
      </c>
      <c r="AS77" s="43">
        <f t="shared" si="90"/>
        <v>1.8574632565538012</v>
      </c>
      <c r="AT77" s="43">
        <f t="shared" si="90"/>
        <v>14.859706052430409</v>
      </c>
      <c r="AU77" s="43">
        <f t="shared" si="90"/>
        <v>16.717169308984211</v>
      </c>
      <c r="AV77" s="43">
        <f t="shared" si="90"/>
        <v>0.16685344717076167</v>
      </c>
      <c r="BA77" s="43">
        <f t="shared" si="91"/>
        <v>1.4035364164527577</v>
      </c>
      <c r="BB77" s="43">
        <f t="shared" si="91"/>
        <v>14.035364164527575</v>
      </c>
      <c r="BC77" s="43">
        <f t="shared" si="91"/>
        <v>15.438900580980334</v>
      </c>
      <c r="BD77" s="43">
        <f t="shared" si="91"/>
        <v>0.2423670527842185</v>
      </c>
      <c r="BI77" s="43">
        <f t="shared" si="92"/>
        <v>1.0580599857646515</v>
      </c>
      <c r="BJ77" s="43">
        <f t="shared" si="92"/>
        <v>12.696719829175816</v>
      </c>
      <c r="BK77" s="43">
        <f t="shared" si="92"/>
        <v>13.754779814940468</v>
      </c>
      <c r="BL77" s="43">
        <f t="shared" si="92"/>
        <v>0.31418950452387417</v>
      </c>
      <c r="BM77" s="43">
        <f t="shared" si="93"/>
        <v>84.888244716588659</v>
      </c>
      <c r="BN77" s="1">
        <f t="shared" si="94"/>
        <v>14.956982408536776</v>
      </c>
    </row>
    <row r="78" spans="5:66" ht="20.100000000000001" customHeight="1">
      <c r="E78" s="38">
        <v>50</v>
      </c>
      <c r="F78" s="20">
        <f t="shared" si="86"/>
        <v>0.99460000000000004</v>
      </c>
      <c r="G78" s="20">
        <f t="shared" si="83"/>
        <v>12.530909174501796</v>
      </c>
      <c r="H78" s="29">
        <f t="shared" si="84"/>
        <v>88953.661971830996</v>
      </c>
      <c r="M78" s="43">
        <f t="shared" si="87"/>
        <v>4.0420094895496392</v>
      </c>
      <c r="N78" s="43">
        <f t="shared" si="87"/>
        <v>0</v>
      </c>
      <c r="O78" s="43">
        <f t="shared" si="87"/>
        <v>4.0420094895496392</v>
      </c>
      <c r="P78" s="43">
        <f t="shared" si="87"/>
        <v>0</v>
      </c>
      <c r="U78" s="43">
        <f t="shared" si="88"/>
        <v>3.5744051506999486</v>
      </c>
      <c r="V78" s="43">
        <f t="shared" si="88"/>
        <v>7.1488103013998971</v>
      </c>
      <c r="W78" s="43">
        <f t="shared" si="88"/>
        <v>10.723215452099847</v>
      </c>
      <c r="X78" s="43">
        <f t="shared" si="88"/>
        <v>5.3382346560360436E-2</v>
      </c>
      <c r="AC78" s="43">
        <f t="shared" si="89"/>
        <v>3.1674484001759753</v>
      </c>
      <c r="AD78" s="43">
        <f t="shared" si="89"/>
        <v>12.669793600703901</v>
      </c>
      <c r="AE78" s="43">
        <f t="shared" si="89"/>
        <v>15.837242000879876</v>
      </c>
      <c r="AF78" s="43">
        <f t="shared" si="89"/>
        <v>9.2297521913054792E-2</v>
      </c>
      <c r="AK78" s="43">
        <f t="shared" ref="AK78:AN82" si="95">AK19+AK49</f>
        <v>2.7667686516205152</v>
      </c>
      <c r="AL78" s="43">
        <f t="shared" si="95"/>
        <v>16.600611909723089</v>
      </c>
      <c r="AM78" s="43">
        <f t="shared" si="95"/>
        <v>19.367380561343602</v>
      </c>
      <c r="AN78" s="43">
        <f t="shared" si="95"/>
        <v>0.13632635632046547</v>
      </c>
      <c r="AS78" s="43">
        <f t="shared" si="90"/>
        <v>2.3149231294908894</v>
      </c>
      <c r="AT78" s="43">
        <f t="shared" si="90"/>
        <v>18.519385035927115</v>
      </c>
      <c r="AU78" s="43">
        <f t="shared" si="90"/>
        <v>20.834308165418005</v>
      </c>
      <c r="AV78" s="43">
        <f t="shared" si="90"/>
        <v>0.17624083218115127</v>
      </c>
      <c r="BA78" s="43">
        <f t="shared" si="91"/>
        <v>1.8901089969548828</v>
      </c>
      <c r="BB78" s="43">
        <f t="shared" si="91"/>
        <v>18.901089969548828</v>
      </c>
      <c r="BC78" s="43">
        <f t="shared" si="91"/>
        <v>20.79119896650371</v>
      </c>
      <c r="BD78" s="43">
        <f t="shared" si="91"/>
        <v>0.19608272607878341</v>
      </c>
      <c r="BI78" s="43">
        <f t="shared" si="92"/>
        <v>1.5155189091277617</v>
      </c>
      <c r="BJ78" s="43">
        <f t="shared" si="92"/>
        <v>18.18622690953314</v>
      </c>
      <c r="BK78" s="43">
        <f t="shared" si="92"/>
        <v>19.7017458186609</v>
      </c>
      <c r="BL78" s="43">
        <f t="shared" si="92"/>
        <v>0.24488828510697566</v>
      </c>
      <c r="BM78" s="43">
        <f t="shared" si="93"/>
        <v>111.43484770130331</v>
      </c>
      <c r="BN78" s="1">
        <f t="shared" si="94"/>
        <v>16.320053631948777</v>
      </c>
    </row>
    <row r="79" spans="5:66" ht="20.100000000000001" customHeight="1">
      <c r="E79" s="38">
        <v>52</v>
      </c>
      <c r="F79" s="20">
        <f t="shared" si="86"/>
        <v>1.0346</v>
      </c>
      <c r="G79" s="20">
        <f t="shared" si="83"/>
        <v>13.034866913271221</v>
      </c>
      <c r="H79" s="29">
        <f t="shared" si="84"/>
        <v>92531.126760563377</v>
      </c>
      <c r="M79" s="43">
        <f t="shared" ref="M79:P82" si="96">M20+M50</f>
        <v>4.1673227906072245</v>
      </c>
      <c r="N79" s="43">
        <f t="shared" si="96"/>
        <v>0</v>
      </c>
      <c r="O79" s="43">
        <f t="shared" si="96"/>
        <v>4.1673227906072245</v>
      </c>
      <c r="P79" s="43">
        <f t="shared" si="96"/>
        <v>0</v>
      </c>
      <c r="U79" s="43">
        <f t="shared" ref="U79:X82" si="97">U20+U50</f>
        <v>3.6584296510051697</v>
      </c>
      <c r="V79" s="43">
        <f t="shared" si="97"/>
        <v>7.3168593020103394</v>
      </c>
      <c r="W79" s="43">
        <f t="shared" si="97"/>
        <v>10.975288953015509</v>
      </c>
      <c r="X79" s="43">
        <f t="shared" si="97"/>
        <v>4.574745851772051E-2</v>
      </c>
      <c r="AC79" s="43">
        <f t="shared" ref="AC79:AF82" si="98">AC20+AC50</f>
        <v>3.2511669140178641</v>
      </c>
      <c r="AD79" s="43">
        <f t="shared" si="98"/>
        <v>13.004667656071456</v>
      </c>
      <c r="AE79" s="43">
        <f t="shared" si="98"/>
        <v>16.25583457008932</v>
      </c>
      <c r="AF79" s="43">
        <f t="shared" si="98"/>
        <v>8.6388527441515345E-2</v>
      </c>
      <c r="AK79" s="43">
        <f t="shared" si="95"/>
        <v>2.8263120371399308</v>
      </c>
      <c r="AL79" s="43">
        <f t="shared" si="95"/>
        <v>16.957872222839583</v>
      </c>
      <c r="AM79" s="43">
        <f t="shared" si="95"/>
        <v>19.784184259979515</v>
      </c>
      <c r="AN79" s="43">
        <f t="shared" si="95"/>
        <v>0.13368263698968044</v>
      </c>
      <c r="AS79" s="43">
        <f t="shared" ref="AS79:AV82" si="99">AS20+AS50</f>
        <v>2.4597966117566261</v>
      </c>
      <c r="AT79" s="43">
        <f t="shared" si="99"/>
        <v>19.678372894053009</v>
      </c>
      <c r="AU79" s="43">
        <f t="shared" si="99"/>
        <v>22.138169505809635</v>
      </c>
      <c r="AV79" s="43">
        <f t="shared" si="99"/>
        <v>0.16316883338200755</v>
      </c>
      <c r="BA79" s="43">
        <f t="shared" ref="BA79:BD86" si="100">BA20+BA50</f>
        <v>2.0723337218101401</v>
      </c>
      <c r="BB79" s="43">
        <f t="shared" si="100"/>
        <v>20.723337218101403</v>
      </c>
      <c r="BC79" s="43">
        <f t="shared" si="100"/>
        <v>22.795670939911542</v>
      </c>
      <c r="BD79" s="43">
        <f t="shared" si="100"/>
        <v>0.1936599790139989</v>
      </c>
      <c r="BI79" s="43">
        <f t="shared" ref="BI79:BL86" si="101">BI20+BI50</f>
        <v>1.7308122153824614</v>
      </c>
      <c r="BJ79" s="43">
        <f t="shared" si="101"/>
        <v>20.769746584589534</v>
      </c>
      <c r="BK79" s="43">
        <f t="shared" si="101"/>
        <v>22.500558799971998</v>
      </c>
      <c r="BL79" s="43">
        <f t="shared" si="101"/>
        <v>0.20499846271810684</v>
      </c>
      <c r="BM79" s="43">
        <f t="shared" si="93"/>
        <v>130.87438003420914</v>
      </c>
      <c r="BN79" s="1">
        <f t="shared" si="94"/>
        <v>15.86998660789113</v>
      </c>
    </row>
    <row r="80" spans="5:66" ht="20.100000000000001" customHeight="1">
      <c r="E80" s="38">
        <v>54</v>
      </c>
      <c r="F80" s="20">
        <f t="shared" si="86"/>
        <v>1.0746</v>
      </c>
      <c r="G80" s="20">
        <f t="shared" si="83"/>
        <v>13.538824652040649</v>
      </c>
      <c r="H80" s="29">
        <f t="shared" si="84"/>
        <v>96108.591549295772</v>
      </c>
      <c r="M80" s="43">
        <f t="shared" si="96"/>
        <v>4.5709117082610913</v>
      </c>
      <c r="N80" s="43">
        <f t="shared" si="96"/>
        <v>0</v>
      </c>
      <c r="O80" s="43">
        <f t="shared" si="96"/>
        <v>4.5709117082610913</v>
      </c>
      <c r="P80" s="43">
        <f t="shared" si="96"/>
        <v>0</v>
      </c>
      <c r="U80" s="43">
        <f t="shared" si="97"/>
        <v>4.0845922146912024</v>
      </c>
      <c r="V80" s="43">
        <f t="shared" si="97"/>
        <v>8.1691844293824047</v>
      </c>
      <c r="W80" s="43">
        <f t="shared" si="97"/>
        <v>12.253776644073607</v>
      </c>
      <c r="X80" s="43">
        <f t="shared" si="97"/>
        <v>4.3637431183871422E-2</v>
      </c>
      <c r="AC80" s="43">
        <f t="shared" si="98"/>
        <v>3.6463512470344419</v>
      </c>
      <c r="AD80" s="43">
        <f t="shared" si="98"/>
        <v>14.585404988137768</v>
      </c>
      <c r="AE80" s="43">
        <f t="shared" si="98"/>
        <v>18.23175623517221</v>
      </c>
      <c r="AF80" s="43">
        <f t="shared" si="98"/>
        <v>8.6741187044974771E-2</v>
      </c>
      <c r="AK80" s="43">
        <f t="shared" si="95"/>
        <v>3.2610726874766653</v>
      </c>
      <c r="AL80" s="43">
        <f t="shared" si="95"/>
        <v>19.56643612485999</v>
      </c>
      <c r="AM80" s="43">
        <f t="shared" si="95"/>
        <v>22.827508812336657</v>
      </c>
      <c r="AN80" s="43">
        <f t="shared" si="95"/>
        <v>0.12270864297293999</v>
      </c>
      <c r="AS80" s="43">
        <f t="shared" si="99"/>
        <v>2.813298041095881</v>
      </c>
      <c r="AT80" s="43">
        <f t="shared" si="99"/>
        <v>22.506384328767048</v>
      </c>
      <c r="AU80" s="43">
        <f t="shared" si="99"/>
        <v>25.319682369862932</v>
      </c>
      <c r="AV80" s="43">
        <f t="shared" si="99"/>
        <v>0.14265856642223895</v>
      </c>
      <c r="BA80" s="43">
        <f t="shared" si="100"/>
        <v>2.4466373161221058</v>
      </c>
      <c r="BB80" s="43">
        <f t="shared" si="100"/>
        <v>24.466373161221057</v>
      </c>
      <c r="BC80" s="43">
        <f t="shared" si="100"/>
        <v>26.913010477343164</v>
      </c>
      <c r="BD80" s="43">
        <f t="shared" si="100"/>
        <v>0.18280114156468169</v>
      </c>
      <c r="BI80" s="43">
        <f t="shared" si="101"/>
        <v>2.0733370834188678</v>
      </c>
      <c r="BJ80" s="43">
        <f t="shared" si="101"/>
        <v>24.880045001026417</v>
      </c>
      <c r="BK80" s="43">
        <f t="shared" si="101"/>
        <v>26.953382084445288</v>
      </c>
      <c r="BL80" s="43">
        <f t="shared" si="101"/>
        <v>0.21955776966061702</v>
      </c>
      <c r="BM80" s="43">
        <f t="shared" si="93"/>
        <v>155.6542431189236</v>
      </c>
      <c r="BN80" s="1">
        <f t="shared" si="94"/>
        <v>15.984173963068558</v>
      </c>
    </row>
    <row r="81" spans="5:66" ht="20.100000000000001" customHeight="1">
      <c r="E81" s="38">
        <v>56</v>
      </c>
      <c r="F81" s="20">
        <f t="shared" si="86"/>
        <v>1.1146</v>
      </c>
      <c r="G81" s="21">
        <f t="shared" si="83"/>
        <v>14.042782390810077</v>
      </c>
      <c r="H81" s="30">
        <f t="shared" si="84"/>
        <v>99686.056338028182</v>
      </c>
      <c r="M81" s="43">
        <f t="shared" si="96"/>
        <v>4.8486366614592615</v>
      </c>
      <c r="N81" s="43">
        <f t="shared" si="96"/>
        <v>0</v>
      </c>
      <c r="O81" s="43">
        <f t="shared" si="96"/>
        <v>4.8486366614592615</v>
      </c>
      <c r="P81" s="43">
        <f t="shared" si="96"/>
        <v>0</v>
      </c>
      <c r="U81" s="43">
        <f t="shared" si="97"/>
        <v>4.3141029981367023</v>
      </c>
      <c r="V81" s="43">
        <f t="shared" si="97"/>
        <v>8.6282059962734046</v>
      </c>
      <c r="W81" s="43">
        <f t="shared" si="97"/>
        <v>12.942308994410109</v>
      </c>
      <c r="X81" s="43">
        <f t="shared" si="97"/>
        <v>5.3764879126587839E-2</v>
      </c>
      <c r="AC81" s="43">
        <f t="shared" si="98"/>
        <v>3.877300787746206</v>
      </c>
      <c r="AD81" s="43">
        <f t="shared" si="98"/>
        <v>15.509203150984824</v>
      </c>
      <c r="AE81" s="43">
        <f t="shared" si="98"/>
        <v>19.386503938731028</v>
      </c>
      <c r="AF81" s="43">
        <f t="shared" si="98"/>
        <v>9.2494700141491332E-2</v>
      </c>
      <c r="AK81" s="43">
        <f t="shared" si="95"/>
        <v>3.4602947568200992</v>
      </c>
      <c r="AL81" s="43">
        <f t="shared" si="95"/>
        <v>20.761768540920595</v>
      </c>
      <c r="AM81" s="43">
        <f t="shared" si="95"/>
        <v>24.222063297740696</v>
      </c>
      <c r="AN81" s="43">
        <f t="shared" si="95"/>
        <v>0.12991550083847186</v>
      </c>
      <c r="AS81" s="43">
        <f t="shared" si="99"/>
        <v>3.0016629703277831</v>
      </c>
      <c r="AT81" s="43">
        <f t="shared" si="99"/>
        <v>24.013303762622265</v>
      </c>
      <c r="AU81" s="43">
        <f t="shared" si="99"/>
        <v>27.014966732950043</v>
      </c>
      <c r="AV81" s="43">
        <f t="shared" si="99"/>
        <v>0.15693350257763752</v>
      </c>
      <c r="BA81" s="43">
        <f t="shared" si="100"/>
        <v>2.5975817147740239</v>
      </c>
      <c r="BB81" s="43">
        <f t="shared" si="100"/>
        <v>25.975817147740237</v>
      </c>
      <c r="BC81" s="43">
        <f t="shared" si="100"/>
        <v>28.57339886251426</v>
      </c>
      <c r="BD81" s="43">
        <f t="shared" si="100"/>
        <v>0.18788273952939949</v>
      </c>
      <c r="BI81" s="43">
        <f t="shared" si="101"/>
        <v>2.216436444379549</v>
      </c>
      <c r="BJ81" s="43">
        <f t="shared" si="101"/>
        <v>26.597237332554585</v>
      </c>
      <c r="BK81" s="43">
        <f t="shared" si="101"/>
        <v>28.813673776934134</v>
      </c>
      <c r="BL81" s="43">
        <f t="shared" si="101"/>
        <v>0.22942553458918408</v>
      </c>
      <c r="BM81" s="43">
        <f t="shared" si="93"/>
        <v>177.42611402145548</v>
      </c>
      <c r="BN81" s="1">
        <f t="shared" si="94"/>
        <v>14.99059903286744</v>
      </c>
    </row>
    <row r="82" spans="5:66" ht="20.100000000000001" customHeight="1">
      <c r="E82" s="38">
        <v>58</v>
      </c>
      <c r="F82" s="20">
        <f t="shared" si="86"/>
        <v>1.1545999999999998</v>
      </c>
      <c r="G82" s="21">
        <f t="shared" si="83"/>
        <v>14.546740129579501</v>
      </c>
      <c r="H82" s="30">
        <f t="shared" si="84"/>
        <v>103263.52112676055</v>
      </c>
      <c r="M82" s="43">
        <f t="shared" si="96"/>
        <v>4.6871114058248331</v>
      </c>
      <c r="N82" s="43">
        <f t="shared" si="96"/>
        <v>0</v>
      </c>
      <c r="O82" s="43">
        <f t="shared" si="96"/>
        <v>4.6871114058248331</v>
      </c>
      <c r="P82" s="43">
        <f t="shared" si="96"/>
        <v>0</v>
      </c>
      <c r="U82" s="43">
        <f t="shared" si="97"/>
        <v>4.1638599327280605</v>
      </c>
      <c r="V82" s="43">
        <f t="shared" si="97"/>
        <v>8.3277198654561211</v>
      </c>
      <c r="W82" s="43">
        <f t="shared" si="97"/>
        <v>12.491579798184182</v>
      </c>
      <c r="X82" s="43">
        <f t="shared" si="97"/>
        <v>6.155851239351183E-2</v>
      </c>
      <c r="AC82" s="43">
        <f t="shared" si="98"/>
        <v>3.7717573620302112</v>
      </c>
      <c r="AD82" s="43">
        <f t="shared" si="98"/>
        <v>15.087029448120845</v>
      </c>
      <c r="AE82" s="43">
        <f t="shared" si="98"/>
        <v>18.858786810151056</v>
      </c>
      <c r="AF82" s="43">
        <f t="shared" si="98"/>
        <v>9.4895917520709971E-2</v>
      </c>
      <c r="AK82" s="43">
        <f t="shared" si="95"/>
        <v>3.3571564482407505</v>
      </c>
      <c r="AL82" s="43">
        <f t="shared" si="95"/>
        <v>20.142938689444502</v>
      </c>
      <c r="AM82" s="43">
        <f t="shared" si="95"/>
        <v>23.50009513768525</v>
      </c>
      <c r="AN82" s="43">
        <f t="shared" si="95"/>
        <v>0.11160453899502196</v>
      </c>
      <c r="AS82" s="43">
        <f t="shared" si="99"/>
        <v>2.9099693693685063</v>
      </c>
      <c r="AT82" s="43">
        <f t="shared" si="99"/>
        <v>23.27975495494805</v>
      </c>
      <c r="AU82" s="43">
        <f t="shared" si="99"/>
        <v>26.189724324316554</v>
      </c>
      <c r="AV82" s="43">
        <f t="shared" si="99"/>
        <v>0.18236512827239784</v>
      </c>
      <c r="BA82" s="43">
        <f t="shared" si="100"/>
        <v>2.4876764847860979</v>
      </c>
      <c r="BB82" s="43">
        <f t="shared" si="100"/>
        <v>24.876764847860976</v>
      </c>
      <c r="BC82" s="43">
        <f t="shared" si="100"/>
        <v>27.364441332647072</v>
      </c>
      <c r="BD82" s="43">
        <f t="shared" si="100"/>
        <v>0.20458628729262818</v>
      </c>
      <c r="BI82" s="43">
        <f t="shared" si="101"/>
        <v>2.1117600834449126</v>
      </c>
      <c r="BJ82" s="43">
        <f t="shared" si="101"/>
        <v>25.341121001338948</v>
      </c>
      <c r="BK82" s="43">
        <f t="shared" si="101"/>
        <v>27.452881084783861</v>
      </c>
      <c r="BL82" s="43">
        <f t="shared" si="101"/>
        <v>0.18502059241063232</v>
      </c>
      <c r="BM82" s="43">
        <f t="shared" si="93"/>
        <v>195.16052495024724</v>
      </c>
      <c r="BN82" s="1">
        <f t="shared" si="94"/>
        <v>12.984757551661241</v>
      </c>
    </row>
    <row r="83" spans="5:66" ht="20.100000000000001" customHeight="1">
      <c r="E83" s="38">
        <v>60</v>
      </c>
      <c r="F83" s="20">
        <f t="shared" si="86"/>
        <v>1.1945999999999999</v>
      </c>
      <c r="G83" s="21">
        <f t="shared" si="83"/>
        <v>15.050697868348928</v>
      </c>
      <c r="H83" s="30">
        <f t="shared" si="84"/>
        <v>106840.98591549294</v>
      </c>
      <c r="M83" s="43">
        <f t="shared" ref="M83:M86" si="102">N24+N54</f>
        <v>0</v>
      </c>
      <c r="N83" s="43">
        <f>N24+N54</f>
        <v>0</v>
      </c>
      <c r="O83" s="43">
        <f>O24+O54</f>
        <v>4.6870875824269689</v>
      </c>
      <c r="P83" s="43">
        <f>P24+P54</f>
        <v>0</v>
      </c>
      <c r="U83" s="43">
        <f>U24+U54</f>
        <v>4.1746986145589098</v>
      </c>
      <c r="V83" s="43">
        <f>V24+V54</f>
        <v>8.3493972291178196</v>
      </c>
      <c r="W83" s="43">
        <f>W24+W54</f>
        <v>12.524095843676731</v>
      </c>
      <c r="X83" s="43">
        <f>X24+X54</f>
        <v>4.7096158591148546E-2</v>
      </c>
      <c r="AC83" s="43">
        <f>AC24+AC54</f>
        <v>3.7981011582909066</v>
      </c>
      <c r="AD83" s="43">
        <f>AD24+AD54</f>
        <v>15.192404633163626</v>
      </c>
      <c r="AE83" s="43">
        <f>AE24+AE54</f>
        <v>18.990505791454531</v>
      </c>
      <c r="AF83" s="43">
        <f>AF24+AF54</f>
        <v>9.7687984064689481E-2</v>
      </c>
      <c r="AK83" s="43">
        <f>AK24+AK54</f>
        <v>3.3671609505413826</v>
      </c>
      <c r="AL83" s="43">
        <f>AL24+AL54</f>
        <v>20.202965703248296</v>
      </c>
      <c r="AM83" s="43">
        <f>AM24+AM54</f>
        <v>23.570126653789679</v>
      </c>
      <c r="AN83" s="43">
        <f>AN24+AN54</f>
        <v>0.11869814877074561</v>
      </c>
      <c r="AS83" s="43">
        <f>AS24+AS54</f>
        <v>2.9080923916611914</v>
      </c>
      <c r="AT83" s="43">
        <f>AT24+AT54</f>
        <v>23.264739133289531</v>
      </c>
      <c r="AU83" s="43">
        <f>AU24+AU54</f>
        <v>26.17283152495072</v>
      </c>
      <c r="AV83" s="43">
        <f>AV24+AV54</f>
        <v>0.13638821414846458</v>
      </c>
      <c r="BA83" s="43">
        <f t="shared" si="100"/>
        <v>2.5583216938712097</v>
      </c>
      <c r="BB83" s="43">
        <f t="shared" si="100"/>
        <v>25.583216938712091</v>
      </c>
      <c r="BC83" s="43">
        <f t="shared" si="100"/>
        <v>28.141538632583302</v>
      </c>
      <c r="BD83" s="43">
        <f t="shared" si="100"/>
        <v>0.19532945387066253</v>
      </c>
      <c r="BI83" s="43">
        <f t="shared" si="101"/>
        <v>2.1778142550582462</v>
      </c>
      <c r="BJ83" s="43">
        <f t="shared" si="101"/>
        <v>26.133771060698955</v>
      </c>
      <c r="BK83" s="43">
        <f t="shared" si="101"/>
        <v>28.311585315757199</v>
      </c>
      <c r="BL83" s="43">
        <f t="shared" si="101"/>
        <v>0.21849518592147527</v>
      </c>
      <c r="BM83" s="43">
        <f t="shared" si="93"/>
        <v>218.285138933968</v>
      </c>
      <c r="BN83" s="1">
        <f t="shared" si="94"/>
        <v>11.972308874679971</v>
      </c>
    </row>
    <row r="84" spans="5:66" ht="20.100000000000001" customHeight="1">
      <c r="E84" s="38">
        <v>62</v>
      </c>
      <c r="F84" s="20">
        <f t="shared" si="86"/>
        <v>1.2345999999999999</v>
      </c>
      <c r="G84" s="21">
        <f t="shared" si="83"/>
        <v>15.554655607118354</v>
      </c>
      <c r="H84" s="30">
        <f t="shared" si="84"/>
        <v>110418.45070422534</v>
      </c>
      <c r="M84" s="43">
        <f t="shared" si="102"/>
        <v>0</v>
      </c>
      <c r="N84" s="43">
        <f t="shared" ref="N84:P86" si="103">N25+N55</f>
        <v>0</v>
      </c>
      <c r="O84" s="43">
        <f t="shared" si="103"/>
        <v>4.8243119994703205</v>
      </c>
      <c r="P84" s="43">
        <f t="shared" si="103"/>
        <v>0</v>
      </c>
      <c r="U84" s="43">
        <f t="shared" ref="U84:X86" si="104">U25+U55</f>
        <v>4.3637105029611654</v>
      </c>
      <c r="V84" s="43">
        <f t="shared" si="104"/>
        <v>8.7274210059223307</v>
      </c>
      <c r="W84" s="43">
        <f t="shared" si="104"/>
        <v>13.091131508883498</v>
      </c>
      <c r="X84" s="43">
        <f t="shared" si="104"/>
        <v>6.0540030399196712E-2</v>
      </c>
      <c r="AC84" s="43">
        <f t="shared" ref="AC84:AF86" si="105">AC25+AC55</f>
        <v>3.9306211250954899</v>
      </c>
      <c r="AD84" s="43">
        <f t="shared" si="105"/>
        <v>15.72248450038196</v>
      </c>
      <c r="AE84" s="43">
        <f t="shared" si="105"/>
        <v>19.653105625477451</v>
      </c>
      <c r="AF84" s="43">
        <f t="shared" si="105"/>
        <v>9.4391139960091325E-2</v>
      </c>
      <c r="AK84" s="43">
        <f t="shared" ref="AK84:AN86" si="106">AK25+AK55</f>
        <v>3.5839002870427787</v>
      </c>
      <c r="AL84" s="43">
        <f t="shared" si="106"/>
        <v>21.503401722256669</v>
      </c>
      <c r="AM84" s="43">
        <f t="shared" si="106"/>
        <v>25.087302009299449</v>
      </c>
      <c r="AN84" s="43">
        <f t="shared" si="106"/>
        <v>0.13201842974085229</v>
      </c>
      <c r="AS84" s="43">
        <f t="shared" ref="AS84:AV86" si="107">AS25+AS55</f>
        <v>3.1238685069255347</v>
      </c>
      <c r="AT84" s="43">
        <f t="shared" si="107"/>
        <v>24.990948055404278</v>
      </c>
      <c r="AU84" s="43">
        <f t="shared" si="107"/>
        <v>28.114816562329814</v>
      </c>
      <c r="AV84" s="43">
        <f t="shared" si="107"/>
        <v>0.14635183934457524</v>
      </c>
      <c r="BA84" s="43">
        <f t="shared" si="100"/>
        <v>2.7434473133491561</v>
      </c>
      <c r="BB84" s="43">
        <f t="shared" si="100"/>
        <v>27.434473133491558</v>
      </c>
      <c r="BC84" s="43">
        <f t="shared" si="100"/>
        <v>30.177920446840716</v>
      </c>
      <c r="BD84" s="43">
        <f t="shared" si="100"/>
        <v>0.18714876171553901</v>
      </c>
      <c r="BI84" s="43">
        <f t="shared" si="101"/>
        <v>2.3633557813930217</v>
      </c>
      <c r="BJ84" s="43">
        <f t="shared" si="101"/>
        <v>28.360269376716261</v>
      </c>
      <c r="BK84" s="43">
        <f t="shared" si="101"/>
        <v>30.723625158109282</v>
      </c>
      <c r="BL84" s="43">
        <f t="shared" si="101"/>
        <v>0.2459419619820411</v>
      </c>
      <c r="BM84" s="43">
        <f t="shared" si="93"/>
        <v>248.04502689794336</v>
      </c>
      <c r="BN84" s="1">
        <f t="shared" si="94"/>
        <v>11.433516620506536</v>
      </c>
    </row>
    <row r="85" spans="5:66" ht="20.100000000000001" customHeight="1" thickBot="1">
      <c r="E85" s="38">
        <v>64</v>
      </c>
      <c r="F85" s="24">
        <f t="shared" si="86"/>
        <v>1.2746</v>
      </c>
      <c r="G85" s="25">
        <f t="shared" si="83"/>
        <v>16.058613345887782</v>
      </c>
      <c r="H85" s="31">
        <f t="shared" si="84"/>
        <v>113995.91549295773</v>
      </c>
      <c r="M85" s="43">
        <f t="shared" si="102"/>
        <v>0</v>
      </c>
      <c r="N85" s="43">
        <f t="shared" si="103"/>
        <v>0</v>
      </c>
      <c r="O85" s="43">
        <f t="shared" si="103"/>
        <v>5.3326261007806028</v>
      </c>
      <c r="P85" s="43">
        <f t="shared" si="103"/>
        <v>0</v>
      </c>
      <c r="U85" s="43">
        <f t="shared" si="104"/>
        <v>4.7463601794591384</v>
      </c>
      <c r="V85" s="43">
        <f t="shared" si="104"/>
        <v>9.4927203589182767</v>
      </c>
      <c r="W85" s="43">
        <f t="shared" si="104"/>
        <v>14.239080538377415</v>
      </c>
      <c r="X85" s="43">
        <f t="shared" si="104"/>
        <v>5.4558856789740796E-2</v>
      </c>
      <c r="AC85" s="43">
        <f t="shared" si="105"/>
        <v>4.2881843365679906</v>
      </c>
      <c r="AD85" s="43">
        <f t="shared" si="105"/>
        <v>17.152737346271962</v>
      </c>
      <c r="AE85" s="43">
        <f t="shared" si="105"/>
        <v>21.440921682839949</v>
      </c>
      <c r="AF85" s="43">
        <f t="shared" si="105"/>
        <v>0.11020984489691532</v>
      </c>
      <c r="AK85" s="43">
        <f t="shared" si="106"/>
        <v>3.8620412925668823</v>
      </c>
      <c r="AL85" s="43">
        <f t="shared" si="106"/>
        <v>23.172247755401294</v>
      </c>
      <c r="AM85" s="43">
        <f t="shared" si="106"/>
        <v>27.034289047968173</v>
      </c>
      <c r="AN85" s="43">
        <f t="shared" si="106"/>
        <v>0.16874329831102527</v>
      </c>
      <c r="AS85" s="43">
        <f t="shared" si="107"/>
        <v>3.4066935836265375</v>
      </c>
      <c r="AT85" s="43">
        <f t="shared" si="107"/>
        <v>27.2535486690123</v>
      </c>
      <c r="AU85" s="43">
        <f t="shared" si="107"/>
        <v>30.660242252638838</v>
      </c>
      <c r="AV85" s="43">
        <f t="shared" si="107"/>
        <v>0.16717405807074723</v>
      </c>
      <c r="BA85" s="43">
        <f t="shared" si="100"/>
        <v>3.0061945930093383</v>
      </c>
      <c r="BB85" s="43">
        <f t="shared" si="100"/>
        <v>30.06194593009338</v>
      </c>
      <c r="BC85" s="43">
        <f t="shared" si="100"/>
        <v>33.068140523102713</v>
      </c>
      <c r="BD85" s="43">
        <f t="shared" si="100"/>
        <v>0.18520213836847949</v>
      </c>
      <c r="BI85" s="43">
        <f t="shared" si="101"/>
        <v>2.6169293691532252</v>
      </c>
      <c r="BJ85" s="43">
        <f t="shared" si="101"/>
        <v>31.403152429838705</v>
      </c>
      <c r="BK85" s="43">
        <f t="shared" si="101"/>
        <v>34.020081798991932</v>
      </c>
      <c r="BL85" s="43">
        <f t="shared" si="101"/>
        <v>0.24551518427314317</v>
      </c>
      <c r="BM85" s="43">
        <f t="shared" si="93"/>
        <v>281.0681965774026</v>
      </c>
      <c r="BN85" s="1">
        <f t="shared" si="94"/>
        <v>11.172787534213491</v>
      </c>
    </row>
    <row r="86" spans="5:66" ht="20.100000000000001" customHeight="1">
      <c r="E86" s="38">
        <v>66</v>
      </c>
      <c r="F86" s="20">
        <f t="shared" si="86"/>
        <v>1.3146</v>
      </c>
      <c r="G86" s="21">
        <f t="shared" si="83"/>
        <v>16.562571084657208</v>
      </c>
      <c r="H86" s="30">
        <f t="shared" si="84"/>
        <v>117573.38028169014</v>
      </c>
      <c r="M86" s="43">
        <f t="shared" si="102"/>
        <v>0</v>
      </c>
      <c r="N86" s="43">
        <f t="shared" si="103"/>
        <v>0</v>
      </c>
      <c r="O86" s="43">
        <f t="shared" si="103"/>
        <v>5.5605036361844178</v>
      </c>
      <c r="P86" s="43">
        <f t="shared" si="103"/>
        <v>0</v>
      </c>
      <c r="U86" s="43">
        <f t="shared" si="104"/>
        <v>5.0284196957669796</v>
      </c>
      <c r="V86" s="43">
        <f t="shared" si="104"/>
        <v>10.056839391533959</v>
      </c>
      <c r="W86" s="43">
        <f t="shared" si="104"/>
        <v>15.08525908730094</v>
      </c>
      <c r="X86" s="43">
        <f t="shared" si="104"/>
        <v>6.9514579210654834E-2</v>
      </c>
      <c r="AC86" s="43">
        <f t="shared" si="105"/>
        <v>4.4518901560115989</v>
      </c>
      <c r="AD86" s="43">
        <f t="shared" si="105"/>
        <v>17.807560624046396</v>
      </c>
      <c r="AE86" s="43">
        <f t="shared" si="105"/>
        <v>22.259450780057993</v>
      </c>
      <c r="AF86" s="43">
        <f t="shared" si="105"/>
        <v>0.11595693319834559</v>
      </c>
      <c r="AK86" s="43">
        <f t="shared" si="106"/>
        <v>4.0847694032106485</v>
      </c>
      <c r="AL86" s="43">
        <f t="shared" si="106"/>
        <v>24.508616419263888</v>
      </c>
      <c r="AM86" s="43">
        <f t="shared" si="106"/>
        <v>28.593385822474538</v>
      </c>
      <c r="AN86" s="43">
        <f t="shared" si="106"/>
        <v>0.15706106996641583</v>
      </c>
      <c r="AS86" s="43">
        <f t="shared" si="107"/>
        <v>3.6019443138690352</v>
      </c>
      <c r="AT86" s="43">
        <f t="shared" si="107"/>
        <v>28.815554510952282</v>
      </c>
      <c r="AU86" s="43">
        <f t="shared" si="107"/>
        <v>32.417498824821323</v>
      </c>
      <c r="AV86" s="43">
        <f t="shared" si="107"/>
        <v>0.20234674979124034</v>
      </c>
      <c r="BA86" s="43">
        <f t="shared" si="100"/>
        <v>3.1455203992460112</v>
      </c>
      <c r="BB86" s="43">
        <f t="shared" si="100"/>
        <v>31.45520399246011</v>
      </c>
      <c r="BC86" s="43">
        <f t="shared" si="100"/>
        <v>34.600724391706123</v>
      </c>
      <c r="BD86" s="43">
        <f t="shared" si="100"/>
        <v>0.22122952459063694</v>
      </c>
      <c r="BI86" s="43">
        <f t="shared" si="101"/>
        <v>2.7664065171291079</v>
      </c>
      <c r="BJ86" s="43">
        <f t="shared" si="101"/>
        <v>33.196878205549289</v>
      </c>
      <c r="BK86" s="43">
        <f t="shared" si="101"/>
        <v>35.963284722678395</v>
      </c>
      <c r="BL86" s="43">
        <f t="shared" si="101"/>
        <v>0.19318097495287387</v>
      </c>
      <c r="BM86" s="43">
        <f t="shared" si="93"/>
        <v>312.16157370605242</v>
      </c>
      <c r="BN86" s="1">
        <f t="shared" si="94"/>
        <v>10.634517827235582</v>
      </c>
    </row>
    <row r="87" spans="5:66" ht="20.100000000000001" customHeight="1">
      <c r="BB87" s="43"/>
    </row>
    <row r="88" spans="5:66" ht="20.100000000000001" customHeight="1">
      <c r="BB88" s="43"/>
    </row>
    <row r="89" spans="5:66" ht="20.100000000000001" customHeight="1">
      <c r="BB89" s="43"/>
    </row>
    <row r="90" spans="5:66" ht="20.100000000000001" customHeight="1">
      <c r="BB90" s="43"/>
    </row>
    <row r="91" spans="5:66" ht="20.100000000000001" customHeight="1">
      <c r="BB91" s="43"/>
    </row>
    <row r="92" spans="5:66" ht="20.100000000000001" customHeight="1">
      <c r="BB92" s="43"/>
    </row>
    <row r="93" spans="5:66" ht="20.100000000000001" customHeight="1">
      <c r="BB93" s="43"/>
    </row>
    <row r="94" spans="5:66" ht="20.100000000000001" customHeight="1">
      <c r="BB94" s="43"/>
    </row>
    <row r="95" spans="5:66" ht="20.100000000000001" customHeight="1">
      <c r="BB95" s="43"/>
    </row>
    <row r="96" spans="5:66" ht="20.100000000000001" customHeight="1">
      <c r="BB96" s="43"/>
    </row>
    <row r="97" spans="54:54" ht="20.100000000000001" customHeight="1">
      <c r="BB97" s="43"/>
    </row>
    <row r="98" spans="54:54" ht="20.100000000000001" customHeight="1">
      <c r="BB98" s="43"/>
    </row>
    <row r="99" spans="54:54" ht="20.100000000000001" customHeight="1">
      <c r="BB99" s="43"/>
    </row>
    <row r="100" spans="54:54" ht="20.100000000000001" customHeight="1">
      <c r="BB100" s="43"/>
    </row>
    <row r="101" spans="54:54" ht="20.100000000000001" customHeight="1">
      <c r="BB101" s="43"/>
    </row>
    <row r="102" spans="54:54" ht="20.100000000000001" customHeight="1">
      <c r="BB102" s="43"/>
    </row>
    <row r="103" spans="54:54" ht="20.100000000000001" customHeight="1">
      <c r="BB103" s="43"/>
    </row>
    <row r="104" spans="54:54" ht="20.100000000000001" customHeight="1">
      <c r="BB104" s="43"/>
    </row>
    <row r="105" spans="54:54" ht="20.100000000000001" customHeight="1">
      <c r="BB105" s="43"/>
    </row>
    <row r="106" spans="54:54" ht="20.100000000000001" customHeight="1">
      <c r="BB106" s="43"/>
    </row>
    <row r="107" spans="54:54" ht="20.100000000000001" customHeight="1">
      <c r="BB107" s="43"/>
    </row>
    <row r="108" spans="54:54" ht="20.100000000000001" customHeight="1">
      <c r="BB108" s="43"/>
    </row>
  </sheetData>
  <mergeCells count="45">
    <mergeCell ref="Y1:AC1"/>
    <mergeCell ref="E1:H1"/>
    <mergeCell ref="I1:M1"/>
    <mergeCell ref="N1:O1"/>
    <mergeCell ref="Q1:U1"/>
    <mergeCell ref="V1:W1"/>
    <mergeCell ref="BB1:BC1"/>
    <mergeCell ref="BE1:BI1"/>
    <mergeCell ref="BJ1:BK1"/>
    <mergeCell ref="E31:H31"/>
    <mergeCell ref="I31:M31"/>
    <mergeCell ref="N31:O31"/>
    <mergeCell ref="Q31:U31"/>
    <mergeCell ref="V31:W31"/>
    <mergeCell ref="Y31:AC31"/>
    <mergeCell ref="AD31:AE31"/>
    <mergeCell ref="AD1:AE1"/>
    <mergeCell ref="AG1:AK1"/>
    <mergeCell ref="AL1:AM1"/>
    <mergeCell ref="AO1:AS1"/>
    <mergeCell ref="AT1:AU1"/>
    <mergeCell ref="AW1:BA1"/>
    <mergeCell ref="BE31:BI31"/>
    <mergeCell ref="BJ31:BK31"/>
    <mergeCell ref="E60:H60"/>
    <mergeCell ref="I60:M60"/>
    <mergeCell ref="N60:O60"/>
    <mergeCell ref="Q60:U60"/>
    <mergeCell ref="V60:W60"/>
    <mergeCell ref="Y60:AC60"/>
    <mergeCell ref="AD60:AE60"/>
    <mergeCell ref="AG60:AK60"/>
    <mergeCell ref="AG31:AK31"/>
    <mergeCell ref="AL31:AM31"/>
    <mergeCell ref="AO31:AS31"/>
    <mergeCell ref="AT31:AU31"/>
    <mergeCell ref="AW31:BA31"/>
    <mergeCell ref="BB31:BC31"/>
    <mergeCell ref="BJ60:BK60"/>
    <mergeCell ref="AL60:AM60"/>
    <mergeCell ref="AO60:AS60"/>
    <mergeCell ref="AT60:AU60"/>
    <mergeCell ref="AW60:BA60"/>
    <mergeCell ref="BB60:BC60"/>
    <mergeCell ref="BE60:BI6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108"/>
  <sheetViews>
    <sheetView topLeftCell="AS1" zoomScale="70" zoomScaleNormal="70" workbookViewId="0">
      <selection activeCell="BE1" sqref="BE1:BF1048576"/>
    </sheetView>
  </sheetViews>
  <sheetFormatPr defaultColWidth="8.85546875" defaultRowHeight="15.75"/>
  <cols>
    <col min="1" max="1" width="6.28515625" style="1" customWidth="1"/>
    <col min="2" max="2" width="21.85546875" style="1" customWidth="1"/>
    <col min="3" max="3" width="12.85546875" style="1" customWidth="1"/>
    <col min="4" max="4" width="8.85546875" style="1"/>
    <col min="5" max="5" width="18.85546875" style="1" customWidth="1"/>
    <col min="6" max="7" width="11.140625" style="1" customWidth="1"/>
    <col min="8" max="8" width="11.7109375" style="1" customWidth="1"/>
    <col min="9" max="16" width="11.140625" style="1" customWidth="1"/>
    <col min="17" max="17" width="13.42578125" style="1" customWidth="1"/>
    <col min="18" max="18" width="8.85546875" style="1"/>
    <col min="19" max="26" width="11.140625" style="1" customWidth="1"/>
    <col min="27" max="27" width="13.42578125" style="1" customWidth="1"/>
    <col min="28" max="28" width="8.85546875" style="1"/>
    <col min="29" max="36" width="11.140625" style="1" customWidth="1"/>
    <col min="37" max="37" width="13.42578125" style="1" customWidth="1"/>
    <col min="38" max="38" width="8.85546875" style="1"/>
    <col min="39" max="46" width="11.140625" style="1" customWidth="1"/>
    <col min="47" max="47" width="13.42578125" style="1" customWidth="1"/>
    <col min="48" max="48" width="8.85546875" style="1"/>
    <col min="49" max="56" width="11.140625" style="1" customWidth="1"/>
    <col min="57" max="57" width="13.42578125" style="1" customWidth="1"/>
    <col min="58" max="58" width="8.85546875" style="1"/>
    <col min="59" max="66" width="11.140625" style="1" customWidth="1"/>
    <col min="67" max="67" width="13.42578125" style="1" customWidth="1"/>
    <col min="68" max="68" width="8.85546875" style="1"/>
    <col min="69" max="76" width="11.140625" style="1" customWidth="1"/>
    <col min="77" max="77" width="13.42578125" style="1" customWidth="1"/>
    <col min="78" max="16384" width="8.85546875" style="1"/>
  </cols>
  <sheetData>
    <row r="1" spans="2:78" ht="20.100000000000001" customHeight="1" thickBot="1">
      <c r="B1" s="40" t="s">
        <v>33</v>
      </c>
      <c r="C1" s="40"/>
      <c r="D1" s="2"/>
      <c r="E1" s="87" t="s">
        <v>19</v>
      </c>
      <c r="F1" s="88"/>
      <c r="G1" s="88"/>
      <c r="H1" s="89"/>
      <c r="I1" s="84" t="s">
        <v>21</v>
      </c>
      <c r="J1" s="85"/>
      <c r="K1" s="85"/>
      <c r="L1" s="85"/>
      <c r="M1" s="86"/>
      <c r="N1" s="82">
        <v>0</v>
      </c>
      <c r="O1" s="83"/>
      <c r="P1" s="77"/>
      <c r="S1" s="84" t="s">
        <v>21</v>
      </c>
      <c r="T1" s="85"/>
      <c r="U1" s="85"/>
      <c r="V1" s="85"/>
      <c r="W1" s="86"/>
      <c r="X1" s="82">
        <v>0.04</v>
      </c>
      <c r="Y1" s="83"/>
      <c r="Z1" s="77"/>
      <c r="AC1" s="84" t="s">
        <v>21</v>
      </c>
      <c r="AD1" s="85"/>
      <c r="AE1" s="85"/>
      <c r="AF1" s="85"/>
      <c r="AG1" s="86"/>
      <c r="AH1" s="82">
        <v>0.08</v>
      </c>
      <c r="AI1" s="83"/>
      <c r="AJ1" s="77"/>
      <c r="AM1" s="84" t="s">
        <v>21</v>
      </c>
      <c r="AN1" s="85"/>
      <c r="AO1" s="85"/>
      <c r="AP1" s="85"/>
      <c r="AQ1" s="86"/>
      <c r="AR1" s="82">
        <v>0.12</v>
      </c>
      <c r="AS1" s="83"/>
      <c r="AT1" s="77"/>
      <c r="AW1" s="84" t="s">
        <v>21</v>
      </c>
      <c r="AX1" s="85"/>
      <c r="AY1" s="85"/>
      <c r="AZ1" s="85"/>
      <c r="BA1" s="86"/>
      <c r="BB1" s="82">
        <v>0.16</v>
      </c>
      <c r="BC1" s="83"/>
      <c r="BD1" s="77"/>
      <c r="BG1" s="84" t="s">
        <v>21</v>
      </c>
      <c r="BH1" s="85"/>
      <c r="BI1" s="85"/>
      <c r="BJ1" s="85"/>
      <c r="BK1" s="86"/>
      <c r="BL1" s="82">
        <v>0.2</v>
      </c>
      <c r="BM1" s="83"/>
      <c r="BN1" s="77"/>
      <c r="BQ1" s="84" t="s">
        <v>21</v>
      </c>
      <c r="BR1" s="85"/>
      <c r="BS1" s="85"/>
      <c r="BT1" s="85"/>
      <c r="BU1" s="86"/>
      <c r="BV1" s="82">
        <v>0.24</v>
      </c>
      <c r="BW1" s="83"/>
      <c r="BX1" s="77"/>
    </row>
    <row r="2" spans="2:78" ht="20.100000000000001" customHeight="1">
      <c r="B2" s="4" t="s">
        <v>1</v>
      </c>
      <c r="C2" s="5">
        <v>600</v>
      </c>
      <c r="D2" s="2"/>
      <c r="E2" s="22" t="s">
        <v>25</v>
      </c>
      <c r="F2" s="19" t="s">
        <v>27</v>
      </c>
      <c r="G2" s="39" t="s">
        <v>0</v>
      </c>
      <c r="H2" s="23" t="s">
        <v>28</v>
      </c>
      <c r="I2" s="22" t="s">
        <v>29</v>
      </c>
      <c r="J2" s="19" t="s">
        <v>23</v>
      </c>
      <c r="K2" s="19" t="s">
        <v>26</v>
      </c>
      <c r="L2" s="39" t="s">
        <v>18</v>
      </c>
      <c r="M2" s="19" t="s">
        <v>30</v>
      </c>
      <c r="N2" s="19" t="s">
        <v>31</v>
      </c>
      <c r="O2" s="19" t="s">
        <v>32</v>
      </c>
      <c r="P2" s="23" t="s">
        <v>20</v>
      </c>
      <c r="Q2" s="78" t="s">
        <v>67</v>
      </c>
      <c r="R2" s="78" t="s">
        <v>68</v>
      </c>
      <c r="S2" s="22" t="s">
        <v>9</v>
      </c>
      <c r="T2" s="19" t="s">
        <v>23</v>
      </c>
      <c r="U2" s="19" t="s">
        <v>26</v>
      </c>
      <c r="V2" s="39" t="s">
        <v>18</v>
      </c>
      <c r="W2" s="19" t="s">
        <v>30</v>
      </c>
      <c r="X2" s="19" t="s">
        <v>31</v>
      </c>
      <c r="Y2" s="19" t="s">
        <v>32</v>
      </c>
      <c r="Z2" s="23" t="s">
        <v>20</v>
      </c>
      <c r="AA2" s="78" t="s">
        <v>67</v>
      </c>
      <c r="AB2" s="78" t="s">
        <v>68</v>
      </c>
      <c r="AC2" s="22" t="s">
        <v>10</v>
      </c>
      <c r="AD2" s="19" t="s">
        <v>23</v>
      </c>
      <c r="AE2" s="19" t="s">
        <v>26</v>
      </c>
      <c r="AF2" s="39" t="s">
        <v>18</v>
      </c>
      <c r="AG2" s="19" t="s">
        <v>30</v>
      </c>
      <c r="AH2" s="19" t="s">
        <v>31</v>
      </c>
      <c r="AI2" s="19" t="s">
        <v>32</v>
      </c>
      <c r="AJ2" s="23" t="s">
        <v>20</v>
      </c>
      <c r="AK2" s="78" t="s">
        <v>67</v>
      </c>
      <c r="AL2" s="78" t="s">
        <v>68</v>
      </c>
      <c r="AM2" s="22" t="s">
        <v>11</v>
      </c>
      <c r="AN2" s="19" t="s">
        <v>23</v>
      </c>
      <c r="AO2" s="19" t="s">
        <v>26</v>
      </c>
      <c r="AP2" s="39" t="s">
        <v>18</v>
      </c>
      <c r="AQ2" s="19" t="s">
        <v>30</v>
      </c>
      <c r="AR2" s="19" t="s">
        <v>31</v>
      </c>
      <c r="AS2" s="19" t="s">
        <v>32</v>
      </c>
      <c r="AT2" s="23" t="s">
        <v>20</v>
      </c>
      <c r="AU2" s="78" t="s">
        <v>67</v>
      </c>
      <c r="AV2" s="78" t="s">
        <v>68</v>
      </c>
      <c r="AW2" s="22" t="s">
        <v>12</v>
      </c>
      <c r="AX2" s="19" t="s">
        <v>23</v>
      </c>
      <c r="AY2" s="19" t="s">
        <v>26</v>
      </c>
      <c r="AZ2" s="39" t="s">
        <v>18</v>
      </c>
      <c r="BA2" s="19" t="s">
        <v>30</v>
      </c>
      <c r="BB2" s="19" t="s">
        <v>31</v>
      </c>
      <c r="BC2" s="19" t="s">
        <v>32</v>
      </c>
      <c r="BD2" s="23" t="s">
        <v>20</v>
      </c>
      <c r="BE2" s="78" t="s">
        <v>67</v>
      </c>
      <c r="BF2" s="78" t="s">
        <v>68</v>
      </c>
      <c r="BG2" s="22" t="s">
        <v>13</v>
      </c>
      <c r="BH2" s="19" t="s">
        <v>23</v>
      </c>
      <c r="BI2" s="19" t="s">
        <v>26</v>
      </c>
      <c r="BJ2" s="39" t="s">
        <v>18</v>
      </c>
      <c r="BK2" s="19" t="s">
        <v>30</v>
      </c>
      <c r="BL2" s="19" t="s">
        <v>31</v>
      </c>
      <c r="BM2" s="19" t="s">
        <v>32</v>
      </c>
      <c r="BN2" s="23" t="s">
        <v>20</v>
      </c>
      <c r="BO2" s="78" t="s">
        <v>67</v>
      </c>
      <c r="BP2" s="78" t="s">
        <v>68</v>
      </c>
      <c r="BQ2" s="22" t="s">
        <v>14</v>
      </c>
      <c r="BR2" s="19" t="s">
        <v>23</v>
      </c>
      <c r="BS2" s="19" t="s">
        <v>26</v>
      </c>
      <c r="BT2" s="39" t="s">
        <v>18</v>
      </c>
      <c r="BU2" s="19" t="s">
        <v>30</v>
      </c>
      <c r="BV2" s="19" t="s">
        <v>31</v>
      </c>
      <c r="BW2" s="19" t="s">
        <v>32</v>
      </c>
      <c r="BX2" s="23" t="s">
        <v>20</v>
      </c>
      <c r="BY2" s="78" t="s">
        <v>67</v>
      </c>
      <c r="BZ2" s="78" t="s">
        <v>68</v>
      </c>
    </row>
    <row r="3" spans="2:78" ht="20.100000000000001" customHeight="1">
      <c r="B3" s="6" t="s">
        <v>24</v>
      </c>
      <c r="C3" s="7">
        <v>20.5</v>
      </c>
      <c r="D3" s="2"/>
      <c r="E3" s="38">
        <v>20</v>
      </c>
      <c r="F3" s="20">
        <f t="shared" ref="F3:F25" si="0">0.02*E3-0.0054</f>
        <v>0.39460000000000001</v>
      </c>
      <c r="G3" s="20">
        <f t="shared" ref="G3:G26" si="1">F3/$C$14/$C$7</f>
        <v>4.0592479373370143</v>
      </c>
      <c r="H3" s="29">
        <f t="shared" ref="H3:H26" si="2">F3*$C$7/$C$5</f>
        <v>35291.690140845072</v>
      </c>
      <c r="I3" s="19">
        <v>0.5736</v>
      </c>
      <c r="J3" s="19">
        <v>0.02</v>
      </c>
      <c r="K3" s="19">
        <v>1.026</v>
      </c>
      <c r="L3" s="19">
        <f t="shared" ref="L3:L26" si="3">K3/$C$14</f>
        <v>0.93829114878768705</v>
      </c>
      <c r="M3" s="19">
        <f t="shared" ref="M3:M25" si="4">4*PI()^2*$C$13*SQRT($C$11*$C$2)*($C$7*I3*K3)^2</f>
        <v>0.14289589864421509</v>
      </c>
      <c r="N3" s="19">
        <f t="shared" ref="N3:N25" si="5">4*PI()^2*N$1*SQRT($C$11*$C$2)*($C$7*I3*K3)^2</f>
        <v>0</v>
      </c>
      <c r="O3" s="19">
        <f t="shared" ref="O3:O25" si="6">M3+N3</f>
        <v>0.14289589864421509</v>
      </c>
      <c r="P3" s="36">
        <f t="shared" ref="P3:P25" si="7">2*PI()^2*N$1*2*SQRT($C$2*$C$11)*J3*$C$7^2*K3^2/SQRT(2)</f>
        <v>0</v>
      </c>
      <c r="Q3" s="17">
        <f t="shared" ref="Q3:Q7" si="8">0.5926*0.5*$C$6*$F3^3*($C$7*I3*2+$C$7)*$C$8</f>
        <v>3.1106601404637684</v>
      </c>
      <c r="R3" s="79">
        <f t="shared" ref="R3:R26" si="9">N3/Q3</f>
        <v>0</v>
      </c>
      <c r="S3" s="26">
        <v>0.41420000000000001</v>
      </c>
      <c r="T3" s="20">
        <v>4.2999999999999997E-2</v>
      </c>
      <c r="U3" s="19">
        <v>1.1419999999999999</v>
      </c>
      <c r="V3" s="19">
        <f t="shared" ref="V3:V26" si="10">U3/$C$14</f>
        <v>1.0443747484556907</v>
      </c>
      <c r="W3" s="19">
        <f t="shared" ref="W3:W25" si="11">4*PI()^2*$C$13*SQRT($C$11*$C$2)*($C$7*S3*U3)^2</f>
        <v>9.2312211216926315E-2</v>
      </c>
      <c r="X3" s="19">
        <f t="shared" ref="X3:X25" si="12">4*PI()^2*X$1*SQRT($C$11*$C$2)*($C$7*S3*U3)^2</f>
        <v>0.18462442243385263</v>
      </c>
      <c r="Y3" s="19">
        <f t="shared" ref="Y3:Y25" si="13">W3+X3</f>
        <v>0.27693663365077892</v>
      </c>
      <c r="Z3" s="36">
        <f t="shared" ref="Z3:Z25" si="14">2*PI()^2*X$1*2*SQRT($C$2*$C$11)*T3*$C$7^2*U3^2/SQRT(2)</f>
        <v>3.2720687364914208E-2</v>
      </c>
      <c r="AA3" s="17">
        <f t="shared" ref="AA3:AA7" si="15">0.5926*0.5*$C$6*$F3^3*($C$7*S3*2+$C$7)*$C$8</f>
        <v>2.6488128729619755</v>
      </c>
      <c r="AB3" s="79">
        <f t="shared" ref="AB3:AB26" si="16">X3/AA3</f>
        <v>6.9700817418408459E-2</v>
      </c>
      <c r="AC3" s="26">
        <v>0</v>
      </c>
      <c r="AD3" s="20">
        <v>0</v>
      </c>
      <c r="AE3" s="19">
        <v>0</v>
      </c>
      <c r="AF3" s="19">
        <f t="shared" ref="AF3:AF26" si="17">AE3/$C$14</f>
        <v>0</v>
      </c>
      <c r="AG3" s="19">
        <f t="shared" ref="AG3:AG25" si="18">4*PI()^2*$C$13*SQRT($C$11*$C$2)*($C$7*AC3*AE3)^2</f>
        <v>0</v>
      </c>
      <c r="AH3" s="19">
        <f t="shared" ref="AH3:AH25" si="19">4*PI()^2*AH$1*SQRT($C$11*$C$2)*($C$7*AC3*AE3)^2</f>
        <v>0</v>
      </c>
      <c r="AI3" s="19">
        <f t="shared" ref="AI3:AI25" si="20">AG3+AH3</f>
        <v>0</v>
      </c>
      <c r="AJ3" s="36">
        <f t="shared" ref="AJ3:AJ25" si="21">2*PI()^2*AH$1*2*SQRT($C$2*$C$11)*AD3*$C$7^2*AE3^2/SQRT(2)</f>
        <v>0</v>
      </c>
      <c r="AK3" s="17">
        <f t="shared" ref="AK3:AK7" si="22">0.5926*0.5*$C$6*$F3^3*($C$7*AC3*2+$C$7)*$C$8</f>
        <v>1.4487053560282079</v>
      </c>
      <c r="AL3" s="79">
        <f t="shared" ref="AL3:AL26" si="23">AH3/AK3</f>
        <v>0</v>
      </c>
      <c r="AM3" s="26">
        <v>0</v>
      </c>
      <c r="AN3" s="20">
        <v>0</v>
      </c>
      <c r="AO3" s="19">
        <v>0</v>
      </c>
      <c r="AP3" s="19">
        <f t="shared" ref="AP3:AP26" si="24">AO3/$C$14</f>
        <v>0</v>
      </c>
      <c r="AQ3" s="19">
        <f t="shared" ref="AQ3:AQ25" si="25">4*PI()^2*$C$13*SQRT($C$11*$C$2)*($C$7*AM3*AO3)^2</f>
        <v>0</v>
      </c>
      <c r="AR3" s="19">
        <f t="shared" ref="AR3:AR25" si="26">4*PI()^2*AR$1*SQRT($C$11*$C$2)*($C$7*AM3*AO3)^2</f>
        <v>0</v>
      </c>
      <c r="AS3" s="19">
        <f t="shared" ref="AS3:AS25" si="27">AQ3+AR3</f>
        <v>0</v>
      </c>
      <c r="AT3" s="36">
        <f t="shared" ref="AT3:AT25" si="28">2*PI()^2*AR$1*2*SQRT($C$2*$C$11)*AN3*$C$7^2*AO3^2/SQRT(2)</f>
        <v>0</v>
      </c>
      <c r="AU3" s="17">
        <f t="shared" ref="AU3:AU7" si="29">0.5926*0.5*$C$6*$F3^3*($C$7*AM3*2+$C$7)*$C$8</f>
        <v>1.4487053560282079</v>
      </c>
      <c r="AV3" s="79">
        <f t="shared" ref="AV3:AV26" si="30">AR3/AU3</f>
        <v>0</v>
      </c>
      <c r="AW3" s="26">
        <v>0</v>
      </c>
      <c r="AX3" s="20">
        <v>0</v>
      </c>
      <c r="AY3" s="19">
        <v>0</v>
      </c>
      <c r="AZ3" s="19">
        <f t="shared" ref="AZ3:AZ26" si="31">AY3/$C$14</f>
        <v>0</v>
      </c>
      <c r="BA3" s="19">
        <f t="shared" ref="BA3:BA25" si="32">4*PI()^2*$C$13*SQRT($C$11*$C$2)*($C$7*AW3*AY3)^2</f>
        <v>0</v>
      </c>
      <c r="BB3" s="19">
        <f t="shared" ref="BB3:BB25" si="33">4*PI()^2*BB$1*SQRT($C$11*$C$2)*($C$7*AW3*AY3)^2</f>
        <v>0</v>
      </c>
      <c r="BC3" s="19">
        <f t="shared" ref="BC3:BC25" si="34">BA3+BB3</f>
        <v>0</v>
      </c>
      <c r="BD3" s="36">
        <f t="shared" ref="BD3:BD25" si="35">2*PI()^2*BB$1*2*SQRT($C$2*$C$11)*AX3*$C$7^2*AY3^2/SQRT(2)</f>
        <v>0</v>
      </c>
      <c r="BE3" s="17">
        <f t="shared" ref="BE3:BE7" si="36">0.5926*0.5*$C$6*$F3^3*($C$7*AW3*2+$C$7)*$C$8</f>
        <v>1.4487053560282079</v>
      </c>
      <c r="BF3" s="79">
        <f t="shared" ref="BF3:BF26" si="37">BB3/BE3</f>
        <v>0</v>
      </c>
      <c r="BG3" s="22">
        <v>0</v>
      </c>
      <c r="BH3" s="19">
        <v>0</v>
      </c>
      <c r="BI3" s="19">
        <v>0</v>
      </c>
      <c r="BJ3" s="19">
        <f t="shared" ref="BJ3:BJ26" si="38">BI3/$C$14</f>
        <v>0</v>
      </c>
      <c r="BK3" s="19">
        <f t="shared" ref="BK3:BK25" si="39">4*PI()^2*$C$13*SQRT($C$11*$C$2)*($C$7*BG3*BI3)^2</f>
        <v>0</v>
      </c>
      <c r="BL3" s="19">
        <f t="shared" ref="BL3:BL25" si="40">4*PI()^2*BL$1*SQRT($C$11*$C$2)*($C$7*BG3*BI3)^2</f>
        <v>0</v>
      </c>
      <c r="BM3" s="19">
        <f t="shared" ref="BM3:BM25" si="41">BK3+BL3</f>
        <v>0</v>
      </c>
      <c r="BN3" s="36">
        <f t="shared" ref="BN3:BN25" si="42">2*PI()^2*BL$1*2*SQRT($C$2*$C$11)*BH3*$C$7^2*BI3^2/SQRT(2)</f>
        <v>0</v>
      </c>
      <c r="BO3" s="17">
        <f t="shared" ref="BO3:BO7" si="43">0.5926*0.5*$C$6*$F3^3*($C$7*BG3*2+$C$7)*$C$8</f>
        <v>1.4487053560282079</v>
      </c>
      <c r="BP3" s="79">
        <f t="shared" ref="BP3:BP26" si="44">BL3/BO3</f>
        <v>0</v>
      </c>
      <c r="BQ3" s="26">
        <v>0</v>
      </c>
      <c r="BR3" s="20">
        <v>0</v>
      </c>
      <c r="BS3" s="19">
        <v>0</v>
      </c>
      <c r="BT3" s="19">
        <f t="shared" ref="BT3:BT26" si="45">BS3/$C$14</f>
        <v>0</v>
      </c>
      <c r="BU3" s="19">
        <f t="shared" ref="BU3:BU25" si="46">4*PI()^2*$C$13*SQRT($C$11*$C$2)*($C$7*BQ3*BS3)^2</f>
        <v>0</v>
      </c>
      <c r="BV3" s="19">
        <f t="shared" ref="BV3:BV25" si="47">4*PI()^2*BV$1*SQRT($C$11*$C$2)*($C$7*BQ3*BS3)^2</f>
        <v>0</v>
      </c>
      <c r="BW3" s="19">
        <f t="shared" ref="BW3:BW25" si="48">BU3+BV3</f>
        <v>0</v>
      </c>
      <c r="BX3" s="36">
        <f t="shared" ref="BX3:BX25" si="49">2*PI()^2*BV$1*2*SQRT($C$2*$C$11)*BR3*$C$7^2*BS3^2/SQRT(2)</f>
        <v>0</v>
      </c>
      <c r="BY3" s="17">
        <f t="shared" ref="BY3:BY7" si="50">0.5926*0.5*$C$6*$F3^3*($C$7*BQ3*2+$C$7)*$C$8</f>
        <v>1.4487053560282079</v>
      </c>
      <c r="BZ3" s="79">
        <f t="shared" ref="BZ3:BZ26" si="51">BV3/BY3</f>
        <v>0</v>
      </c>
    </row>
    <row r="4" spans="2:78" ht="20.100000000000001" customHeight="1">
      <c r="B4" s="9" t="s">
        <v>2</v>
      </c>
      <c r="C4" s="10">
        <f>1.003887*10^-3</f>
        <v>1.003887E-3</v>
      </c>
      <c r="D4" s="2"/>
      <c r="E4" s="38">
        <v>22</v>
      </c>
      <c r="F4" s="20">
        <f t="shared" si="0"/>
        <v>0.43459999999999999</v>
      </c>
      <c r="G4" s="20">
        <f t="shared" si="1"/>
        <v>4.4707277079743193</v>
      </c>
      <c r="H4" s="29">
        <f t="shared" si="2"/>
        <v>38869.15492957746</v>
      </c>
      <c r="I4" s="19">
        <v>0.90539999999999998</v>
      </c>
      <c r="J4" s="19">
        <v>1.2999999999999999E-2</v>
      </c>
      <c r="K4" s="19">
        <v>1.1459999999999999</v>
      </c>
      <c r="L4" s="19">
        <f t="shared" si="3"/>
        <v>1.0480328036166562</v>
      </c>
      <c r="M4" s="19">
        <f t="shared" si="4"/>
        <v>0.444177926786465</v>
      </c>
      <c r="N4" s="19">
        <f t="shared" si="5"/>
        <v>0</v>
      </c>
      <c r="O4" s="19">
        <f t="shared" si="6"/>
        <v>0.444177926786465</v>
      </c>
      <c r="P4" s="36">
        <f t="shared" si="7"/>
        <v>0</v>
      </c>
      <c r="Q4" s="17">
        <f t="shared" si="8"/>
        <v>5.4401131632701283</v>
      </c>
      <c r="R4" s="79">
        <f t="shared" si="9"/>
        <v>0</v>
      </c>
      <c r="S4" s="26">
        <v>0.80089999999999995</v>
      </c>
      <c r="T4" s="20">
        <v>1.4E-2</v>
      </c>
      <c r="U4" s="20">
        <v>1.121</v>
      </c>
      <c r="V4" s="19">
        <f t="shared" si="10"/>
        <v>1.0251699588606211</v>
      </c>
      <c r="W4" s="19">
        <f t="shared" si="11"/>
        <v>0.33256349039204364</v>
      </c>
      <c r="X4" s="19">
        <f t="shared" si="12"/>
        <v>0.66512698078408727</v>
      </c>
      <c r="Y4" s="19">
        <f t="shared" si="13"/>
        <v>0.99769047117613097</v>
      </c>
      <c r="Z4" s="36">
        <f t="shared" si="14"/>
        <v>1.0265048740001243E-2</v>
      </c>
      <c r="AA4" s="17">
        <f t="shared" si="15"/>
        <v>5.0356078085229186</v>
      </c>
      <c r="AB4" s="79">
        <f t="shared" si="16"/>
        <v>0.13208474648449384</v>
      </c>
      <c r="AC4" s="26">
        <v>0.67310000000000003</v>
      </c>
      <c r="AD4" s="20">
        <v>1.4999999999999999E-2</v>
      </c>
      <c r="AE4" s="20">
        <v>1.085</v>
      </c>
      <c r="AF4" s="19">
        <f t="shared" si="17"/>
        <v>0.99224746241193018</v>
      </c>
      <c r="AG4" s="19">
        <f t="shared" si="18"/>
        <v>0.22005204786894556</v>
      </c>
      <c r="AH4" s="19">
        <f t="shared" si="19"/>
        <v>0.88020819147578222</v>
      </c>
      <c r="AI4" s="19">
        <f t="shared" si="20"/>
        <v>1.1002602393447278</v>
      </c>
      <c r="AJ4" s="36">
        <f t="shared" si="21"/>
        <v>2.0606417089483502E-2</v>
      </c>
      <c r="AK4" s="17">
        <f t="shared" si="22"/>
        <v>4.5409113076933165</v>
      </c>
      <c r="AL4" s="79">
        <f t="shared" si="23"/>
        <v>0.1938395471377107</v>
      </c>
      <c r="AM4" s="26">
        <v>0.59379999999999999</v>
      </c>
      <c r="AN4" s="20">
        <v>1.9E-2</v>
      </c>
      <c r="AO4" s="20">
        <v>1.0640000000000001</v>
      </c>
      <c r="AP4" s="19">
        <f t="shared" si="24"/>
        <v>0.97304267281686074</v>
      </c>
      <c r="AQ4" s="19">
        <f t="shared" si="25"/>
        <v>0.16469120210763313</v>
      </c>
      <c r="AR4" s="19">
        <f t="shared" si="26"/>
        <v>0.98814721264579863</v>
      </c>
      <c r="AS4" s="19">
        <f t="shared" si="27"/>
        <v>1.1528384147534319</v>
      </c>
      <c r="AT4" s="36">
        <f t="shared" si="28"/>
        <v>3.7651290523509302E-2</v>
      </c>
      <c r="AU4" s="17">
        <f t="shared" si="29"/>
        <v>4.2339517418420849</v>
      </c>
      <c r="AV4" s="79">
        <f t="shared" si="30"/>
        <v>0.23338650813622189</v>
      </c>
      <c r="AW4" s="26">
        <v>0.52790000000000004</v>
      </c>
      <c r="AX4" s="20">
        <v>0.02</v>
      </c>
      <c r="AY4" s="20">
        <v>1.0489999999999999</v>
      </c>
      <c r="AZ4" s="19">
        <f t="shared" si="31"/>
        <v>0.95932496596323946</v>
      </c>
      <c r="BA4" s="19">
        <f t="shared" si="32"/>
        <v>0.12652054601414806</v>
      </c>
      <c r="BB4" s="19">
        <f t="shared" si="33"/>
        <v>1.0121643681131844</v>
      </c>
      <c r="BC4" s="19">
        <f t="shared" si="34"/>
        <v>1.1386849141273325</v>
      </c>
      <c r="BD4" s="36">
        <f t="shared" si="35"/>
        <v>5.1364459009812027E-2</v>
      </c>
      <c r="BE4" s="17">
        <f t="shared" si="36"/>
        <v>3.9788617621498257</v>
      </c>
      <c r="BF4" s="79">
        <f t="shared" si="37"/>
        <v>0.25438540683713029</v>
      </c>
      <c r="BG4" s="26">
        <v>0.43519999999999998</v>
      </c>
      <c r="BH4" s="20">
        <v>1.7999999999999999E-2</v>
      </c>
      <c r="BI4" s="20">
        <v>1.044</v>
      </c>
      <c r="BJ4" s="19">
        <f t="shared" si="38"/>
        <v>0.95475239701203252</v>
      </c>
      <c r="BK4" s="19">
        <f t="shared" si="39"/>
        <v>8.5169780468399583E-2</v>
      </c>
      <c r="BL4" s="19">
        <f t="shared" si="40"/>
        <v>0.8516978046839957</v>
      </c>
      <c r="BM4" s="19">
        <f t="shared" si="41"/>
        <v>0.93686758515239532</v>
      </c>
      <c r="BN4" s="36">
        <f t="shared" si="42"/>
        <v>5.7235471087115776E-2</v>
      </c>
      <c r="BO4" s="17">
        <f t="shared" si="43"/>
        <v>3.6200326101396207</v>
      </c>
      <c r="BP4" s="79">
        <f t="shared" si="44"/>
        <v>0.23527351723252754</v>
      </c>
      <c r="BQ4" s="26">
        <v>0.26769999999999999</v>
      </c>
      <c r="BR4" s="20">
        <v>2.4E-2</v>
      </c>
      <c r="BS4" s="20">
        <v>1.0409999999999999</v>
      </c>
      <c r="BT4" s="19">
        <v>0</v>
      </c>
      <c r="BU4" s="19">
        <f t="shared" si="46"/>
        <v>3.2040918590158902E-2</v>
      </c>
      <c r="BV4" s="19">
        <f t="shared" si="47"/>
        <v>0.3844910230819068</v>
      </c>
      <c r="BW4" s="19">
        <f t="shared" si="48"/>
        <v>0.4165319416720657</v>
      </c>
      <c r="BX4" s="36">
        <f t="shared" si="49"/>
        <v>9.1051206739708332E-2</v>
      </c>
      <c r="BY4" s="17">
        <f t="shared" si="50"/>
        <v>2.9716627831524676</v>
      </c>
      <c r="BZ4" s="79">
        <f t="shared" si="51"/>
        <v>0.12938581903092725</v>
      </c>
    </row>
    <row r="5" spans="2:78" ht="20.100000000000001" customHeight="1">
      <c r="B5" s="6" t="s">
        <v>3</v>
      </c>
      <c r="C5" s="11">
        <f>9.94*10^-7</f>
        <v>9.9399999999999993E-7</v>
      </c>
      <c r="D5" s="2"/>
      <c r="E5" s="38">
        <v>24</v>
      </c>
      <c r="F5" s="20">
        <f t="shared" si="0"/>
        <v>0.47459999999999997</v>
      </c>
      <c r="G5" s="20">
        <f t="shared" si="1"/>
        <v>4.8822074786116243</v>
      </c>
      <c r="H5" s="29">
        <f t="shared" si="2"/>
        <v>42446.619718309856</v>
      </c>
      <c r="I5" s="19">
        <v>0.98299999999999998</v>
      </c>
      <c r="J5" s="19">
        <v>1.4999999999999999E-2</v>
      </c>
      <c r="K5" s="19">
        <v>1.2070000000000001</v>
      </c>
      <c r="L5" s="19">
        <f t="shared" si="3"/>
        <v>1.1038181448213824</v>
      </c>
      <c r="M5" s="19">
        <f t="shared" si="4"/>
        <v>0.58080230728501292</v>
      </c>
      <c r="N5" s="19">
        <f t="shared" si="5"/>
        <v>0</v>
      </c>
      <c r="O5" s="19">
        <f t="shared" si="6"/>
        <v>0.58080230728501292</v>
      </c>
      <c r="P5" s="36">
        <f t="shared" si="7"/>
        <v>0</v>
      </c>
      <c r="Q5" s="17">
        <f t="shared" si="8"/>
        <v>7.4758946268794144</v>
      </c>
      <c r="R5" s="79">
        <f t="shared" si="9"/>
        <v>0</v>
      </c>
      <c r="S5" s="26">
        <v>0.92820000000000003</v>
      </c>
      <c r="T5" s="20">
        <v>1.2E-2</v>
      </c>
      <c r="U5" s="20">
        <v>1.202</v>
      </c>
      <c r="V5" s="19">
        <f t="shared" si="10"/>
        <v>1.0992455758701754</v>
      </c>
      <c r="W5" s="19">
        <f t="shared" si="11"/>
        <v>0.51356902317082243</v>
      </c>
      <c r="X5" s="19">
        <f t="shared" si="12"/>
        <v>1.0271380463416449</v>
      </c>
      <c r="Y5" s="19">
        <f t="shared" si="13"/>
        <v>1.5407070695124672</v>
      </c>
      <c r="Z5" s="36">
        <f t="shared" si="14"/>
        <v>1.0116072572891035E-2</v>
      </c>
      <c r="AA5" s="17">
        <f t="shared" si="15"/>
        <v>7.1996444410715972</v>
      </c>
      <c r="AB5" s="79">
        <f t="shared" si="16"/>
        <v>0.14266510724920817</v>
      </c>
      <c r="AC5" s="26">
        <v>0.87319999999999998</v>
      </c>
      <c r="AD5" s="20">
        <v>1.7000000000000001E-2</v>
      </c>
      <c r="AE5" s="20">
        <v>1.1779999999999999</v>
      </c>
      <c r="AF5" s="19">
        <f t="shared" si="17"/>
        <v>1.0772972449043814</v>
      </c>
      <c r="AG5" s="19">
        <f t="shared" si="18"/>
        <v>0.43654075184265101</v>
      </c>
      <c r="AH5" s="19">
        <f t="shared" si="19"/>
        <v>1.746163007370604</v>
      </c>
      <c r="AI5" s="19">
        <f t="shared" si="20"/>
        <v>2.182703759213255</v>
      </c>
      <c r="AJ5" s="36">
        <f t="shared" si="21"/>
        <v>2.7529051793885227E-2</v>
      </c>
      <c r="AK5" s="17">
        <f t="shared" si="22"/>
        <v>6.9223860429068189</v>
      </c>
      <c r="AL5" s="79">
        <f t="shared" si="23"/>
        <v>0.25224871836783069</v>
      </c>
      <c r="AM5" s="26">
        <v>0.80620000000000003</v>
      </c>
      <c r="AN5" s="20">
        <v>1.2999999999999999E-2</v>
      </c>
      <c r="AO5" s="20">
        <v>1.1639999999999999</v>
      </c>
      <c r="AP5" s="19">
        <f t="shared" si="24"/>
        <v>1.0644940518410015</v>
      </c>
      <c r="AQ5" s="19">
        <f t="shared" si="25"/>
        <v>0.36332752913161281</v>
      </c>
      <c r="AR5" s="19">
        <f t="shared" si="26"/>
        <v>2.1799651747896767</v>
      </c>
      <c r="AS5" s="19">
        <f t="shared" si="27"/>
        <v>2.5432927039212894</v>
      </c>
      <c r="AT5" s="36">
        <f t="shared" si="28"/>
        <v>3.0831334464978811E-2</v>
      </c>
      <c r="AU5" s="17">
        <f t="shared" si="29"/>
        <v>6.584634903324269</v>
      </c>
      <c r="AV5" s="79">
        <f t="shared" si="30"/>
        <v>0.33106849609674122</v>
      </c>
      <c r="AW5" s="26">
        <v>0.74739999999999995</v>
      </c>
      <c r="AX5" s="20">
        <v>1.2E-2</v>
      </c>
      <c r="AY5" s="20">
        <v>1.147</v>
      </c>
      <c r="AZ5" s="19">
        <f t="shared" si="31"/>
        <v>1.0489473174068977</v>
      </c>
      <c r="BA5" s="19">
        <f t="shared" si="32"/>
        <v>0.30320738852970369</v>
      </c>
      <c r="BB5" s="19">
        <f t="shared" si="33"/>
        <v>2.4256591082376295</v>
      </c>
      <c r="BC5" s="19">
        <f t="shared" si="34"/>
        <v>2.7288664967673331</v>
      </c>
      <c r="BD5" s="36">
        <f t="shared" si="35"/>
        <v>3.6845955912493601E-2</v>
      </c>
      <c r="BE5" s="17">
        <f t="shared" si="36"/>
        <v>6.2882204703771958</v>
      </c>
      <c r="BF5" s="79">
        <f t="shared" si="37"/>
        <v>0.38574651122118297</v>
      </c>
      <c r="BG5" s="26">
        <v>0.68149999999999999</v>
      </c>
      <c r="BH5" s="20">
        <v>1.2999999999999999E-2</v>
      </c>
      <c r="BI5" s="20">
        <v>1.1339999999999999</v>
      </c>
      <c r="BJ5" s="19">
        <f t="shared" si="38"/>
        <v>1.0370586381337592</v>
      </c>
      <c r="BK5" s="19">
        <f t="shared" si="39"/>
        <v>0.24641355059867356</v>
      </c>
      <c r="BL5" s="19">
        <f t="shared" si="40"/>
        <v>2.4641355059867354</v>
      </c>
      <c r="BM5" s="19">
        <f t="shared" si="41"/>
        <v>2.7105490565854091</v>
      </c>
      <c r="BN5" s="36">
        <f t="shared" si="42"/>
        <v>4.8770950615700755E-2</v>
      </c>
      <c r="BO5" s="17">
        <f t="shared" si="43"/>
        <v>5.9560144987579431</v>
      </c>
      <c r="BP5" s="79">
        <f t="shared" si="44"/>
        <v>0.41372221415857902</v>
      </c>
      <c r="BQ5" s="26">
        <v>0.62239999999999995</v>
      </c>
      <c r="BR5" s="20">
        <v>1.6E-2</v>
      </c>
      <c r="BS5" s="20">
        <v>1.1140000000000001</v>
      </c>
      <c r="BT5" s="19">
        <f t="shared" si="45"/>
        <v>1.0187683623289312</v>
      </c>
      <c r="BU5" s="19">
        <f t="shared" si="46"/>
        <v>0.19834273920465256</v>
      </c>
      <c r="BV5" s="19">
        <f t="shared" si="47"/>
        <v>2.3801128704558305</v>
      </c>
      <c r="BW5" s="19">
        <f t="shared" si="48"/>
        <v>2.5784556096604829</v>
      </c>
      <c r="BX5" s="36">
        <f t="shared" si="49"/>
        <v>6.951257387807612E-2</v>
      </c>
      <c r="BY5" s="17">
        <f t="shared" si="50"/>
        <v>5.6580877472754247</v>
      </c>
      <c r="BZ5" s="79">
        <f t="shared" si="51"/>
        <v>0.4206567619248997</v>
      </c>
    </row>
    <row r="6" spans="2:78" ht="20.100000000000001" customHeight="1">
      <c r="B6" s="9" t="s">
        <v>58</v>
      </c>
      <c r="C6" s="10">
        <v>999.72964999999999</v>
      </c>
      <c r="D6" s="2"/>
      <c r="E6" s="38">
        <v>26</v>
      </c>
      <c r="F6" s="20">
        <f t="shared" si="0"/>
        <v>0.51460000000000006</v>
      </c>
      <c r="G6" s="20">
        <f t="shared" si="1"/>
        <v>5.2936872492489302</v>
      </c>
      <c r="H6" s="29">
        <f t="shared" si="2"/>
        <v>46024.084507042258</v>
      </c>
      <c r="I6" s="19">
        <v>1.0341</v>
      </c>
      <c r="J6" s="19">
        <v>2.1000000000000001E-2</v>
      </c>
      <c r="K6" s="19">
        <v>1.2669999999999999</v>
      </c>
      <c r="L6" s="19">
        <f t="shared" si="3"/>
        <v>1.1586889722358669</v>
      </c>
      <c r="M6" s="19">
        <f t="shared" si="4"/>
        <v>0.70824752107620037</v>
      </c>
      <c r="N6" s="19">
        <f t="shared" si="5"/>
        <v>0</v>
      </c>
      <c r="O6" s="19">
        <f t="shared" si="6"/>
        <v>0.70824752107620037</v>
      </c>
      <c r="P6" s="36">
        <f t="shared" si="7"/>
        <v>0</v>
      </c>
      <c r="Q6" s="17">
        <f t="shared" si="8"/>
        <v>9.8582955532699348</v>
      </c>
      <c r="R6" s="79">
        <f t="shared" si="9"/>
        <v>0</v>
      </c>
      <c r="S6" s="26">
        <v>0.9667</v>
      </c>
      <c r="T6" s="20">
        <v>1.6E-2</v>
      </c>
      <c r="U6" s="20">
        <v>1.2529999999999999</v>
      </c>
      <c r="V6" s="19">
        <f t="shared" si="10"/>
        <v>1.145885779172487</v>
      </c>
      <c r="W6" s="19">
        <f t="shared" si="11"/>
        <v>0.60533019278230882</v>
      </c>
      <c r="X6" s="19">
        <f t="shared" si="12"/>
        <v>1.2106603855646176</v>
      </c>
      <c r="Y6" s="19">
        <f t="shared" si="13"/>
        <v>1.8159905783469266</v>
      </c>
      <c r="Z6" s="36">
        <f t="shared" si="14"/>
        <v>1.4656959222235524E-2</v>
      </c>
      <c r="AA6" s="17">
        <f t="shared" si="15"/>
        <v>9.4251757303832946</v>
      </c>
      <c r="AB6" s="79">
        <f t="shared" si="16"/>
        <v>0.1284496353380335</v>
      </c>
      <c r="AC6" s="26">
        <v>0.90720000000000001</v>
      </c>
      <c r="AD6" s="20">
        <v>1.6E-2</v>
      </c>
      <c r="AE6" s="20">
        <v>1.2490000000000001</v>
      </c>
      <c r="AF6" s="19">
        <f t="shared" si="17"/>
        <v>1.1422277240115217</v>
      </c>
      <c r="AG6" s="19">
        <f t="shared" si="18"/>
        <v>0.52970944530216235</v>
      </c>
      <c r="AH6" s="19">
        <f t="shared" si="19"/>
        <v>2.1188377812086494</v>
      </c>
      <c r="AI6" s="19">
        <f t="shared" si="20"/>
        <v>2.6485472265108116</v>
      </c>
      <c r="AJ6" s="36">
        <f t="shared" si="21"/>
        <v>2.9127057289030377E-2</v>
      </c>
      <c r="AK6" s="17">
        <f t="shared" si="22"/>
        <v>9.0428221775382642</v>
      </c>
      <c r="AL6" s="79">
        <f t="shared" si="23"/>
        <v>0.23431156110441867</v>
      </c>
      <c r="AM6" s="26">
        <v>0.86619999999999997</v>
      </c>
      <c r="AN6" s="20">
        <v>1.6E-2</v>
      </c>
      <c r="AO6" s="20">
        <v>1.2350000000000001</v>
      </c>
      <c r="AP6" s="19">
        <f t="shared" si="24"/>
        <v>1.1294245309481419</v>
      </c>
      <c r="AQ6" s="19">
        <f t="shared" si="25"/>
        <v>0.47214677880896971</v>
      </c>
      <c r="AR6" s="19">
        <f t="shared" si="26"/>
        <v>2.8328806728538178</v>
      </c>
      <c r="AS6" s="19">
        <f t="shared" si="27"/>
        <v>3.3050274516627876</v>
      </c>
      <c r="AT6" s="36">
        <f t="shared" si="28"/>
        <v>4.2716622572993246E-2</v>
      </c>
      <c r="AU6" s="17">
        <f t="shared" si="29"/>
        <v>8.779351662132445</v>
      </c>
      <c r="AV6" s="79">
        <f t="shared" si="30"/>
        <v>0.32267538445609212</v>
      </c>
      <c r="AW6" s="26">
        <v>0.81710000000000005</v>
      </c>
      <c r="AX6" s="20">
        <v>1.2999999999999999E-2</v>
      </c>
      <c r="AY6" s="20">
        <v>1.2230000000000001</v>
      </c>
      <c r="AZ6" s="19">
        <f t="shared" si="31"/>
        <v>1.1184503654652449</v>
      </c>
      <c r="BA6" s="19">
        <f t="shared" si="32"/>
        <v>0.41201221532913468</v>
      </c>
      <c r="BB6" s="19">
        <f t="shared" si="33"/>
        <v>3.2960977226330774</v>
      </c>
      <c r="BC6" s="19">
        <f t="shared" si="34"/>
        <v>3.7081099379622122</v>
      </c>
      <c r="BD6" s="36">
        <f t="shared" si="35"/>
        <v>4.5381412859209186E-2</v>
      </c>
      <c r="BE6" s="17">
        <f t="shared" si="36"/>
        <v>8.463829654658646</v>
      </c>
      <c r="BF6" s="79">
        <f t="shared" si="37"/>
        <v>0.38943337202194817</v>
      </c>
      <c r="BG6" s="26">
        <v>0.76749999999999996</v>
      </c>
      <c r="BH6" s="20">
        <v>1.4E-2</v>
      </c>
      <c r="BI6" s="20">
        <v>1.2050000000000001</v>
      </c>
      <c r="BJ6" s="19">
        <f t="shared" si="38"/>
        <v>1.1019891172408995</v>
      </c>
      <c r="BK6" s="19">
        <f t="shared" si="39"/>
        <v>0.35288859223398211</v>
      </c>
      <c r="BL6" s="19">
        <f t="shared" si="40"/>
        <v>3.5288859223398203</v>
      </c>
      <c r="BM6" s="19">
        <f t="shared" si="41"/>
        <v>3.8817745145738023</v>
      </c>
      <c r="BN6" s="36">
        <f t="shared" si="42"/>
        <v>5.9305352112100057E-2</v>
      </c>
      <c r="BO6" s="17">
        <f t="shared" si="43"/>
        <v>8.1450945921189248</v>
      </c>
      <c r="BP6" s="79">
        <f t="shared" si="44"/>
        <v>0.43325290853642379</v>
      </c>
      <c r="BQ6" s="26">
        <v>0.72030000000000005</v>
      </c>
      <c r="BR6" s="20">
        <v>1.4E-2</v>
      </c>
      <c r="BS6" s="20">
        <v>1.2</v>
      </c>
      <c r="BT6" s="19">
        <f t="shared" si="45"/>
        <v>1.0974165482896925</v>
      </c>
      <c r="BU6" s="19">
        <f t="shared" si="46"/>
        <v>0.3082450270150689</v>
      </c>
      <c r="BV6" s="19">
        <f t="shared" si="47"/>
        <v>3.6989403241808265</v>
      </c>
      <c r="BW6" s="19">
        <f t="shared" si="48"/>
        <v>4.0071853511958953</v>
      </c>
      <c r="BX6" s="36">
        <f t="shared" si="49"/>
        <v>7.0577055112486978E-2</v>
      </c>
      <c r="BY6" s="17">
        <f t="shared" si="50"/>
        <v>7.8417821938956402</v>
      </c>
      <c r="BZ6" s="79">
        <f t="shared" si="51"/>
        <v>0.47169638644901807</v>
      </c>
    </row>
    <row r="7" spans="2:78" ht="20.100000000000001" customHeight="1">
      <c r="B7" s="9" t="s">
        <v>5</v>
      </c>
      <c r="C7" s="10">
        <f>3.5*0.0254</f>
        <v>8.8899999999999993E-2</v>
      </c>
      <c r="D7" s="2"/>
      <c r="E7" s="38">
        <v>28</v>
      </c>
      <c r="F7" s="20">
        <f t="shared" si="0"/>
        <v>0.55460000000000009</v>
      </c>
      <c r="G7" s="20">
        <f t="shared" si="1"/>
        <v>5.7051670198862352</v>
      </c>
      <c r="H7" s="29">
        <f t="shared" si="2"/>
        <v>49601.549295774654</v>
      </c>
      <c r="I7" s="19">
        <v>1.0528</v>
      </c>
      <c r="J7" s="19">
        <v>0.02</v>
      </c>
      <c r="K7" s="19">
        <v>1.327</v>
      </c>
      <c r="L7" s="19">
        <f t="shared" si="3"/>
        <v>1.2135597996503515</v>
      </c>
      <c r="M7" s="19">
        <f t="shared" si="4"/>
        <v>0.80526784067780577</v>
      </c>
      <c r="N7" s="19">
        <f t="shared" si="5"/>
        <v>0</v>
      </c>
      <c r="O7" s="19">
        <f t="shared" si="6"/>
        <v>0.80526784067780577</v>
      </c>
      <c r="P7" s="36">
        <f t="shared" si="7"/>
        <v>0</v>
      </c>
      <c r="Q7" s="17">
        <f t="shared" si="8"/>
        <v>12.490905904579469</v>
      </c>
      <c r="R7" s="79">
        <f t="shared" si="9"/>
        <v>0</v>
      </c>
      <c r="S7" s="26">
        <v>0.99370000000000003</v>
      </c>
      <c r="T7" s="20">
        <v>6.2E-2</v>
      </c>
      <c r="U7" s="20">
        <v>1.3109999999999999</v>
      </c>
      <c r="V7" s="19">
        <f t="shared" si="10"/>
        <v>1.1989275790064891</v>
      </c>
      <c r="W7" s="19">
        <f t="shared" si="11"/>
        <v>0.70020098944837017</v>
      </c>
      <c r="X7" s="19">
        <f t="shared" si="12"/>
        <v>1.4004019788967403</v>
      </c>
      <c r="Y7" s="19">
        <f t="shared" si="13"/>
        <v>2.1006029683451106</v>
      </c>
      <c r="Z7" s="36">
        <f t="shared" si="14"/>
        <v>6.217543434093338E-2</v>
      </c>
      <c r="AA7" s="17">
        <f t="shared" si="15"/>
        <v>12.015498550792346</v>
      </c>
      <c r="AB7" s="79">
        <f t="shared" si="16"/>
        <v>0.11654963570399604</v>
      </c>
      <c r="AC7" s="26">
        <v>0.93189999999999995</v>
      </c>
      <c r="AD7" s="20">
        <v>1.7999999999999999E-2</v>
      </c>
      <c r="AE7" s="20">
        <v>1.3049999999999999</v>
      </c>
      <c r="AF7" s="19">
        <f t="shared" si="17"/>
        <v>1.1934404962650405</v>
      </c>
      <c r="AG7" s="19">
        <f t="shared" si="18"/>
        <v>0.61019185170336676</v>
      </c>
      <c r="AH7" s="19">
        <f t="shared" si="19"/>
        <v>2.440767406813467</v>
      </c>
      <c r="AI7" s="19">
        <f t="shared" si="20"/>
        <v>3.0509592585168339</v>
      </c>
      <c r="AJ7" s="36">
        <f t="shared" si="21"/>
        <v>3.5772169429447359E-2</v>
      </c>
      <c r="AK7" s="17">
        <f t="shared" si="22"/>
        <v>11.518372079319514</v>
      </c>
      <c r="AL7" s="79">
        <f t="shared" si="23"/>
        <v>0.21190211516050136</v>
      </c>
      <c r="AM7" s="26">
        <v>0.87690000000000001</v>
      </c>
      <c r="AN7" s="20">
        <v>1.9E-2</v>
      </c>
      <c r="AO7" s="20">
        <v>1.2949999999999999</v>
      </c>
      <c r="AP7" s="19">
        <f t="shared" si="24"/>
        <v>1.1842953583626263</v>
      </c>
      <c r="AQ7" s="19">
        <f t="shared" si="25"/>
        <v>0.53204263305346178</v>
      </c>
      <c r="AR7" s="19">
        <f t="shared" si="26"/>
        <v>3.1922557983207707</v>
      </c>
      <c r="AS7" s="19">
        <f t="shared" si="27"/>
        <v>3.7242984313742324</v>
      </c>
      <c r="AT7" s="36">
        <f t="shared" si="28"/>
        <v>5.5774559304324164E-2</v>
      </c>
      <c r="AU7" s="17">
        <f t="shared" si="29"/>
        <v>11.075945607944018</v>
      </c>
      <c r="AV7" s="79">
        <f t="shared" si="30"/>
        <v>0.28821519275349133</v>
      </c>
      <c r="AW7" s="26">
        <v>0.83699999999999997</v>
      </c>
      <c r="AX7" s="20">
        <v>2.5000000000000001E-2</v>
      </c>
      <c r="AY7" s="20">
        <v>1.288</v>
      </c>
      <c r="AZ7" s="19">
        <f t="shared" si="31"/>
        <v>1.1778937618309366</v>
      </c>
      <c r="BA7" s="19">
        <f t="shared" si="32"/>
        <v>0.47950086961983951</v>
      </c>
      <c r="BB7" s="19">
        <f t="shared" si="33"/>
        <v>3.8360069569587161</v>
      </c>
      <c r="BC7" s="19">
        <f t="shared" si="34"/>
        <v>4.3155078265785551</v>
      </c>
      <c r="BD7" s="36">
        <f t="shared" si="35"/>
        <v>9.6795124104273836E-2</v>
      </c>
      <c r="BE7" s="17">
        <f t="shared" si="36"/>
        <v>10.754985313255249</v>
      </c>
      <c r="BF7" s="79">
        <f t="shared" si="37"/>
        <v>0.35667244958772132</v>
      </c>
      <c r="BG7" s="26">
        <v>0.79310000000000003</v>
      </c>
      <c r="BH7" s="20">
        <v>2.1999999999999999E-2</v>
      </c>
      <c r="BI7" s="20">
        <v>1.2749999999999999</v>
      </c>
      <c r="BJ7" s="19">
        <f t="shared" si="38"/>
        <v>1.1660050825577981</v>
      </c>
      <c r="BK7" s="19">
        <f t="shared" si="39"/>
        <v>0.42187425806945339</v>
      </c>
      <c r="BL7" s="19">
        <f t="shared" si="40"/>
        <v>4.2187425806945331</v>
      </c>
      <c r="BM7" s="19">
        <f t="shared" si="41"/>
        <v>4.6406168387639868</v>
      </c>
      <c r="BN7" s="36">
        <f t="shared" si="42"/>
        <v>0.10433615057784416</v>
      </c>
      <c r="BO7" s="17">
        <f t="shared" si="43"/>
        <v>10.40184854792099</v>
      </c>
      <c r="BP7" s="79">
        <f t="shared" si="44"/>
        <v>0.40557623592180936</v>
      </c>
      <c r="BQ7" s="26">
        <v>0.75549999999999995</v>
      </c>
      <c r="BR7" s="20">
        <v>1.6E-2</v>
      </c>
      <c r="BS7" s="20">
        <v>1.2729999999999999</v>
      </c>
      <c r="BT7" s="19">
        <f t="shared" si="45"/>
        <v>1.1641760549773152</v>
      </c>
      <c r="BU7" s="19">
        <f t="shared" si="46"/>
        <v>0.38162120784816572</v>
      </c>
      <c r="BV7" s="19">
        <f t="shared" si="47"/>
        <v>4.5794544941779884</v>
      </c>
      <c r="BW7" s="19">
        <f t="shared" si="48"/>
        <v>4.9610757020261538</v>
      </c>
      <c r="BX7" s="36">
        <f t="shared" si="49"/>
        <v>9.077155916220904E-2</v>
      </c>
      <c r="BY7" s="17">
        <f t="shared" si="50"/>
        <v>10.099389723853378</v>
      </c>
      <c r="BZ7" s="79">
        <f t="shared" si="51"/>
        <v>0.45343873435856652</v>
      </c>
    </row>
    <row r="8" spans="2:78" ht="20.100000000000001" customHeight="1">
      <c r="B8" s="9" t="s">
        <v>60</v>
      </c>
      <c r="C8" s="10">
        <f>35.25*0.0254</f>
        <v>0.89534999999999998</v>
      </c>
      <c r="D8" s="2"/>
      <c r="E8" s="38">
        <v>30</v>
      </c>
      <c r="F8" s="20">
        <f t="shared" si="0"/>
        <v>0.59460000000000002</v>
      </c>
      <c r="G8" s="20">
        <f t="shared" si="1"/>
        <v>6.1166467905235393</v>
      </c>
      <c r="H8" s="29">
        <f t="shared" si="2"/>
        <v>53179.014084507042</v>
      </c>
      <c r="I8" s="19">
        <v>1.0666</v>
      </c>
      <c r="J8" s="19">
        <v>1.7999999999999999E-2</v>
      </c>
      <c r="K8" s="19">
        <v>1.3740000000000001</v>
      </c>
      <c r="L8" s="19">
        <f t="shared" si="3"/>
        <v>1.2565419477916979</v>
      </c>
      <c r="M8" s="19">
        <f t="shared" si="4"/>
        <v>0.88610131537725934</v>
      </c>
      <c r="N8" s="19">
        <f t="shared" si="5"/>
        <v>0</v>
      </c>
      <c r="O8" s="19">
        <f t="shared" si="6"/>
        <v>0.88610131537725934</v>
      </c>
      <c r="P8" s="36">
        <f t="shared" si="7"/>
        <v>0</v>
      </c>
      <c r="Q8" s="17">
        <f>0.5926*0.5*$C$6*$F8^3*($C$7*I8*2+$C$7)*$C$8</f>
        <v>15.530007143221679</v>
      </c>
      <c r="R8" s="79">
        <f t="shared" si="9"/>
        <v>0</v>
      </c>
      <c r="S8" s="26">
        <v>1.0003</v>
      </c>
      <c r="T8" s="20">
        <v>1.9E-2</v>
      </c>
      <c r="U8" s="20">
        <v>1.371</v>
      </c>
      <c r="V8" s="19">
        <f t="shared" si="10"/>
        <v>1.2537984064209737</v>
      </c>
      <c r="W8" s="19">
        <f t="shared" si="11"/>
        <v>0.77596512775884618</v>
      </c>
      <c r="X8" s="19">
        <f t="shared" si="12"/>
        <v>1.5519302555176924</v>
      </c>
      <c r="Y8" s="19">
        <f t="shared" si="13"/>
        <v>2.3278953832765383</v>
      </c>
      <c r="Z8" s="36">
        <f t="shared" si="14"/>
        <v>2.0837723235161313E-2</v>
      </c>
      <c r="AA8" s="17">
        <f>0.5926*0.5*$C$6*$F8^3*($C$7*S8*2+$C$7)*$C$8</f>
        <v>14.872762490090313</v>
      </c>
      <c r="AB8" s="79">
        <f t="shared" si="16"/>
        <v>0.1043471417332012</v>
      </c>
      <c r="AC8" s="26">
        <v>0.94220000000000004</v>
      </c>
      <c r="AD8" s="20">
        <v>1.7999999999999999E-2</v>
      </c>
      <c r="AE8" s="20">
        <v>1.3640000000000001</v>
      </c>
      <c r="AF8" s="19">
        <f t="shared" si="17"/>
        <v>1.2473968098892838</v>
      </c>
      <c r="AG8" s="19">
        <f t="shared" si="18"/>
        <v>0.6814307030243506</v>
      </c>
      <c r="AH8" s="19">
        <f t="shared" si="19"/>
        <v>2.7257228120974024</v>
      </c>
      <c r="AI8" s="19">
        <f t="shared" si="20"/>
        <v>3.4071535151217529</v>
      </c>
      <c r="AJ8" s="36">
        <f t="shared" si="21"/>
        <v>3.9079859740643333E-2</v>
      </c>
      <c r="AK8" s="17">
        <f>0.5926*0.5*$C$6*$F8^3*($C$7*AC8*2+$C$7)*$C$8</f>
        <v>14.296806014269313</v>
      </c>
      <c r="AL8" s="79">
        <f t="shared" si="23"/>
        <v>0.19065257018783924</v>
      </c>
      <c r="AM8" s="26">
        <v>0.89329999999999998</v>
      </c>
      <c r="AN8" s="20">
        <v>1.7000000000000001E-2</v>
      </c>
      <c r="AO8" s="20">
        <v>1.357</v>
      </c>
      <c r="AP8" s="19">
        <f t="shared" si="24"/>
        <v>1.2409952133575939</v>
      </c>
      <c r="AQ8" s="19">
        <f t="shared" si="25"/>
        <v>0.6062630784359051</v>
      </c>
      <c r="AR8" s="19">
        <f t="shared" si="26"/>
        <v>3.6375784706154302</v>
      </c>
      <c r="AS8" s="19">
        <f t="shared" si="27"/>
        <v>4.2438415490513357</v>
      </c>
      <c r="AT8" s="36">
        <f t="shared" si="28"/>
        <v>5.4796349417588749E-2</v>
      </c>
      <c r="AU8" s="17">
        <f>0.5926*0.5*$C$6*$F8^3*($C$7*AM8*2+$C$7)*$C$8</f>
        <v>13.812050908113603</v>
      </c>
      <c r="AV8" s="79">
        <f t="shared" si="30"/>
        <v>0.26336266024610511</v>
      </c>
      <c r="AW8" s="26">
        <v>0.85699999999999998</v>
      </c>
      <c r="AX8" s="20">
        <v>2.1000000000000001E-2</v>
      </c>
      <c r="AY8" s="20">
        <v>1.353</v>
      </c>
      <c r="AZ8" s="19">
        <f t="shared" si="31"/>
        <v>1.2373371581966282</v>
      </c>
      <c r="BA8" s="19">
        <f t="shared" si="32"/>
        <v>0.55470744417243623</v>
      </c>
      <c r="BB8" s="19">
        <f t="shared" si="33"/>
        <v>4.4376595533794898</v>
      </c>
      <c r="BC8" s="19">
        <f t="shared" si="34"/>
        <v>4.992366997551926</v>
      </c>
      <c r="BD8" s="36">
        <f t="shared" si="35"/>
        <v>8.9721522418343524E-2</v>
      </c>
      <c r="BE8" s="17">
        <f>0.5926*0.5*$C$6*$F8^3*($C$7*AW8*2+$C$7)*$C$8</f>
        <v>13.45220202562991</v>
      </c>
      <c r="BF8" s="79">
        <f t="shared" si="37"/>
        <v>0.32988350494027707</v>
      </c>
      <c r="BG8" s="26">
        <v>0.82030000000000003</v>
      </c>
      <c r="BH8" s="20">
        <v>4.1000000000000002E-2</v>
      </c>
      <c r="BI8" s="20">
        <v>1.341</v>
      </c>
      <c r="BJ8" s="19">
        <f t="shared" si="38"/>
        <v>1.2263629927137314</v>
      </c>
      <c r="BK8" s="19">
        <f t="shared" si="39"/>
        <v>0.49924041543873243</v>
      </c>
      <c r="BL8" s="19">
        <f t="shared" si="40"/>
        <v>4.9924041543873239</v>
      </c>
      <c r="BM8" s="19">
        <f t="shared" si="41"/>
        <v>5.4916445698260565</v>
      </c>
      <c r="BN8" s="36">
        <f t="shared" si="42"/>
        <v>0.21509641480796404</v>
      </c>
      <c r="BO8" s="17">
        <f>0.5926*0.5*$C$6*$F8^3*($C$7*BG8*2+$C$7)*$C$8</f>
        <v>13.088387866204252</v>
      </c>
      <c r="BP8" s="79">
        <f t="shared" si="44"/>
        <v>0.38143766867409967</v>
      </c>
      <c r="BQ8" s="26">
        <v>0.77780000000000005</v>
      </c>
      <c r="BR8" s="20">
        <v>1.7999999999999999E-2</v>
      </c>
      <c r="BS8" s="20">
        <v>1.337</v>
      </c>
      <c r="BT8" s="19">
        <f t="shared" si="45"/>
        <v>1.2227049375527657</v>
      </c>
      <c r="BU8" s="19">
        <f t="shared" si="46"/>
        <v>0.44617522287185829</v>
      </c>
      <c r="BV8" s="19">
        <f t="shared" si="47"/>
        <v>5.3541026744622995</v>
      </c>
      <c r="BW8" s="19">
        <f t="shared" si="48"/>
        <v>5.8002778973341576</v>
      </c>
      <c r="BX8" s="36">
        <f t="shared" si="49"/>
        <v>0.11264406770569037</v>
      </c>
      <c r="BY8" s="17">
        <f>0.5926*0.5*$C$6*$F8^3*($C$7*BQ8*2+$C$7)*$C$8</f>
        <v>12.667077191120047</v>
      </c>
      <c r="BZ8" s="79">
        <f t="shared" si="51"/>
        <v>0.4226786174647823</v>
      </c>
    </row>
    <row r="9" spans="2:78" ht="20.100000000000001" customHeight="1">
      <c r="B9" s="9" t="s">
        <v>15</v>
      </c>
      <c r="C9" s="10">
        <v>5.4249999999999998</v>
      </c>
      <c r="D9" s="2"/>
      <c r="E9" s="38">
        <v>32</v>
      </c>
      <c r="F9" s="20">
        <f t="shared" si="0"/>
        <v>0.63460000000000005</v>
      </c>
      <c r="G9" s="20">
        <f t="shared" si="1"/>
        <v>6.5281265611608452</v>
      </c>
      <c r="H9" s="29">
        <f t="shared" si="2"/>
        <v>56756.478873239437</v>
      </c>
      <c r="I9" s="19">
        <v>1.0552999999999999</v>
      </c>
      <c r="J9" s="19">
        <v>2.3E-2</v>
      </c>
      <c r="K9" s="19">
        <v>1.419</v>
      </c>
      <c r="L9" s="19">
        <f t="shared" si="3"/>
        <v>1.2976950683525614</v>
      </c>
      <c r="M9" s="19">
        <f t="shared" si="4"/>
        <v>0.92517401050554982</v>
      </c>
      <c r="N9" s="19">
        <f t="shared" si="5"/>
        <v>0</v>
      </c>
      <c r="O9" s="19">
        <f t="shared" si="6"/>
        <v>0.92517401050554982</v>
      </c>
      <c r="P9" s="36">
        <f t="shared" si="7"/>
        <v>0</v>
      </c>
      <c r="Q9" s="17">
        <f t="shared" ref="Q9:Q20" si="52">0.5926*0.5*$C$6*$F9^3*($C$7*I9*2+$C$7)*$C$8</f>
        <v>18.743608044385905</v>
      </c>
      <c r="R9" s="79">
        <f t="shared" si="9"/>
        <v>0</v>
      </c>
      <c r="S9" s="26">
        <v>1.0108999999999999</v>
      </c>
      <c r="T9" s="20">
        <v>2.1000000000000001E-2</v>
      </c>
      <c r="U9" s="20">
        <v>1.419</v>
      </c>
      <c r="V9" s="19">
        <f t="shared" si="10"/>
        <v>1.2976950683525614</v>
      </c>
      <c r="W9" s="19">
        <f t="shared" si="11"/>
        <v>0.84896139340105603</v>
      </c>
      <c r="X9" s="19">
        <f t="shared" si="12"/>
        <v>1.6979227868021121</v>
      </c>
      <c r="Y9" s="19">
        <f t="shared" si="13"/>
        <v>2.5468841802031683</v>
      </c>
      <c r="Z9" s="36">
        <f t="shared" si="14"/>
        <v>2.4672084317596252E-2</v>
      </c>
      <c r="AA9" s="17">
        <f t="shared" ref="AA9:AA20" si="53">0.5926*0.5*$C$6*$F9^3*($C$7*S9*2+$C$7)*$C$8</f>
        <v>18.208524010970653</v>
      </c>
      <c r="AB9" s="79">
        <f t="shared" si="16"/>
        <v>9.3248787533745839E-2</v>
      </c>
      <c r="AC9" s="26">
        <v>0.94950000000000001</v>
      </c>
      <c r="AD9" s="20">
        <v>2.1999999999999999E-2</v>
      </c>
      <c r="AE9" s="20">
        <v>1.415</v>
      </c>
      <c r="AF9" s="19">
        <f t="shared" si="17"/>
        <v>1.2940370131915957</v>
      </c>
      <c r="AG9" s="19">
        <f t="shared" si="18"/>
        <v>0.7447483933357476</v>
      </c>
      <c r="AH9" s="19">
        <f t="shared" si="19"/>
        <v>2.9789935733429904</v>
      </c>
      <c r="AI9" s="19">
        <f t="shared" si="20"/>
        <v>3.7237419666787379</v>
      </c>
      <c r="AJ9" s="36">
        <f t="shared" si="21"/>
        <v>5.1402863290297342E-2</v>
      </c>
      <c r="AK9" s="17">
        <f t="shared" ref="AK9:AK20" si="54">0.5926*0.5*$C$6*$F9^3*($C$7*AC9*2+$C$7)*$C$8</f>
        <v>17.468565460256777</v>
      </c>
      <c r="AL9" s="79">
        <f t="shared" si="23"/>
        <v>0.17053452844313874</v>
      </c>
      <c r="AM9" s="26">
        <v>0.89710000000000001</v>
      </c>
      <c r="AN9" s="20">
        <v>1.2999999999999999E-2</v>
      </c>
      <c r="AO9" s="20">
        <v>1.41</v>
      </c>
      <c r="AP9" s="19">
        <f t="shared" si="24"/>
        <v>1.2894644442403886</v>
      </c>
      <c r="AQ9" s="19">
        <f t="shared" si="25"/>
        <v>0.66012578321188942</v>
      </c>
      <c r="AR9" s="19">
        <f t="shared" si="26"/>
        <v>3.9607546992713361</v>
      </c>
      <c r="AS9" s="19">
        <f t="shared" si="27"/>
        <v>4.6208804824832255</v>
      </c>
      <c r="AT9" s="36">
        <f t="shared" si="28"/>
        <v>4.5240207403243041E-2</v>
      </c>
      <c r="AU9" s="17">
        <f t="shared" ref="AU9:AU20" si="55">0.5926*0.5*$C$6*$F9^3*($C$7*AM9*2+$C$7)*$C$8</f>
        <v>16.837069889289236</v>
      </c>
      <c r="AV9" s="79">
        <f t="shared" si="30"/>
        <v>0.23524014126655957</v>
      </c>
      <c r="AW9" s="26">
        <v>0.86660000000000004</v>
      </c>
      <c r="AX9" s="20">
        <v>2.1999999999999999E-2</v>
      </c>
      <c r="AY9" s="20">
        <v>1.4</v>
      </c>
      <c r="AZ9" s="19">
        <f t="shared" si="31"/>
        <v>1.2803193063379745</v>
      </c>
      <c r="BA9" s="19">
        <f t="shared" si="32"/>
        <v>0.60729568850489668</v>
      </c>
      <c r="BB9" s="19">
        <f t="shared" si="33"/>
        <v>4.8583655080391734</v>
      </c>
      <c r="BC9" s="19">
        <f t="shared" si="34"/>
        <v>5.4656611965440698</v>
      </c>
      <c r="BD9" s="36">
        <f t="shared" si="35"/>
        <v>0.10063765266039809</v>
      </c>
      <c r="BE9" s="17">
        <f t="shared" ref="BE9:BE20" si="56">0.5926*0.5*$C$6*$F9^3*($C$7*AW9*2+$C$7)*$C$8</f>
        <v>16.469500902371102</v>
      </c>
      <c r="BF9" s="79">
        <f t="shared" si="37"/>
        <v>0.29499166591865078</v>
      </c>
      <c r="BG9" s="26">
        <v>0.8256</v>
      </c>
      <c r="BH9" s="20">
        <v>0.02</v>
      </c>
      <c r="BI9" s="20">
        <v>1.3939999999999999</v>
      </c>
      <c r="BJ9" s="19">
        <f t="shared" si="38"/>
        <v>1.2748322235965259</v>
      </c>
      <c r="BK9" s="19">
        <f t="shared" si="39"/>
        <v>0.54647672948186066</v>
      </c>
      <c r="BL9" s="19">
        <f t="shared" si="40"/>
        <v>5.4647672948186061</v>
      </c>
      <c r="BM9" s="19">
        <f t="shared" si="41"/>
        <v>6.011244024300467</v>
      </c>
      <c r="BN9" s="36">
        <f t="shared" si="42"/>
        <v>0.11338283256330085</v>
      </c>
      <c r="BO9" s="17">
        <f t="shared" ref="BO9:BO20" si="57">0.5926*0.5*$C$6*$F9^3*($C$7*BG9*2+$C$7)*$C$8</f>
        <v>15.975391772415581</v>
      </c>
      <c r="BP9" s="79">
        <f t="shared" si="44"/>
        <v>0.34207407071258938</v>
      </c>
      <c r="BQ9" s="26">
        <v>0.79120000000000001</v>
      </c>
      <c r="BR9" s="20">
        <v>1.9E-2</v>
      </c>
      <c r="BS9" s="20">
        <v>1.4019999999999999</v>
      </c>
      <c r="BT9" s="19">
        <f t="shared" si="45"/>
        <v>1.2821483339184572</v>
      </c>
      <c r="BU9" s="19">
        <f t="shared" si="46"/>
        <v>0.5076628008964218</v>
      </c>
      <c r="BV9" s="19">
        <f t="shared" si="47"/>
        <v>6.0919536107570611</v>
      </c>
      <c r="BW9" s="19">
        <f t="shared" si="48"/>
        <v>6.599616411653483</v>
      </c>
      <c r="BX9" s="36">
        <f t="shared" si="49"/>
        <v>0.13074426066017714</v>
      </c>
      <c r="BY9" s="17">
        <f t="shared" ref="BY9:BY20" si="58">0.5926*0.5*$C$6*$F9^3*($C$7*BQ9*2+$C$7)*$C$8</f>
        <v>15.560822160940706</v>
      </c>
      <c r="BZ9" s="79">
        <f t="shared" si="51"/>
        <v>0.39149304244659405</v>
      </c>
    </row>
    <row r="10" spans="2:78" ht="20.100000000000001" customHeight="1">
      <c r="B10" s="9" t="s">
        <v>7</v>
      </c>
      <c r="C10" s="10">
        <v>1.343</v>
      </c>
      <c r="D10" s="2"/>
      <c r="E10" s="38">
        <v>34</v>
      </c>
      <c r="F10" s="20">
        <f t="shared" si="0"/>
        <v>0.67460000000000009</v>
      </c>
      <c r="G10" s="20">
        <f t="shared" si="1"/>
        <v>6.9396063317981502</v>
      </c>
      <c r="H10" s="29">
        <f t="shared" si="2"/>
        <v>60333.94366197184</v>
      </c>
      <c r="I10" s="19">
        <v>1.0869</v>
      </c>
      <c r="J10" s="19">
        <v>2.4E-2</v>
      </c>
      <c r="K10" s="19">
        <v>1.4450000000000001</v>
      </c>
      <c r="L10" s="19">
        <f t="shared" si="3"/>
        <v>1.321472426898838</v>
      </c>
      <c r="M10" s="19">
        <f t="shared" si="4"/>
        <v>1.0177043452269152</v>
      </c>
      <c r="N10" s="19">
        <f t="shared" si="5"/>
        <v>0</v>
      </c>
      <c r="O10" s="19">
        <f t="shared" si="6"/>
        <v>1.0177043452269152</v>
      </c>
      <c r="P10" s="36">
        <f t="shared" si="7"/>
        <v>0</v>
      </c>
      <c r="Q10" s="17">
        <f t="shared" si="52"/>
        <v>22.973511881807763</v>
      </c>
      <c r="R10" s="79">
        <f t="shared" si="9"/>
        <v>0</v>
      </c>
      <c r="S10" s="26">
        <v>1.0276000000000001</v>
      </c>
      <c r="T10" s="20">
        <v>2.4E-2</v>
      </c>
      <c r="U10" s="20">
        <v>1.4470000000000001</v>
      </c>
      <c r="V10" s="19">
        <f t="shared" si="10"/>
        <v>1.3233014544793209</v>
      </c>
      <c r="W10" s="19">
        <f t="shared" si="11"/>
        <v>0.9122040803420175</v>
      </c>
      <c r="X10" s="19">
        <f t="shared" si="12"/>
        <v>1.824408160684035</v>
      </c>
      <c r="Y10" s="19">
        <f t="shared" si="13"/>
        <v>2.7366122410260525</v>
      </c>
      <c r="Z10" s="36">
        <f t="shared" si="14"/>
        <v>2.9320411346829615E-2</v>
      </c>
      <c r="AA10" s="17">
        <f t="shared" si="53"/>
        <v>22.115027254804676</v>
      </c>
      <c r="AB10" s="79">
        <f t="shared" si="16"/>
        <v>8.2496310751218577E-2</v>
      </c>
      <c r="AC10" s="26">
        <v>0.96730000000000005</v>
      </c>
      <c r="AD10" s="20">
        <v>2.4E-2</v>
      </c>
      <c r="AE10" s="20">
        <v>1.45</v>
      </c>
      <c r="AF10" s="19">
        <f t="shared" si="17"/>
        <v>1.3260449958500451</v>
      </c>
      <c r="AG10" s="19">
        <f t="shared" si="18"/>
        <v>0.81164316760844735</v>
      </c>
      <c r="AH10" s="19">
        <f t="shared" si="19"/>
        <v>3.2465726704337894</v>
      </c>
      <c r="AI10" s="19">
        <f t="shared" si="20"/>
        <v>4.0582158380422371</v>
      </c>
      <c r="AJ10" s="36">
        <f t="shared" si="21"/>
        <v>5.8884229513493605E-2</v>
      </c>
      <c r="AK10" s="17">
        <f t="shared" si="54"/>
        <v>21.242065652641333</v>
      </c>
      <c r="AL10" s="79">
        <f t="shared" si="23"/>
        <v>0.15283695679709455</v>
      </c>
      <c r="AM10" s="26">
        <v>0.92069999999999996</v>
      </c>
      <c r="AN10" s="20">
        <v>1.7999999999999999E-2</v>
      </c>
      <c r="AO10" s="20">
        <v>1.45</v>
      </c>
      <c r="AP10" s="19">
        <f t="shared" si="24"/>
        <v>1.3260449958500451</v>
      </c>
      <c r="AQ10" s="19">
        <f t="shared" si="25"/>
        <v>0.73532451959476131</v>
      </c>
      <c r="AR10" s="19">
        <f t="shared" si="26"/>
        <v>4.4119471175685678</v>
      </c>
      <c r="AS10" s="19">
        <f t="shared" si="27"/>
        <v>5.1472716371633291</v>
      </c>
      <c r="AT10" s="36">
        <f t="shared" si="28"/>
        <v>6.624475820268029E-2</v>
      </c>
      <c r="AU10" s="17">
        <f t="shared" si="55"/>
        <v>20.567438610173475</v>
      </c>
      <c r="AV10" s="79">
        <f t="shared" si="30"/>
        <v>0.21451125739041918</v>
      </c>
      <c r="AW10" s="26">
        <v>0.873</v>
      </c>
      <c r="AX10" s="20">
        <v>0.02</v>
      </c>
      <c r="AY10" s="20">
        <v>1.4550000000000001</v>
      </c>
      <c r="AZ10" s="19">
        <f t="shared" si="31"/>
        <v>1.3306175648012522</v>
      </c>
      <c r="BA10" s="19">
        <f t="shared" si="32"/>
        <v>0.66567344302416787</v>
      </c>
      <c r="BB10" s="19">
        <f t="shared" si="33"/>
        <v>5.3253875441933429</v>
      </c>
      <c r="BC10" s="19">
        <f t="shared" si="34"/>
        <v>5.9910609872175105</v>
      </c>
      <c r="BD10" s="36">
        <f t="shared" si="35"/>
        <v>9.8818379695444963E-2</v>
      </c>
      <c r="BE10" s="17">
        <f t="shared" si="56"/>
        <v>19.87688689502934</v>
      </c>
      <c r="BF10" s="79">
        <f t="shared" si="37"/>
        <v>0.26791859169481291</v>
      </c>
      <c r="BG10" s="26">
        <v>0.83320000000000005</v>
      </c>
      <c r="BH10" s="20">
        <v>1.9E-2</v>
      </c>
      <c r="BI10" s="20">
        <v>1.446</v>
      </c>
      <c r="BJ10" s="19">
        <f t="shared" si="38"/>
        <v>1.3223869406890794</v>
      </c>
      <c r="BK10" s="19">
        <f t="shared" si="39"/>
        <v>0.59888283490484173</v>
      </c>
      <c r="BL10" s="19">
        <f t="shared" si="40"/>
        <v>5.9888283490484167</v>
      </c>
      <c r="BM10" s="19">
        <f t="shared" si="41"/>
        <v>6.5877111839532585</v>
      </c>
      <c r="BN10" s="36">
        <f t="shared" si="42"/>
        <v>0.11589960241336124</v>
      </c>
      <c r="BO10" s="17">
        <f t="shared" si="57"/>
        <v>19.300703283651213</v>
      </c>
      <c r="BP10" s="79">
        <f t="shared" si="44"/>
        <v>0.31029068013916844</v>
      </c>
      <c r="BQ10" s="26">
        <v>0.80500000000000005</v>
      </c>
      <c r="BR10" s="20">
        <v>1.7999999999999999E-2</v>
      </c>
      <c r="BS10" s="20">
        <v>1.4450000000000001</v>
      </c>
      <c r="BT10" s="19">
        <f t="shared" si="45"/>
        <v>1.321472426898838</v>
      </c>
      <c r="BU10" s="19">
        <f t="shared" si="46"/>
        <v>0.55825704450148594</v>
      </c>
      <c r="BV10" s="19">
        <f t="shared" si="47"/>
        <v>6.6990845340178309</v>
      </c>
      <c r="BW10" s="19">
        <f t="shared" si="48"/>
        <v>7.2573415785193172</v>
      </c>
      <c r="BX10" s="36">
        <f t="shared" si="49"/>
        <v>0.13157737098325947</v>
      </c>
      <c r="BY10" s="17">
        <f t="shared" si="58"/>
        <v>18.892452584132037</v>
      </c>
      <c r="BZ10" s="79">
        <f t="shared" si="51"/>
        <v>0.35459051725472956</v>
      </c>
    </row>
    <row r="11" spans="2:78" ht="20.100000000000001" customHeight="1">
      <c r="B11" s="12" t="s">
        <v>8</v>
      </c>
      <c r="C11" s="10">
        <f>C9*C10</f>
        <v>7.2857749999999992</v>
      </c>
      <c r="D11" s="2"/>
      <c r="E11" s="38">
        <v>36</v>
      </c>
      <c r="F11" s="20">
        <f t="shared" si="0"/>
        <v>0.71460000000000001</v>
      </c>
      <c r="G11" s="20">
        <f t="shared" si="1"/>
        <v>7.3510861024354552</v>
      </c>
      <c r="H11" s="29">
        <f t="shared" si="2"/>
        <v>63911.408450704221</v>
      </c>
      <c r="I11" s="19">
        <v>1.0828</v>
      </c>
      <c r="J11" s="19">
        <v>3.3000000000000002E-2</v>
      </c>
      <c r="K11" s="19">
        <v>1.486</v>
      </c>
      <c r="L11" s="19">
        <f t="shared" si="3"/>
        <v>1.3589674922987358</v>
      </c>
      <c r="M11" s="19">
        <f t="shared" si="4"/>
        <v>1.0681712142581279</v>
      </c>
      <c r="N11" s="19">
        <f t="shared" si="5"/>
        <v>0</v>
      </c>
      <c r="O11" s="19">
        <f t="shared" si="6"/>
        <v>1.0681712142581279</v>
      </c>
      <c r="P11" s="36">
        <f t="shared" si="7"/>
        <v>0</v>
      </c>
      <c r="Q11" s="17">
        <f t="shared" si="52"/>
        <v>27.236662909336406</v>
      </c>
      <c r="R11" s="79">
        <f t="shared" si="9"/>
        <v>0</v>
      </c>
      <c r="S11" s="26">
        <v>1.0364</v>
      </c>
      <c r="T11" s="20">
        <v>2.7E-2</v>
      </c>
      <c r="U11" s="20">
        <v>1.48</v>
      </c>
      <c r="V11" s="19">
        <f t="shared" si="10"/>
        <v>1.3534804095572874</v>
      </c>
      <c r="W11" s="19">
        <f t="shared" si="11"/>
        <v>0.97069992601860011</v>
      </c>
      <c r="X11" s="19">
        <f t="shared" si="12"/>
        <v>1.9413998520372002</v>
      </c>
      <c r="Y11" s="19">
        <f t="shared" si="13"/>
        <v>2.9120997780558002</v>
      </c>
      <c r="Z11" s="36">
        <f t="shared" si="14"/>
        <v>3.4507138731783814E-2</v>
      </c>
      <c r="AA11" s="17">
        <f t="shared" si="53"/>
        <v>26.438216384827175</v>
      </c>
      <c r="AB11" s="79">
        <f t="shared" si="16"/>
        <v>7.3431574345967018E-2</v>
      </c>
      <c r="AC11" s="26">
        <v>0.97960000000000003</v>
      </c>
      <c r="AD11" s="20">
        <v>2.5999999999999999E-2</v>
      </c>
      <c r="AE11" s="20">
        <v>1.4850000000000001</v>
      </c>
      <c r="AF11" s="19">
        <f t="shared" si="17"/>
        <v>1.3580529785084945</v>
      </c>
      <c r="AG11" s="19">
        <f t="shared" si="18"/>
        <v>0.8730863879744889</v>
      </c>
      <c r="AH11" s="19">
        <f t="shared" si="19"/>
        <v>3.4923455518979556</v>
      </c>
      <c r="AI11" s="19">
        <f t="shared" si="20"/>
        <v>4.3654319398724448</v>
      </c>
      <c r="AJ11" s="36">
        <f t="shared" si="21"/>
        <v>6.6907993475054342E-2</v>
      </c>
      <c r="AK11" s="17">
        <f t="shared" si="54"/>
        <v>25.460807708272775</v>
      </c>
      <c r="AL11" s="79">
        <f t="shared" si="23"/>
        <v>0.13716554446790846</v>
      </c>
      <c r="AM11" s="26">
        <v>0.93230000000000002</v>
      </c>
      <c r="AN11" s="20">
        <v>1.7000000000000001E-2</v>
      </c>
      <c r="AO11" s="20">
        <v>1.488</v>
      </c>
      <c r="AP11" s="19">
        <f t="shared" si="24"/>
        <v>1.3607965198792187</v>
      </c>
      <c r="AQ11" s="19">
        <f t="shared" si="25"/>
        <v>0.79400637247559525</v>
      </c>
      <c r="AR11" s="19">
        <f t="shared" si="26"/>
        <v>4.7640382348535715</v>
      </c>
      <c r="AS11" s="19">
        <f t="shared" si="27"/>
        <v>5.5580446073291672</v>
      </c>
      <c r="AT11" s="36">
        <f t="shared" si="28"/>
        <v>6.5886705678439988E-2</v>
      </c>
      <c r="AU11" s="17">
        <f t="shared" si="55"/>
        <v>24.646874074451944</v>
      </c>
      <c r="AV11" s="79">
        <f t="shared" si="30"/>
        <v>0.19329178298483704</v>
      </c>
      <c r="AW11" s="26">
        <v>0.8901</v>
      </c>
      <c r="AX11" s="20">
        <v>1.7000000000000001E-2</v>
      </c>
      <c r="AY11" s="20">
        <v>1.4830000000000001</v>
      </c>
      <c r="AZ11" s="19">
        <f t="shared" si="31"/>
        <v>1.3562239509280116</v>
      </c>
      <c r="BA11" s="19">
        <f t="shared" si="32"/>
        <v>0.71889698337775532</v>
      </c>
      <c r="BB11" s="19">
        <f t="shared" si="33"/>
        <v>5.7511758670220425</v>
      </c>
      <c r="BC11" s="19">
        <f t="shared" si="34"/>
        <v>6.4700728503997977</v>
      </c>
      <c r="BD11" s="36">
        <f t="shared" si="35"/>
        <v>8.7259550143580319E-2</v>
      </c>
      <c r="BE11" s="17">
        <f t="shared" si="56"/>
        <v>23.920700726730189</v>
      </c>
      <c r="BF11" s="79">
        <f t="shared" si="37"/>
        <v>0.24042673050105889</v>
      </c>
      <c r="BG11" s="26">
        <v>0.85060000000000002</v>
      </c>
      <c r="BH11" s="20">
        <v>0.02</v>
      </c>
      <c r="BI11" s="20">
        <v>1.4830000000000001</v>
      </c>
      <c r="BJ11" s="19">
        <f t="shared" si="38"/>
        <v>1.3562239509280116</v>
      </c>
      <c r="BK11" s="19">
        <f t="shared" si="39"/>
        <v>0.65650768751790489</v>
      </c>
      <c r="BL11" s="19">
        <f t="shared" si="40"/>
        <v>6.5650768751790478</v>
      </c>
      <c r="BM11" s="19">
        <f t="shared" si="41"/>
        <v>7.221584562696953</v>
      </c>
      <c r="BN11" s="36">
        <f t="shared" si="42"/>
        <v>0.12832286785820635</v>
      </c>
      <c r="BO11" s="17">
        <f t="shared" si="57"/>
        <v>23.240988706943234</v>
      </c>
      <c r="BP11" s="79">
        <f t="shared" si="44"/>
        <v>0.28247838153364507</v>
      </c>
      <c r="BQ11" s="26">
        <v>0.82110000000000005</v>
      </c>
      <c r="BR11" s="20">
        <v>0.02</v>
      </c>
      <c r="BS11" s="20">
        <v>1.488</v>
      </c>
      <c r="BT11" s="19">
        <f t="shared" si="45"/>
        <v>1.3607965198792187</v>
      </c>
      <c r="BU11" s="19">
        <f t="shared" si="46"/>
        <v>0.61589222808948274</v>
      </c>
      <c r="BV11" s="19">
        <f t="shared" si="47"/>
        <v>7.3907067370737929</v>
      </c>
      <c r="BW11" s="19">
        <f t="shared" si="48"/>
        <v>8.0065989651632758</v>
      </c>
      <c r="BX11" s="36">
        <f t="shared" si="49"/>
        <v>0.15502754277279998</v>
      </c>
      <c r="BY11" s="17">
        <f t="shared" si="58"/>
        <v>22.733355679507408</v>
      </c>
      <c r="BZ11" s="79">
        <f t="shared" si="51"/>
        <v>0.32510408235665877</v>
      </c>
    </row>
    <row r="12" spans="2:78" ht="20.100000000000001" customHeight="1">
      <c r="B12" s="12" t="s">
        <v>17</v>
      </c>
      <c r="C12" s="10">
        <f>1*C9</f>
        <v>5.4249999999999998</v>
      </c>
      <c r="D12" s="2"/>
      <c r="E12" s="38">
        <v>38</v>
      </c>
      <c r="F12" s="20">
        <f t="shared" si="0"/>
        <v>0.75460000000000005</v>
      </c>
      <c r="G12" s="20">
        <f t="shared" si="1"/>
        <v>7.7625658730727602</v>
      </c>
      <c r="H12" s="29">
        <f t="shared" si="2"/>
        <v>67488.873239436623</v>
      </c>
      <c r="I12" s="19">
        <v>1.1109</v>
      </c>
      <c r="J12" s="19">
        <v>3.1E-2</v>
      </c>
      <c r="K12" s="19">
        <v>1.4930000000000001</v>
      </c>
      <c r="L12" s="19">
        <f t="shared" si="3"/>
        <v>1.3653690888304257</v>
      </c>
      <c r="M12" s="19">
        <f t="shared" si="4"/>
        <v>1.1349488943135053</v>
      </c>
      <c r="N12" s="19">
        <f t="shared" si="5"/>
        <v>0</v>
      </c>
      <c r="O12" s="19">
        <f t="shared" si="6"/>
        <v>1.1349488943135053</v>
      </c>
      <c r="P12" s="36">
        <f t="shared" si="7"/>
        <v>0</v>
      </c>
      <c r="Q12" s="17">
        <f t="shared" si="52"/>
        <v>32.640575154401795</v>
      </c>
      <c r="R12" s="79">
        <f t="shared" si="9"/>
        <v>0</v>
      </c>
      <c r="S12" s="26">
        <v>1.0555000000000001</v>
      </c>
      <c r="T12" s="20">
        <v>3.1E-2</v>
      </c>
      <c r="U12" s="20">
        <v>1.492</v>
      </c>
      <c r="V12" s="19">
        <f t="shared" si="10"/>
        <v>1.3644545750401842</v>
      </c>
      <c r="W12" s="19">
        <f t="shared" si="11"/>
        <v>1.0232008179985823</v>
      </c>
      <c r="X12" s="19">
        <f t="shared" si="12"/>
        <v>2.0464016359971646</v>
      </c>
      <c r="Y12" s="19">
        <f t="shared" si="13"/>
        <v>3.0696024539957469</v>
      </c>
      <c r="Z12" s="36">
        <f t="shared" si="14"/>
        <v>4.0264387317870541E-2</v>
      </c>
      <c r="AA12" s="17">
        <f t="shared" si="53"/>
        <v>31.518042493433477</v>
      </c>
      <c r="AB12" s="79">
        <f t="shared" si="16"/>
        <v>6.492794203267907E-2</v>
      </c>
      <c r="AC12" s="26">
        <v>1.0024999999999999</v>
      </c>
      <c r="AD12" s="20">
        <v>2.5999999999999999E-2</v>
      </c>
      <c r="AE12" s="20">
        <v>1.492</v>
      </c>
      <c r="AF12" s="19">
        <f t="shared" si="17"/>
        <v>1.3644545750401842</v>
      </c>
      <c r="AG12" s="19">
        <f t="shared" si="18"/>
        <v>0.92302436659629117</v>
      </c>
      <c r="AH12" s="19">
        <f t="shared" si="19"/>
        <v>3.6920974663851647</v>
      </c>
      <c r="AI12" s="19">
        <f t="shared" si="20"/>
        <v>4.6151218329814556</v>
      </c>
      <c r="AJ12" s="36">
        <f t="shared" si="21"/>
        <v>6.7540262597718309E-2</v>
      </c>
      <c r="AK12" s="17">
        <f t="shared" si="54"/>
        <v>30.444139406225517</v>
      </c>
      <c r="AL12" s="79">
        <f t="shared" si="23"/>
        <v>0.1212744895534859</v>
      </c>
      <c r="AM12" s="26">
        <v>0.94889999999999997</v>
      </c>
      <c r="AN12" s="20">
        <v>2.3E-2</v>
      </c>
      <c r="AO12" s="20">
        <v>1.5009999999999999</v>
      </c>
      <c r="AP12" s="19">
        <f t="shared" si="24"/>
        <v>1.372685199152357</v>
      </c>
      <c r="AQ12" s="19">
        <f t="shared" si="25"/>
        <v>0.83696834889801464</v>
      </c>
      <c r="AR12" s="19">
        <f t="shared" si="26"/>
        <v>5.0218100933880869</v>
      </c>
      <c r="AS12" s="19">
        <f t="shared" si="27"/>
        <v>5.858778442286102</v>
      </c>
      <c r="AT12" s="36">
        <f t="shared" si="28"/>
        <v>9.0705209378626722E-2</v>
      </c>
      <c r="AU12" s="17">
        <f t="shared" si="55"/>
        <v>29.358078925577473</v>
      </c>
      <c r="AV12" s="79">
        <f t="shared" si="30"/>
        <v>0.17105377044997871</v>
      </c>
      <c r="AW12" s="26">
        <v>0.91510000000000002</v>
      </c>
      <c r="AX12" s="20">
        <v>1.9E-2</v>
      </c>
      <c r="AY12" s="20">
        <v>1.5069999999999999</v>
      </c>
      <c r="AZ12" s="19">
        <f t="shared" si="31"/>
        <v>1.3781722818938054</v>
      </c>
      <c r="BA12" s="19">
        <f t="shared" si="32"/>
        <v>0.78463987040838268</v>
      </c>
      <c r="BB12" s="19">
        <f t="shared" si="33"/>
        <v>6.2771189632670614</v>
      </c>
      <c r="BC12" s="19">
        <f t="shared" si="34"/>
        <v>7.0617588336754444</v>
      </c>
      <c r="BD12" s="36">
        <f t="shared" si="35"/>
        <v>0.1007075085412371</v>
      </c>
      <c r="BE12" s="17">
        <f t="shared" si="56"/>
        <v>28.673212428452402</v>
      </c>
      <c r="BF12" s="79">
        <f t="shared" si="37"/>
        <v>0.21891927801707639</v>
      </c>
      <c r="BG12" s="26">
        <v>0.8659</v>
      </c>
      <c r="BH12" s="20">
        <v>1.7000000000000001E-2</v>
      </c>
      <c r="BI12" s="20">
        <v>1.5069999999999999</v>
      </c>
      <c r="BJ12" s="19">
        <f t="shared" si="38"/>
        <v>1.3781722818938054</v>
      </c>
      <c r="BK12" s="19">
        <f t="shared" si="39"/>
        <v>0.70253625454673274</v>
      </c>
      <c r="BL12" s="19">
        <f t="shared" si="40"/>
        <v>7.0253625454673259</v>
      </c>
      <c r="BM12" s="19">
        <f t="shared" si="41"/>
        <v>7.7278988000140583</v>
      </c>
      <c r="BN12" s="36">
        <f t="shared" si="42"/>
        <v>0.11263339771059414</v>
      </c>
      <c r="BO12" s="17">
        <f t="shared" si="57"/>
        <v>27.676306166365016</v>
      </c>
      <c r="BP12" s="79">
        <f t="shared" si="44"/>
        <v>0.25384032476144669</v>
      </c>
      <c r="BQ12" s="26">
        <v>0.82840000000000003</v>
      </c>
      <c r="BR12" s="20">
        <v>2.1000000000000001E-2</v>
      </c>
      <c r="BS12" s="20">
        <v>1.506</v>
      </c>
      <c r="BT12" s="19">
        <f t="shared" si="45"/>
        <v>1.377257768103564</v>
      </c>
      <c r="BU12" s="19">
        <f t="shared" si="46"/>
        <v>0.64215058314626916</v>
      </c>
      <c r="BV12" s="19">
        <f t="shared" si="47"/>
        <v>7.7058069977552295</v>
      </c>
      <c r="BW12" s="19">
        <f t="shared" si="48"/>
        <v>8.3479575809014985</v>
      </c>
      <c r="BX12" s="36">
        <f t="shared" si="49"/>
        <v>0.1667409393428172</v>
      </c>
      <c r="BY12" s="17">
        <f t="shared" si="58"/>
        <v>26.916469076359387</v>
      </c>
      <c r="BZ12" s="79">
        <f t="shared" si="51"/>
        <v>0.28628595288240111</v>
      </c>
    </row>
    <row r="13" spans="2:78" ht="20.100000000000001" customHeight="1">
      <c r="B13" s="33" t="s">
        <v>22</v>
      </c>
      <c r="C13" s="34">
        <v>0.02</v>
      </c>
      <c r="D13" s="2"/>
      <c r="E13" s="38">
        <v>40</v>
      </c>
      <c r="F13" s="20">
        <f t="shared" si="0"/>
        <v>0.79460000000000008</v>
      </c>
      <c r="G13" s="20">
        <f t="shared" si="1"/>
        <v>8.1740456437100661</v>
      </c>
      <c r="H13" s="29">
        <f t="shared" si="2"/>
        <v>71066.338028169019</v>
      </c>
      <c r="I13" s="19">
        <v>1.1535</v>
      </c>
      <c r="J13" s="19">
        <v>3.6999999999999998E-2</v>
      </c>
      <c r="K13" s="19">
        <v>1.4630000000000001</v>
      </c>
      <c r="L13" s="19">
        <f t="shared" si="3"/>
        <v>1.3379336751231834</v>
      </c>
      <c r="M13" s="19">
        <f t="shared" si="4"/>
        <v>1.1749803592179104</v>
      </c>
      <c r="N13" s="19">
        <f t="shared" si="5"/>
        <v>0</v>
      </c>
      <c r="O13" s="19">
        <f t="shared" si="6"/>
        <v>1.1749803592179104</v>
      </c>
      <c r="P13" s="36">
        <f t="shared" si="7"/>
        <v>0</v>
      </c>
      <c r="Q13" s="17">
        <f t="shared" si="52"/>
        <v>39.119086085121971</v>
      </c>
      <c r="R13" s="79">
        <f t="shared" si="9"/>
        <v>0</v>
      </c>
      <c r="S13" s="26">
        <v>1.0900000000000001</v>
      </c>
      <c r="T13" s="20">
        <v>3.7999999999999999E-2</v>
      </c>
      <c r="U13" s="20">
        <v>1.4610000000000001</v>
      </c>
      <c r="V13" s="19">
        <f t="shared" si="10"/>
        <v>1.3361046475427008</v>
      </c>
      <c r="W13" s="19">
        <f t="shared" si="11"/>
        <v>1.0463095393407991</v>
      </c>
      <c r="X13" s="19">
        <f t="shared" si="12"/>
        <v>2.0926190786815981</v>
      </c>
      <c r="Y13" s="19">
        <f t="shared" si="13"/>
        <v>3.1389286180223972</v>
      </c>
      <c r="Z13" s="36">
        <f t="shared" si="14"/>
        <v>4.7326652097543914E-2</v>
      </c>
      <c r="AA13" s="17">
        <f t="shared" si="53"/>
        <v>37.616780692678525</v>
      </c>
      <c r="AB13" s="79">
        <f t="shared" si="16"/>
        <v>5.5629935367884666E-2</v>
      </c>
      <c r="AC13" s="26">
        <v>1.0255000000000001</v>
      </c>
      <c r="AD13" s="20">
        <v>2.8000000000000001E-2</v>
      </c>
      <c r="AE13" s="20">
        <v>1.474</v>
      </c>
      <c r="AF13" s="19">
        <f t="shared" si="17"/>
        <v>1.3479933268158388</v>
      </c>
      <c r="AG13" s="19">
        <f t="shared" si="18"/>
        <v>0.94269901556981683</v>
      </c>
      <c r="AH13" s="19">
        <f t="shared" si="19"/>
        <v>3.7707960622792673</v>
      </c>
      <c r="AI13" s="19">
        <f t="shared" si="20"/>
        <v>4.7134950778490845</v>
      </c>
      <c r="AJ13" s="36">
        <f t="shared" si="21"/>
        <v>7.0991237867397125E-2</v>
      </c>
      <c r="AK13" s="17">
        <f t="shared" si="54"/>
        <v>36.090816947598171</v>
      </c>
      <c r="AL13" s="79">
        <f t="shared" si="23"/>
        <v>0.10448076217710035</v>
      </c>
      <c r="AM13" s="26">
        <v>0.96460000000000001</v>
      </c>
      <c r="AN13" s="20">
        <v>2.4E-2</v>
      </c>
      <c r="AO13" s="20">
        <v>1.4790000000000001</v>
      </c>
      <c r="AP13" s="19">
        <f t="shared" si="24"/>
        <v>1.3525658957670461</v>
      </c>
      <c r="AQ13" s="19">
        <f t="shared" si="25"/>
        <v>0.83972603875614482</v>
      </c>
      <c r="AR13" s="19">
        <f t="shared" si="26"/>
        <v>5.0383562325368683</v>
      </c>
      <c r="AS13" s="19">
        <f t="shared" si="27"/>
        <v>5.878082271293013</v>
      </c>
      <c r="AT13" s="36">
        <f t="shared" si="28"/>
        <v>9.189472857875812E-2</v>
      </c>
      <c r="AU13" s="17">
        <f t="shared" si="55"/>
        <v>34.650023272010671</v>
      </c>
      <c r="AV13" s="79">
        <f t="shared" si="30"/>
        <v>0.14540700861828029</v>
      </c>
      <c r="AW13" s="26">
        <v>0.92649999999999999</v>
      </c>
      <c r="AX13" s="20">
        <v>2.5999999999999999E-2</v>
      </c>
      <c r="AY13" s="20">
        <v>1.486</v>
      </c>
      <c r="AZ13" s="19">
        <f t="shared" si="31"/>
        <v>1.3589674922987358</v>
      </c>
      <c r="BA13" s="19">
        <f t="shared" si="32"/>
        <v>0.78205126574695472</v>
      </c>
      <c r="BB13" s="19">
        <f t="shared" si="33"/>
        <v>6.2564101259756377</v>
      </c>
      <c r="BC13" s="19">
        <f t="shared" si="34"/>
        <v>7.038461391722592</v>
      </c>
      <c r="BD13" s="36">
        <f t="shared" si="35"/>
        <v>0.13399627118288709</v>
      </c>
      <c r="BE13" s="17">
        <f t="shared" si="56"/>
        <v>33.748640036544593</v>
      </c>
      <c r="BF13" s="79">
        <f t="shared" si="37"/>
        <v>0.18538258487455811</v>
      </c>
      <c r="BG13" s="26">
        <v>0.87929999999999997</v>
      </c>
      <c r="BH13" s="20">
        <v>2.7E-2</v>
      </c>
      <c r="BI13" s="20">
        <v>1.49</v>
      </c>
      <c r="BJ13" s="19">
        <f t="shared" si="38"/>
        <v>1.3626255474597015</v>
      </c>
      <c r="BK13" s="19">
        <f t="shared" si="39"/>
        <v>0.70819595235295096</v>
      </c>
      <c r="BL13" s="19">
        <f t="shared" si="40"/>
        <v>7.081959523529509</v>
      </c>
      <c r="BM13" s="19">
        <f t="shared" si="41"/>
        <v>7.79015547588246</v>
      </c>
      <c r="BN13" s="36">
        <f t="shared" si="42"/>
        <v>0.17487513399021462</v>
      </c>
      <c r="BO13" s="17">
        <f t="shared" si="57"/>
        <v>32.631965792082696</v>
      </c>
      <c r="BP13" s="79">
        <f t="shared" si="44"/>
        <v>0.21702521903377833</v>
      </c>
      <c r="BQ13" s="26">
        <v>0.83479999999999999</v>
      </c>
      <c r="BR13" s="20">
        <v>2.9000000000000001E-2</v>
      </c>
      <c r="BS13" s="20">
        <v>1.4890000000000001</v>
      </c>
      <c r="BT13" s="19">
        <f t="shared" si="45"/>
        <v>1.3617110336694602</v>
      </c>
      <c r="BU13" s="19">
        <f t="shared" si="46"/>
        <v>0.6374718819951456</v>
      </c>
      <c r="BV13" s="19">
        <f t="shared" si="47"/>
        <v>7.6496625839417467</v>
      </c>
      <c r="BW13" s="19">
        <f t="shared" si="48"/>
        <v>8.2871344659368926</v>
      </c>
      <c r="BX13" s="36">
        <f t="shared" si="49"/>
        <v>0.225092175557218</v>
      </c>
      <c r="BY13" s="17">
        <f t="shared" si="58"/>
        <v>31.579169099740437</v>
      </c>
      <c r="BZ13" s="79">
        <f t="shared" si="51"/>
        <v>0.24223761428873766</v>
      </c>
    </row>
    <row r="14" spans="2:78" ht="20.100000000000001" customHeight="1" thickBot="1">
      <c r="B14" s="13" t="s">
        <v>16</v>
      </c>
      <c r="C14" s="14">
        <f>1/(2*PI())*SQRT($C$2/(C11+C12))</f>
        <v>1.0934772232751386</v>
      </c>
      <c r="D14" s="2"/>
      <c r="E14" s="38">
        <v>42</v>
      </c>
      <c r="F14" s="20">
        <f t="shared" si="0"/>
        <v>0.83460000000000001</v>
      </c>
      <c r="G14" s="20">
        <f t="shared" si="1"/>
        <v>8.5855254143473694</v>
      </c>
      <c r="H14" s="29">
        <f t="shared" si="2"/>
        <v>74643.8028169014</v>
      </c>
      <c r="I14" s="19">
        <v>1.1666000000000001</v>
      </c>
      <c r="J14" s="19">
        <v>0.04</v>
      </c>
      <c r="K14" s="19">
        <v>1.456</v>
      </c>
      <c r="L14" s="19">
        <f t="shared" si="3"/>
        <v>1.3315320785914935</v>
      </c>
      <c r="M14" s="19">
        <f t="shared" si="4"/>
        <v>1.1903466423312599</v>
      </c>
      <c r="N14" s="19">
        <f t="shared" si="5"/>
        <v>0</v>
      </c>
      <c r="O14" s="19">
        <f t="shared" si="6"/>
        <v>1.1903466423312599</v>
      </c>
      <c r="P14" s="36">
        <f t="shared" si="7"/>
        <v>0</v>
      </c>
      <c r="Q14" s="17">
        <f t="shared" si="52"/>
        <v>45.688335604996141</v>
      </c>
      <c r="R14" s="79">
        <f t="shared" si="9"/>
        <v>0</v>
      </c>
      <c r="S14" s="26">
        <v>1.1176999999999999</v>
      </c>
      <c r="T14" s="20">
        <v>4.4999999999999998E-2</v>
      </c>
      <c r="U14" s="20">
        <v>1.454</v>
      </c>
      <c r="V14" s="19">
        <f t="shared" si="10"/>
        <v>1.3297030510110106</v>
      </c>
      <c r="W14" s="19">
        <f t="shared" si="11"/>
        <v>1.0896476134944455</v>
      </c>
      <c r="X14" s="19">
        <f t="shared" si="12"/>
        <v>2.179295226988891</v>
      </c>
      <c r="Y14" s="19">
        <f t="shared" si="13"/>
        <v>3.2689428404833363</v>
      </c>
      <c r="Z14" s="36">
        <f t="shared" si="14"/>
        <v>5.5508958871350635E-2</v>
      </c>
      <c r="AA14" s="17">
        <f t="shared" si="53"/>
        <v>44.347786216370011</v>
      </c>
      <c r="AB14" s="79">
        <f t="shared" si="16"/>
        <v>4.9141014984519157E-2</v>
      </c>
      <c r="AC14" s="26">
        <v>1.0583</v>
      </c>
      <c r="AD14" s="20">
        <v>2.8000000000000001E-2</v>
      </c>
      <c r="AE14" s="20">
        <v>1.456</v>
      </c>
      <c r="AF14" s="19">
        <f t="shared" si="17"/>
        <v>1.3315320785914935</v>
      </c>
      <c r="AG14" s="19">
        <f t="shared" si="18"/>
        <v>0.97959621703315436</v>
      </c>
      <c r="AH14" s="19">
        <f t="shared" si="19"/>
        <v>3.9183848681326174</v>
      </c>
      <c r="AI14" s="19">
        <f t="shared" si="20"/>
        <v>4.8979810851657719</v>
      </c>
      <c r="AJ14" s="36">
        <f t="shared" si="21"/>
        <v>6.9267981438400558E-2</v>
      </c>
      <c r="AK14" s="17">
        <f t="shared" si="54"/>
        <v>42.719388799511279</v>
      </c>
      <c r="AL14" s="79">
        <f t="shared" si="23"/>
        <v>9.1723804535739167E-2</v>
      </c>
      <c r="AM14" s="26">
        <v>1.0032000000000001</v>
      </c>
      <c r="AN14" s="20">
        <v>3.4000000000000002E-2</v>
      </c>
      <c r="AO14" s="20">
        <v>1.4590000000000001</v>
      </c>
      <c r="AP14" s="19">
        <f t="shared" si="24"/>
        <v>1.3342756199622179</v>
      </c>
      <c r="AQ14" s="19">
        <f t="shared" si="25"/>
        <v>0.88387812935608678</v>
      </c>
      <c r="AR14" s="19">
        <f t="shared" si="26"/>
        <v>5.3032687761365205</v>
      </c>
      <c r="AS14" s="19">
        <f t="shared" si="27"/>
        <v>6.1871469054926074</v>
      </c>
      <c r="AT14" s="36">
        <f t="shared" si="28"/>
        <v>0.1266871337458515</v>
      </c>
      <c r="AU14" s="17">
        <f t="shared" si="55"/>
        <v>41.208872003738279</v>
      </c>
      <c r="AV14" s="79">
        <f t="shared" si="30"/>
        <v>0.12869240331682538</v>
      </c>
      <c r="AW14" s="26">
        <v>0.95960000000000001</v>
      </c>
      <c r="AX14" s="20">
        <v>3.5000000000000003E-2</v>
      </c>
      <c r="AY14" s="20">
        <v>1.462</v>
      </c>
      <c r="AZ14" s="19">
        <f t="shared" si="31"/>
        <v>1.3370191613329419</v>
      </c>
      <c r="BA14" s="19">
        <f t="shared" si="32"/>
        <v>0.81204852332201793</v>
      </c>
      <c r="BB14" s="19">
        <f t="shared" si="33"/>
        <v>6.4963881865761435</v>
      </c>
      <c r="BC14" s="19">
        <f t="shared" si="34"/>
        <v>7.3084367098981611</v>
      </c>
      <c r="BD14" s="36">
        <f t="shared" si="35"/>
        <v>0.17460011919890583</v>
      </c>
      <c r="BE14" s="17">
        <f t="shared" si="56"/>
        <v>40.013617334124795</v>
      </c>
      <c r="BF14" s="79">
        <f t="shared" si="37"/>
        <v>0.16235443380011114</v>
      </c>
      <c r="BG14" s="26">
        <v>0.90290000000000004</v>
      </c>
      <c r="BH14" s="20">
        <v>3.2000000000000001E-2</v>
      </c>
      <c r="BI14" s="20">
        <v>1.476</v>
      </c>
      <c r="BJ14" s="19">
        <f t="shared" si="38"/>
        <v>1.3498223543963217</v>
      </c>
      <c r="BK14" s="19">
        <f t="shared" si="39"/>
        <v>0.73275497902983766</v>
      </c>
      <c r="BL14" s="19">
        <f t="shared" si="40"/>
        <v>7.3275497902983755</v>
      </c>
      <c r="BM14" s="19">
        <f t="shared" si="41"/>
        <v>8.0603047693282139</v>
      </c>
      <c r="BN14" s="36">
        <f t="shared" si="42"/>
        <v>0.20338290796129818</v>
      </c>
      <c r="BO14" s="17">
        <f t="shared" si="57"/>
        <v>38.459237981668721</v>
      </c>
      <c r="BP14" s="79">
        <f t="shared" si="44"/>
        <v>0.19052769048078882</v>
      </c>
      <c r="BQ14" s="26">
        <v>0.84870000000000001</v>
      </c>
      <c r="BR14" s="20">
        <v>2.8000000000000001E-2</v>
      </c>
      <c r="BS14" s="20">
        <v>1.4910000000000001</v>
      </c>
      <c r="BT14" s="19">
        <f t="shared" si="45"/>
        <v>1.3635400612499429</v>
      </c>
      <c r="BU14" s="19">
        <f t="shared" si="46"/>
        <v>0.66064849255167479</v>
      </c>
      <c r="BV14" s="19">
        <f t="shared" si="47"/>
        <v>7.9277819106200962</v>
      </c>
      <c r="BW14" s="19">
        <f t="shared" si="48"/>
        <v>8.5884304031717704</v>
      </c>
      <c r="BX14" s="36">
        <f t="shared" si="49"/>
        <v>0.21791459757850379</v>
      </c>
      <c r="BY14" s="17">
        <f t="shared" si="58"/>
        <v>36.973393874029945</v>
      </c>
      <c r="BZ14" s="79">
        <f t="shared" si="51"/>
        <v>0.21441856102337845</v>
      </c>
    </row>
    <row r="15" spans="2:78" ht="20.100000000000001" customHeight="1">
      <c r="B15" s="2"/>
      <c r="C15" s="2"/>
      <c r="D15" s="2"/>
      <c r="E15" s="38">
        <v>44</v>
      </c>
      <c r="F15" s="20">
        <f t="shared" si="0"/>
        <v>0.87460000000000004</v>
      </c>
      <c r="G15" s="20">
        <f t="shared" si="1"/>
        <v>8.9970051849846762</v>
      </c>
      <c r="H15" s="29">
        <f t="shared" si="2"/>
        <v>78221.267605633795</v>
      </c>
      <c r="I15" s="19">
        <v>1.7424999999999999</v>
      </c>
      <c r="J15" s="19">
        <v>8.5000000000000006E-2</v>
      </c>
      <c r="K15" s="19">
        <v>1.2350000000000001</v>
      </c>
      <c r="L15" s="19">
        <f t="shared" si="3"/>
        <v>1.1294245309481419</v>
      </c>
      <c r="M15" s="19">
        <f t="shared" si="4"/>
        <v>1.9106724688447527</v>
      </c>
      <c r="N15" s="19">
        <f t="shared" si="5"/>
        <v>0</v>
      </c>
      <c r="O15" s="19">
        <f t="shared" si="6"/>
        <v>1.9106724688447527</v>
      </c>
      <c r="P15" s="36">
        <f t="shared" si="7"/>
        <v>0</v>
      </c>
      <c r="Q15" s="17">
        <f t="shared" si="52"/>
        <v>70.745641569478423</v>
      </c>
      <c r="R15" s="79">
        <f t="shared" si="9"/>
        <v>0</v>
      </c>
      <c r="S15" s="26">
        <v>1.5738000000000001</v>
      </c>
      <c r="T15" s="20">
        <v>3.2000000000000001E-2</v>
      </c>
      <c r="U15" s="20">
        <v>1.214</v>
      </c>
      <c r="V15" s="19">
        <f t="shared" si="10"/>
        <v>1.1102197413530721</v>
      </c>
      <c r="W15" s="19">
        <f t="shared" si="11"/>
        <v>1.5060632543709229</v>
      </c>
      <c r="X15" s="19">
        <f t="shared" si="12"/>
        <v>3.0121265087418458</v>
      </c>
      <c r="Y15" s="19">
        <f t="shared" si="13"/>
        <v>4.518189763112769</v>
      </c>
      <c r="Z15" s="36">
        <f t="shared" si="14"/>
        <v>2.7517508337715043E-2</v>
      </c>
      <c r="AA15" s="17">
        <f t="shared" si="53"/>
        <v>65.423550272813543</v>
      </c>
      <c r="AB15" s="79">
        <f t="shared" si="16"/>
        <v>4.6040401295579354E-2</v>
      </c>
      <c r="AC15" s="26">
        <v>1.3467</v>
      </c>
      <c r="AD15" s="20">
        <v>2.9000000000000001E-2</v>
      </c>
      <c r="AE15" s="20">
        <v>1.2370000000000001</v>
      </c>
      <c r="AF15" s="19">
        <f t="shared" si="17"/>
        <v>1.1312535585286247</v>
      </c>
      <c r="AG15" s="19">
        <f t="shared" si="18"/>
        <v>1.1449535727027929</v>
      </c>
      <c r="AH15" s="19">
        <f t="shared" si="19"/>
        <v>4.5798142908111714</v>
      </c>
      <c r="AI15" s="19">
        <f t="shared" si="20"/>
        <v>5.7247678635139643</v>
      </c>
      <c r="AJ15" s="36">
        <f t="shared" si="21"/>
        <v>5.1783231373812084E-2</v>
      </c>
      <c r="AK15" s="17">
        <f t="shared" si="54"/>
        <v>58.259075267048296</v>
      </c>
      <c r="AL15" s="79">
        <f t="shared" si="23"/>
        <v>7.8611173792549768E-2</v>
      </c>
      <c r="AM15" s="26">
        <v>1.1597999999999999</v>
      </c>
      <c r="AN15" s="20">
        <v>3.6999999999999998E-2</v>
      </c>
      <c r="AO15" s="20">
        <v>1.278</v>
      </c>
      <c r="AP15" s="19">
        <f t="shared" si="24"/>
        <v>1.1687486239285225</v>
      </c>
      <c r="AQ15" s="19">
        <f t="shared" si="25"/>
        <v>0.90643084047404765</v>
      </c>
      <c r="AR15" s="19">
        <f t="shared" si="26"/>
        <v>5.4385850428442852</v>
      </c>
      <c r="AS15" s="19">
        <f t="shared" si="27"/>
        <v>6.3450158833183332</v>
      </c>
      <c r="AT15" s="36">
        <f t="shared" si="28"/>
        <v>0.10578070115691214</v>
      </c>
      <c r="AU15" s="17">
        <f t="shared" si="55"/>
        <v>52.362816444602132</v>
      </c>
      <c r="AV15" s="79">
        <f t="shared" si="30"/>
        <v>0.10386349345051181</v>
      </c>
      <c r="AW15" s="26">
        <v>0.95550000000000002</v>
      </c>
      <c r="AX15" s="20">
        <v>4.4999999999999998E-2</v>
      </c>
      <c r="AY15" s="20">
        <v>1.349</v>
      </c>
      <c r="AZ15" s="19">
        <f t="shared" si="31"/>
        <v>1.2336791030356626</v>
      </c>
      <c r="BA15" s="19">
        <f t="shared" si="32"/>
        <v>0.68547566133317828</v>
      </c>
      <c r="BB15" s="19">
        <f t="shared" si="33"/>
        <v>5.4838052906654262</v>
      </c>
      <c r="BC15" s="19">
        <f t="shared" si="34"/>
        <v>6.1692809519986049</v>
      </c>
      <c r="BD15" s="36">
        <f t="shared" si="35"/>
        <v>0.19112529087910554</v>
      </c>
      <c r="BE15" s="17">
        <f t="shared" si="56"/>
        <v>45.917628229376078</v>
      </c>
      <c r="BF15" s="79">
        <f t="shared" si="37"/>
        <v>0.11942701533432271</v>
      </c>
      <c r="BG15" s="26">
        <v>0.83630000000000004</v>
      </c>
      <c r="BH15" s="20">
        <v>4.5999999999999999E-2</v>
      </c>
      <c r="BI15" s="20">
        <v>1.3580000000000001</v>
      </c>
      <c r="BJ15" s="19">
        <f t="shared" si="38"/>
        <v>1.2419097271478354</v>
      </c>
      <c r="BK15" s="19">
        <f t="shared" si="39"/>
        <v>0.5321456183676585</v>
      </c>
      <c r="BL15" s="19">
        <f t="shared" si="40"/>
        <v>5.3214561836765837</v>
      </c>
      <c r="BM15" s="19">
        <f t="shared" si="41"/>
        <v>5.853601802044242</v>
      </c>
      <c r="BN15" s="36">
        <f t="shared" si="42"/>
        <v>0.24748514203725877</v>
      </c>
      <c r="BO15" s="17">
        <f t="shared" si="57"/>
        <v>42.157146412171251</v>
      </c>
      <c r="BP15" s="79">
        <f t="shared" si="44"/>
        <v>0.12622904149271874</v>
      </c>
      <c r="BQ15" s="26">
        <v>0.79810000000000003</v>
      </c>
      <c r="BR15" s="20">
        <v>4.4999999999999998E-2</v>
      </c>
      <c r="BS15" s="20">
        <v>1.39</v>
      </c>
      <c r="BT15" s="19">
        <f t="shared" si="45"/>
        <v>1.2711741684355604</v>
      </c>
      <c r="BU15" s="19">
        <f t="shared" si="46"/>
        <v>0.50775122427018449</v>
      </c>
      <c r="BV15" s="19">
        <f t="shared" si="47"/>
        <v>6.0930146912422138</v>
      </c>
      <c r="BW15" s="19">
        <f t="shared" si="48"/>
        <v>6.6007659155123983</v>
      </c>
      <c r="BX15" s="36">
        <f t="shared" si="49"/>
        <v>0.30437930397954477</v>
      </c>
      <c r="BY15" s="17">
        <f t="shared" si="58"/>
        <v>40.952025561355605</v>
      </c>
      <c r="BZ15" s="79">
        <f t="shared" si="51"/>
        <v>0.14878420805128353</v>
      </c>
    </row>
    <row r="16" spans="2:78" ht="20.100000000000001" customHeight="1">
      <c r="B16" s="2"/>
      <c r="C16" s="2"/>
      <c r="D16" s="2"/>
      <c r="E16" s="38">
        <v>46</v>
      </c>
      <c r="F16" s="20">
        <f t="shared" si="0"/>
        <v>0.91460000000000008</v>
      </c>
      <c r="G16" s="20">
        <f t="shared" si="1"/>
        <v>9.4084849556219812</v>
      </c>
      <c r="H16" s="29">
        <f t="shared" si="2"/>
        <v>81798.732394366205</v>
      </c>
      <c r="I16" s="19">
        <v>1.8440000000000001</v>
      </c>
      <c r="J16" s="19">
        <v>6.7000000000000004E-2</v>
      </c>
      <c r="K16" s="19">
        <v>1.204</v>
      </c>
      <c r="L16" s="19">
        <f t="shared" si="3"/>
        <v>1.101074603450658</v>
      </c>
      <c r="M16" s="19">
        <f t="shared" si="4"/>
        <v>2.0336750679609912</v>
      </c>
      <c r="N16" s="19">
        <f t="shared" si="5"/>
        <v>0</v>
      </c>
      <c r="O16" s="19">
        <f t="shared" si="6"/>
        <v>2.0336750679609912</v>
      </c>
      <c r="P16" s="36">
        <f t="shared" si="7"/>
        <v>0</v>
      </c>
      <c r="Q16" s="17">
        <f t="shared" si="52"/>
        <v>84.56487614964901</v>
      </c>
      <c r="R16" s="79">
        <f t="shared" si="9"/>
        <v>0</v>
      </c>
      <c r="S16" s="26">
        <v>1.7272000000000001</v>
      </c>
      <c r="T16" s="20">
        <v>4.1000000000000002E-2</v>
      </c>
      <c r="U16" s="20">
        <v>1.1779999999999999</v>
      </c>
      <c r="V16" s="19">
        <f t="shared" si="10"/>
        <v>1.0772972449043814</v>
      </c>
      <c r="W16" s="19">
        <f t="shared" si="11"/>
        <v>1.7079792754026843</v>
      </c>
      <c r="X16" s="19">
        <f t="shared" si="12"/>
        <v>3.4159585508053687</v>
      </c>
      <c r="Y16" s="19">
        <f t="shared" si="13"/>
        <v>5.1239378262080528</v>
      </c>
      <c r="Z16" s="36">
        <f t="shared" si="14"/>
        <v>3.319679775144984E-2</v>
      </c>
      <c r="AA16" s="17">
        <f t="shared" si="53"/>
        <v>80.351063208403701</v>
      </c>
      <c r="AB16" s="79">
        <f t="shared" si="16"/>
        <v>4.2512922846403643E-2</v>
      </c>
      <c r="AC16" s="26">
        <v>1.5095000000000001</v>
      </c>
      <c r="AD16" s="20">
        <v>0.03</v>
      </c>
      <c r="AE16" s="20">
        <v>1.175</v>
      </c>
      <c r="AF16" s="19">
        <f t="shared" si="17"/>
        <v>1.0745537035336572</v>
      </c>
      <c r="AG16" s="19">
        <f t="shared" si="18"/>
        <v>1.2979223920416556</v>
      </c>
      <c r="AH16" s="19">
        <f t="shared" si="19"/>
        <v>5.1916895681666224</v>
      </c>
      <c r="AI16" s="19">
        <f t="shared" si="20"/>
        <v>6.4896119602082782</v>
      </c>
      <c r="AJ16" s="36">
        <f t="shared" si="21"/>
        <v>4.8333554917994716E-2</v>
      </c>
      <c r="AK16" s="17">
        <f t="shared" si="54"/>
        <v>72.497064258839458</v>
      </c>
      <c r="AL16" s="79">
        <f t="shared" si="23"/>
        <v>7.1612411085095876E-2</v>
      </c>
      <c r="AM16" s="26">
        <v>1.3291999999999999</v>
      </c>
      <c r="AN16" s="20">
        <v>0.03</v>
      </c>
      <c r="AO16" s="20">
        <v>1.1870000000000001</v>
      </c>
      <c r="AP16" s="19">
        <f t="shared" si="24"/>
        <v>1.0855278690165542</v>
      </c>
      <c r="AQ16" s="19">
        <f t="shared" si="25"/>
        <v>1.0270435517448409</v>
      </c>
      <c r="AR16" s="19">
        <f t="shared" si="26"/>
        <v>6.1622613104690451</v>
      </c>
      <c r="AS16" s="19">
        <f t="shared" si="27"/>
        <v>7.189304862213886</v>
      </c>
      <c r="AT16" s="36">
        <f t="shared" si="28"/>
        <v>7.3988752057132193E-2</v>
      </c>
      <c r="AU16" s="17">
        <f t="shared" si="55"/>
        <v>65.992351302447929</v>
      </c>
      <c r="AV16" s="79">
        <f t="shared" si="30"/>
        <v>9.3378417177877718E-2</v>
      </c>
      <c r="AW16" s="26">
        <v>1.1752</v>
      </c>
      <c r="AX16" s="20">
        <v>2.9000000000000001E-2</v>
      </c>
      <c r="AY16" s="20">
        <v>1.194</v>
      </c>
      <c r="AZ16" s="19">
        <f t="shared" si="31"/>
        <v>1.0919294655482439</v>
      </c>
      <c r="BA16" s="19">
        <f t="shared" si="32"/>
        <v>0.81234212792808125</v>
      </c>
      <c r="BB16" s="19">
        <f t="shared" si="33"/>
        <v>6.49873702342465</v>
      </c>
      <c r="BC16" s="19">
        <f t="shared" si="34"/>
        <v>7.3110791513527316</v>
      </c>
      <c r="BD16" s="36">
        <f t="shared" si="35"/>
        <v>9.6491353364021815E-2</v>
      </c>
      <c r="BE16" s="17">
        <f t="shared" si="56"/>
        <v>60.436467801148467</v>
      </c>
      <c r="BF16" s="79">
        <f t="shared" si="37"/>
        <v>0.10753006024122996</v>
      </c>
      <c r="BG16" s="26">
        <v>1.0319</v>
      </c>
      <c r="BH16" s="20">
        <v>0.04</v>
      </c>
      <c r="BI16" s="20">
        <v>1.2110000000000001</v>
      </c>
      <c r="BJ16" s="19">
        <f t="shared" si="38"/>
        <v>1.1074761999823481</v>
      </c>
      <c r="BK16" s="19">
        <f t="shared" si="39"/>
        <v>0.64427349972339609</v>
      </c>
      <c r="BL16" s="19">
        <f t="shared" si="40"/>
        <v>6.44273499723396</v>
      </c>
      <c r="BM16" s="19">
        <f t="shared" si="41"/>
        <v>7.0870084969573561</v>
      </c>
      <c r="BN16" s="36">
        <f t="shared" si="42"/>
        <v>0.1711354719586963</v>
      </c>
      <c r="BO16" s="17">
        <f t="shared" si="57"/>
        <v>55.266609971692539</v>
      </c>
      <c r="BP16" s="79">
        <f t="shared" si="44"/>
        <v>0.11657554173367821</v>
      </c>
      <c r="BQ16" s="26">
        <v>0.59470000000000001</v>
      </c>
      <c r="BR16" s="20">
        <v>5.8999999999999997E-2</v>
      </c>
      <c r="BS16" s="20">
        <v>1.319</v>
      </c>
      <c r="BT16" s="19">
        <f t="shared" si="45"/>
        <v>1.2062436893284203</v>
      </c>
      <c r="BU16" s="19">
        <f t="shared" si="46"/>
        <v>0.25385880140567169</v>
      </c>
      <c r="BV16" s="19">
        <f t="shared" si="47"/>
        <v>3.04630561686806</v>
      </c>
      <c r="BW16" s="19">
        <f t="shared" si="48"/>
        <v>3.3001644182737317</v>
      </c>
      <c r="BX16" s="36">
        <f t="shared" si="49"/>
        <v>0.35934748367032598</v>
      </c>
      <c r="BY16" s="17">
        <f t="shared" si="58"/>
        <v>39.493673174496912</v>
      </c>
      <c r="BZ16" s="79">
        <f t="shared" si="51"/>
        <v>7.7134015957655094E-2</v>
      </c>
    </row>
    <row r="17" spans="2:78" ht="20.100000000000001" customHeight="1">
      <c r="B17" s="2"/>
      <c r="C17" s="2"/>
      <c r="D17" s="2"/>
      <c r="E17" s="38">
        <v>48</v>
      </c>
      <c r="F17" s="20">
        <f t="shared" si="0"/>
        <v>0.9546</v>
      </c>
      <c r="G17" s="20">
        <f t="shared" si="1"/>
        <v>9.8199647262592844</v>
      </c>
      <c r="H17" s="29">
        <f t="shared" si="2"/>
        <v>85376.1971830986</v>
      </c>
      <c r="I17" s="19">
        <v>2.2235999999999998</v>
      </c>
      <c r="J17" s="19">
        <v>3.7999999999999999E-2</v>
      </c>
      <c r="K17" s="19">
        <v>1.1459999999999999</v>
      </c>
      <c r="L17" s="19">
        <f t="shared" si="3"/>
        <v>1.0480328036166562</v>
      </c>
      <c r="M17" s="19">
        <f t="shared" si="4"/>
        <v>2.67910245971109</v>
      </c>
      <c r="N17" s="19">
        <f t="shared" si="5"/>
        <v>0</v>
      </c>
      <c r="O17" s="19">
        <f t="shared" si="6"/>
        <v>2.67910245971109</v>
      </c>
      <c r="P17" s="36">
        <f t="shared" si="7"/>
        <v>0</v>
      </c>
      <c r="Q17" s="17">
        <f t="shared" si="52"/>
        <v>111.72398922881069</v>
      </c>
      <c r="R17" s="79">
        <f t="shared" si="9"/>
        <v>0</v>
      </c>
      <c r="S17" s="22">
        <v>2.0623999999999998</v>
      </c>
      <c r="T17" s="19">
        <v>0.04</v>
      </c>
      <c r="U17" s="19">
        <v>1.1299999999999999</v>
      </c>
      <c r="V17" s="19">
        <f t="shared" si="10"/>
        <v>1.0334005829727937</v>
      </c>
      <c r="W17" s="19">
        <f t="shared" si="11"/>
        <v>2.2408327550172817</v>
      </c>
      <c r="X17" s="19">
        <f t="shared" si="12"/>
        <v>4.4816655100345635</v>
      </c>
      <c r="Y17" s="19">
        <f t="shared" si="13"/>
        <v>6.7224982650518452</v>
      </c>
      <c r="Z17" s="36">
        <f t="shared" si="14"/>
        <v>2.9801534944819647E-2</v>
      </c>
      <c r="AA17" s="17">
        <f t="shared" si="53"/>
        <v>105.11145175499504</v>
      </c>
      <c r="AB17" s="79">
        <f t="shared" si="16"/>
        <v>4.263727153613011E-2</v>
      </c>
      <c r="AC17" s="22">
        <v>1.8831</v>
      </c>
      <c r="AD17" s="19">
        <v>2.9000000000000001E-2</v>
      </c>
      <c r="AE17" s="19">
        <v>1.1160000000000001</v>
      </c>
      <c r="AF17" s="19">
        <f t="shared" si="17"/>
        <v>1.0205973899094141</v>
      </c>
      <c r="AG17" s="19">
        <f t="shared" si="18"/>
        <v>1.8221407178692595</v>
      </c>
      <c r="AH17" s="19">
        <f t="shared" si="19"/>
        <v>7.2885628714770379</v>
      </c>
      <c r="AI17" s="19">
        <f t="shared" si="20"/>
        <v>9.1107035893462971</v>
      </c>
      <c r="AJ17" s="36">
        <f t="shared" si="21"/>
        <v>4.2148113191355009E-2</v>
      </c>
      <c r="AK17" s="17">
        <f t="shared" si="54"/>
        <v>97.756439540012778</v>
      </c>
      <c r="AL17" s="79">
        <f t="shared" si="23"/>
        <v>7.4558391301615984E-2</v>
      </c>
      <c r="AM17" s="26">
        <v>1.7392000000000001</v>
      </c>
      <c r="AN17" s="20">
        <v>3.3000000000000002E-2</v>
      </c>
      <c r="AO17" s="20">
        <v>1.1120000000000001</v>
      </c>
      <c r="AP17" s="19">
        <f t="shared" si="24"/>
        <v>1.0169393347484483</v>
      </c>
      <c r="AQ17" s="19">
        <f t="shared" si="25"/>
        <v>1.5431757324061397</v>
      </c>
      <c r="AR17" s="19">
        <f t="shared" si="26"/>
        <v>9.2590543944368378</v>
      </c>
      <c r="AS17" s="19">
        <f t="shared" si="27"/>
        <v>10.802230126842977</v>
      </c>
      <c r="AT17" s="36">
        <f t="shared" si="28"/>
        <v>7.142767666719986E-2</v>
      </c>
      <c r="AU17" s="17">
        <f t="shared" si="55"/>
        <v>91.853560244218286</v>
      </c>
      <c r="AV17" s="79">
        <f t="shared" si="30"/>
        <v>0.10080234636326628</v>
      </c>
      <c r="AW17" s="26">
        <v>1.5766</v>
      </c>
      <c r="AX17" s="20">
        <v>2.5999999999999999E-2</v>
      </c>
      <c r="AY17" s="20">
        <v>1.1060000000000001</v>
      </c>
      <c r="AZ17" s="19">
        <f t="shared" si="31"/>
        <v>1.011452252007</v>
      </c>
      <c r="BA17" s="19">
        <f t="shared" si="32"/>
        <v>1.2544693519623258</v>
      </c>
      <c r="BB17" s="19">
        <f t="shared" si="33"/>
        <v>10.035754815698606</v>
      </c>
      <c r="BC17" s="19">
        <f t="shared" si="34"/>
        <v>11.290224167660933</v>
      </c>
      <c r="BD17" s="36">
        <f t="shared" si="35"/>
        <v>7.4227587939055276E-2</v>
      </c>
      <c r="BE17" s="17">
        <f t="shared" si="56"/>
        <v>85.183593784898036</v>
      </c>
      <c r="BF17" s="79">
        <f t="shared" si="37"/>
        <v>0.11781323573927234</v>
      </c>
      <c r="BG17" s="22">
        <v>1.3737999999999999</v>
      </c>
      <c r="BH17" s="19">
        <v>3.4000000000000002E-2</v>
      </c>
      <c r="BI17" s="19">
        <v>1.113</v>
      </c>
      <c r="BJ17" s="19">
        <f t="shared" si="38"/>
        <v>1.0178538485386897</v>
      </c>
      <c r="BK17" s="19">
        <f t="shared" si="39"/>
        <v>0.96459300868869069</v>
      </c>
      <c r="BL17" s="19">
        <f t="shared" si="40"/>
        <v>9.6459300868869065</v>
      </c>
      <c r="BM17" s="19">
        <f t="shared" si="41"/>
        <v>10.610523095575598</v>
      </c>
      <c r="BN17" s="36">
        <f t="shared" si="42"/>
        <v>0.12287428536201113</v>
      </c>
      <c r="BO17" s="17">
        <f t="shared" si="57"/>
        <v>76.864595027517083</v>
      </c>
      <c r="BP17" s="79">
        <f t="shared" si="44"/>
        <v>0.12549249863911621</v>
      </c>
      <c r="BQ17" s="22">
        <v>1.0755999999999999</v>
      </c>
      <c r="BR17" s="19">
        <v>3.9E-2</v>
      </c>
      <c r="BS17" s="19">
        <v>1.123</v>
      </c>
      <c r="BT17" s="19">
        <f t="shared" si="45"/>
        <v>1.0269989864411038</v>
      </c>
      <c r="BU17" s="19">
        <f t="shared" si="46"/>
        <v>0.6019603093829895</v>
      </c>
      <c r="BV17" s="19">
        <f t="shared" si="47"/>
        <v>7.223523712595874</v>
      </c>
      <c r="BW17" s="19">
        <f t="shared" si="48"/>
        <v>7.8254840219788635</v>
      </c>
      <c r="BX17" s="36">
        <f t="shared" si="49"/>
        <v>0.17218571758637238</v>
      </c>
      <c r="BY17" s="17">
        <f t="shared" si="58"/>
        <v>64.632221115036756</v>
      </c>
      <c r="BZ17" s="79">
        <f t="shared" si="51"/>
        <v>0.11176350724105494</v>
      </c>
    </row>
    <row r="18" spans="2:78" ht="20.100000000000001" customHeight="1">
      <c r="B18" s="2"/>
      <c r="C18" s="2"/>
      <c r="D18" s="2"/>
      <c r="E18" s="38">
        <v>50</v>
      </c>
      <c r="F18" s="20">
        <f t="shared" si="0"/>
        <v>0.99460000000000004</v>
      </c>
      <c r="G18" s="20">
        <f t="shared" si="1"/>
        <v>10.231444496896591</v>
      </c>
      <c r="H18" s="29">
        <f t="shared" si="2"/>
        <v>88953.661971830996</v>
      </c>
      <c r="I18" s="19">
        <v>2.2839999999999998</v>
      </c>
      <c r="J18" s="19">
        <v>4.3999999999999997E-2</v>
      </c>
      <c r="K18" s="19">
        <v>1.149</v>
      </c>
      <c r="L18" s="19">
        <f t="shared" si="3"/>
        <v>1.0507763449873806</v>
      </c>
      <c r="M18" s="19">
        <f t="shared" si="4"/>
        <v>2.8414434266493922</v>
      </c>
      <c r="N18" s="19">
        <f t="shared" si="5"/>
        <v>0</v>
      </c>
      <c r="O18" s="19">
        <f t="shared" si="6"/>
        <v>2.8414434266493922</v>
      </c>
      <c r="P18" s="36">
        <f t="shared" si="7"/>
        <v>0</v>
      </c>
      <c r="Q18" s="17">
        <f t="shared" si="52"/>
        <v>129.16754767275725</v>
      </c>
      <c r="R18" s="79">
        <f t="shared" si="9"/>
        <v>0</v>
      </c>
      <c r="S18" s="22">
        <v>2.1097999999999999</v>
      </c>
      <c r="T18" s="19">
        <v>3.7999999999999999E-2</v>
      </c>
      <c r="U18" s="19">
        <v>1.1379999999999999</v>
      </c>
      <c r="V18" s="19">
        <f t="shared" si="10"/>
        <v>1.0407166932947249</v>
      </c>
      <c r="W18" s="19">
        <f t="shared" si="11"/>
        <v>2.3783395461108379</v>
      </c>
      <c r="X18" s="19">
        <f t="shared" si="12"/>
        <v>4.7566790922216757</v>
      </c>
      <c r="Y18" s="19">
        <f t="shared" si="13"/>
        <v>7.1350186383325136</v>
      </c>
      <c r="Z18" s="36">
        <f t="shared" si="14"/>
        <v>2.871374741171984E-2</v>
      </c>
      <c r="AA18" s="17">
        <f t="shared" si="53"/>
        <v>121.08529666535988</v>
      </c>
      <c r="AB18" s="79">
        <f t="shared" si="16"/>
        <v>3.928370515016022E-2</v>
      </c>
      <c r="AC18" s="22">
        <v>1.9513</v>
      </c>
      <c r="AD18" s="19">
        <v>4.1000000000000002E-2</v>
      </c>
      <c r="AE18" s="19">
        <v>1.1279999999999999</v>
      </c>
      <c r="AF18" s="19">
        <f t="shared" si="17"/>
        <v>1.0315715553923108</v>
      </c>
      <c r="AG18" s="19">
        <f t="shared" si="18"/>
        <v>1.9988170507548273</v>
      </c>
      <c r="AH18" s="19">
        <f t="shared" si="19"/>
        <v>7.9952682030193092</v>
      </c>
      <c r="AI18" s="19">
        <f t="shared" si="20"/>
        <v>9.994085253774136</v>
      </c>
      <c r="AJ18" s="36">
        <f t="shared" si="21"/>
        <v>6.0877079090312688E-2</v>
      </c>
      <c r="AK18" s="17">
        <f t="shared" si="54"/>
        <v>113.73146896919178</v>
      </c>
      <c r="AL18" s="79">
        <f t="shared" si="23"/>
        <v>7.0299524621326326E-2</v>
      </c>
      <c r="AM18" s="22">
        <v>1.8302</v>
      </c>
      <c r="AN18" s="19">
        <v>3.5000000000000003E-2</v>
      </c>
      <c r="AO18" s="19">
        <v>1.119</v>
      </c>
      <c r="AP18" s="19">
        <f t="shared" si="24"/>
        <v>1.0233409312801383</v>
      </c>
      <c r="AQ18" s="19">
        <f t="shared" si="25"/>
        <v>1.7304698309379158</v>
      </c>
      <c r="AR18" s="19">
        <f t="shared" si="26"/>
        <v>10.382818985627493</v>
      </c>
      <c r="AS18" s="19">
        <f t="shared" si="27"/>
        <v>12.113288816565408</v>
      </c>
      <c r="AT18" s="36">
        <f t="shared" si="28"/>
        <v>7.671339922457189E-2</v>
      </c>
      <c r="AU18" s="17">
        <f t="shared" si="55"/>
        <v>108.11286623098384</v>
      </c>
      <c r="AV18" s="79">
        <f t="shared" si="30"/>
        <v>9.6036848782128606E-2</v>
      </c>
      <c r="AW18" s="22">
        <v>1.7015</v>
      </c>
      <c r="AX18" s="19">
        <v>0.06</v>
      </c>
      <c r="AY18" s="19">
        <v>1.1120000000000001</v>
      </c>
      <c r="AZ18" s="19">
        <f t="shared" si="31"/>
        <v>1.0169393347484483</v>
      </c>
      <c r="BA18" s="19">
        <f t="shared" si="32"/>
        <v>1.4769991264774363</v>
      </c>
      <c r="BB18" s="19">
        <f t="shared" si="33"/>
        <v>11.81599301181949</v>
      </c>
      <c r="BC18" s="19">
        <f t="shared" si="34"/>
        <v>13.292992138296926</v>
      </c>
      <c r="BD18" s="36">
        <f t="shared" si="35"/>
        <v>0.17315800404169668</v>
      </c>
      <c r="BE18" s="17">
        <f t="shared" si="56"/>
        <v>102.14165093447383</v>
      </c>
      <c r="BF18" s="79">
        <f t="shared" si="37"/>
        <v>0.11568241656285462</v>
      </c>
      <c r="BG18" s="22">
        <v>1.5328999999999999</v>
      </c>
      <c r="BH18" s="19">
        <v>2.4E-2</v>
      </c>
      <c r="BI18" s="19">
        <v>1.107</v>
      </c>
      <c r="BJ18" s="19">
        <f t="shared" si="38"/>
        <v>1.0123667657972413</v>
      </c>
      <c r="BK18" s="19">
        <f t="shared" si="39"/>
        <v>1.1880361269762179</v>
      </c>
      <c r="BL18" s="19">
        <f t="shared" si="40"/>
        <v>11.880361269762176</v>
      </c>
      <c r="BM18" s="19">
        <f t="shared" si="41"/>
        <v>13.068397396738394</v>
      </c>
      <c r="BN18" s="36">
        <f t="shared" si="42"/>
        <v>8.5802164296172656E-2</v>
      </c>
      <c r="BO18" s="17">
        <f t="shared" si="57"/>
        <v>94.319219706877959</v>
      </c>
      <c r="BP18" s="79">
        <f t="shared" si="44"/>
        <v>0.12595907076716237</v>
      </c>
      <c r="BQ18" s="22">
        <v>1.3867</v>
      </c>
      <c r="BR18" s="19">
        <v>2.1999999999999999E-2</v>
      </c>
      <c r="BS18" s="19">
        <v>1.107</v>
      </c>
      <c r="BT18" s="19">
        <f t="shared" si="45"/>
        <v>1.0123667657972413</v>
      </c>
      <c r="BU18" s="19">
        <f t="shared" si="46"/>
        <v>0.97222554969048969</v>
      </c>
      <c r="BV18" s="19">
        <f t="shared" si="47"/>
        <v>11.666706596285875</v>
      </c>
      <c r="BW18" s="19">
        <f t="shared" si="48"/>
        <v>12.638932145976366</v>
      </c>
      <c r="BX18" s="36">
        <f t="shared" si="49"/>
        <v>9.438238072578993E-2</v>
      </c>
      <c r="BY18" s="17">
        <f t="shared" si="58"/>
        <v>87.536067598488202</v>
      </c>
      <c r="BZ18" s="79">
        <f t="shared" si="51"/>
        <v>0.13327885197903688</v>
      </c>
    </row>
    <row r="19" spans="2:78" ht="20.100000000000001" customHeight="1">
      <c r="B19" s="15"/>
      <c r="C19" s="2"/>
      <c r="D19" s="2"/>
      <c r="E19" s="38">
        <v>52</v>
      </c>
      <c r="F19" s="20">
        <f t="shared" si="0"/>
        <v>1.0346</v>
      </c>
      <c r="G19" s="20">
        <f t="shared" si="1"/>
        <v>10.642924267533894</v>
      </c>
      <c r="H19" s="29">
        <f t="shared" si="2"/>
        <v>92531.126760563377</v>
      </c>
      <c r="I19" s="19">
        <v>2.2766999999999999</v>
      </c>
      <c r="J19" s="19">
        <v>3.9E-2</v>
      </c>
      <c r="K19" s="19">
        <v>1.157</v>
      </c>
      <c r="L19" s="19">
        <f t="shared" si="3"/>
        <v>1.0580924553093118</v>
      </c>
      <c r="M19" s="19">
        <f t="shared" si="4"/>
        <v>2.8627609868585773</v>
      </c>
      <c r="N19" s="19">
        <f t="shared" si="5"/>
        <v>0</v>
      </c>
      <c r="O19" s="19">
        <f t="shared" si="6"/>
        <v>2.8627609868585773</v>
      </c>
      <c r="P19" s="36">
        <f t="shared" si="7"/>
        <v>0</v>
      </c>
      <c r="Q19" s="17">
        <f t="shared" si="52"/>
        <v>145.00574240492736</v>
      </c>
      <c r="R19" s="79">
        <f t="shared" si="9"/>
        <v>0</v>
      </c>
      <c r="S19" s="26">
        <v>2.1259000000000001</v>
      </c>
      <c r="T19" s="20">
        <v>0.03</v>
      </c>
      <c r="U19" s="19">
        <v>1.155</v>
      </c>
      <c r="V19" s="19">
        <f t="shared" si="10"/>
        <v>1.056263427728829</v>
      </c>
      <c r="W19" s="19">
        <f t="shared" si="11"/>
        <v>2.4874616248985437</v>
      </c>
      <c r="X19" s="19">
        <f t="shared" si="12"/>
        <v>4.9749232497970874</v>
      </c>
      <c r="Y19" s="19">
        <f t="shared" si="13"/>
        <v>7.4623848746956316</v>
      </c>
      <c r="Z19" s="36">
        <f t="shared" si="14"/>
        <v>2.3351080343857994E-2</v>
      </c>
      <c r="AA19" s="17">
        <f t="shared" si="53"/>
        <v>137.13061511185899</v>
      </c>
      <c r="AB19" s="79">
        <f t="shared" si="16"/>
        <v>3.6278720442834637E-2</v>
      </c>
      <c r="AC19" s="26">
        <v>1.9831000000000001</v>
      </c>
      <c r="AD19" s="20">
        <v>3.4000000000000002E-2</v>
      </c>
      <c r="AE19" s="19">
        <v>1.1399999999999999</v>
      </c>
      <c r="AF19" s="19">
        <f t="shared" si="17"/>
        <v>1.0425457208752078</v>
      </c>
      <c r="AG19" s="19">
        <f t="shared" si="18"/>
        <v>2.1086557711606488</v>
      </c>
      <c r="AH19" s="19">
        <f t="shared" si="19"/>
        <v>8.4346230846425954</v>
      </c>
      <c r="AI19" s="19">
        <f t="shared" si="20"/>
        <v>10.543278855803244</v>
      </c>
      <c r="AJ19" s="36">
        <f t="shared" si="21"/>
        <v>5.1563260383968162E-2</v>
      </c>
      <c r="AK19" s="17">
        <f t="shared" si="54"/>
        <v>129.67326645502763</v>
      </c>
      <c r="AL19" s="79">
        <f t="shared" si="23"/>
        <v>6.5045196401895461E-2</v>
      </c>
      <c r="AM19" s="22">
        <v>1.8520000000000001</v>
      </c>
      <c r="AN19" s="19">
        <v>3.3000000000000002E-2</v>
      </c>
      <c r="AO19" s="19">
        <v>1.1299999999999999</v>
      </c>
      <c r="AP19" s="19">
        <f t="shared" si="24"/>
        <v>1.0334005829727937</v>
      </c>
      <c r="AQ19" s="19">
        <f t="shared" si="25"/>
        <v>1.8069478088912956</v>
      </c>
      <c r="AR19" s="19">
        <f t="shared" si="26"/>
        <v>10.841686853347772</v>
      </c>
      <c r="AS19" s="19">
        <f t="shared" si="27"/>
        <v>12.648634662239068</v>
      </c>
      <c r="AT19" s="36">
        <f t="shared" si="28"/>
        <v>7.3758798988428617E-2</v>
      </c>
      <c r="AU19" s="17">
        <f t="shared" si="55"/>
        <v>122.82691905369295</v>
      </c>
      <c r="AV19" s="79">
        <f t="shared" si="30"/>
        <v>8.8268002949812685E-2</v>
      </c>
      <c r="AW19" s="26">
        <v>1.7011000000000001</v>
      </c>
      <c r="AX19" s="20">
        <v>2.5000000000000001E-2</v>
      </c>
      <c r="AY19" s="19">
        <v>1.123</v>
      </c>
      <c r="AZ19" s="19">
        <f t="shared" si="31"/>
        <v>1.0269989864411038</v>
      </c>
      <c r="BA19" s="19">
        <f t="shared" si="32"/>
        <v>1.5056566921593186</v>
      </c>
      <c r="BB19" s="19">
        <f t="shared" si="33"/>
        <v>12.045253537274549</v>
      </c>
      <c r="BC19" s="19">
        <f t="shared" si="34"/>
        <v>13.550910229433867</v>
      </c>
      <c r="BD19" s="36">
        <f t="shared" si="35"/>
        <v>7.3583639994176248E-2</v>
      </c>
      <c r="BE19" s="17">
        <f t="shared" si="56"/>
        <v>114.94656952767158</v>
      </c>
      <c r="BF19" s="79">
        <f t="shared" si="37"/>
        <v>0.10479002189251801</v>
      </c>
      <c r="BG19" s="26">
        <v>1.5689</v>
      </c>
      <c r="BH19" s="20">
        <v>2.8000000000000001E-2</v>
      </c>
      <c r="BI19" s="19">
        <v>1.115</v>
      </c>
      <c r="BJ19" s="19">
        <f t="shared" si="38"/>
        <v>1.0196828761191725</v>
      </c>
      <c r="BK19" s="19">
        <f t="shared" si="39"/>
        <v>1.2625454406271022</v>
      </c>
      <c r="BL19" s="19">
        <f t="shared" si="40"/>
        <v>12.62545440627102</v>
      </c>
      <c r="BM19" s="19">
        <f t="shared" si="41"/>
        <v>13.887999846898122</v>
      </c>
      <c r="BN19" s="36">
        <f t="shared" si="42"/>
        <v>0.10155458257201574</v>
      </c>
      <c r="BO19" s="17">
        <f t="shared" si="57"/>
        <v>108.0427775638543</v>
      </c>
      <c r="BP19" s="79">
        <f t="shared" si="44"/>
        <v>0.11685607026170035</v>
      </c>
      <c r="BQ19" s="26">
        <v>1.4415</v>
      </c>
      <c r="BR19" s="20">
        <v>2.5999999999999999E-2</v>
      </c>
      <c r="BS19" s="19">
        <v>1.1160000000000001</v>
      </c>
      <c r="BT19" s="19">
        <f t="shared" si="45"/>
        <v>1.0205973899094141</v>
      </c>
      <c r="BU19" s="19">
        <f t="shared" si="46"/>
        <v>1.0677373621103154</v>
      </c>
      <c r="BV19" s="19">
        <f t="shared" si="47"/>
        <v>12.812848345323783</v>
      </c>
      <c r="BW19" s="19">
        <f t="shared" si="48"/>
        <v>13.880585707434099</v>
      </c>
      <c r="BX19" s="36">
        <f t="shared" si="49"/>
        <v>0.11336389065260999</v>
      </c>
      <c r="BY19" s="17">
        <f t="shared" si="58"/>
        <v>101.38965278177926</v>
      </c>
      <c r="BZ19" s="79">
        <f t="shared" si="51"/>
        <v>0.12637234662299168</v>
      </c>
    </row>
    <row r="20" spans="2:78" ht="20.100000000000001" customHeight="1">
      <c r="B20" s="15"/>
      <c r="C20" s="2"/>
      <c r="D20" s="16"/>
      <c r="E20" s="38">
        <v>54</v>
      </c>
      <c r="F20" s="20">
        <f t="shared" si="0"/>
        <v>1.0746</v>
      </c>
      <c r="G20" s="20">
        <f t="shared" si="1"/>
        <v>11.054404038171199</v>
      </c>
      <c r="H20" s="29">
        <f t="shared" si="2"/>
        <v>96108.591549295772</v>
      </c>
      <c r="I20" s="19">
        <v>2.3889</v>
      </c>
      <c r="J20" s="19">
        <v>4.1000000000000002E-2</v>
      </c>
      <c r="K20" s="19">
        <v>1.159</v>
      </c>
      <c r="L20" s="19">
        <f t="shared" si="3"/>
        <v>1.0599214828897947</v>
      </c>
      <c r="M20" s="19">
        <f t="shared" si="4"/>
        <v>3.1627842681365941</v>
      </c>
      <c r="N20" s="19">
        <f t="shared" si="5"/>
        <v>0</v>
      </c>
      <c r="O20" s="19">
        <f t="shared" si="6"/>
        <v>3.1627842681365941</v>
      </c>
      <c r="P20" s="36">
        <f t="shared" si="7"/>
        <v>0</v>
      </c>
      <c r="Q20" s="17">
        <f t="shared" si="52"/>
        <v>169.0487003557362</v>
      </c>
      <c r="R20" s="79">
        <f t="shared" si="9"/>
        <v>0</v>
      </c>
      <c r="S20" s="22">
        <v>2.2174</v>
      </c>
      <c r="T20" s="19">
        <v>3.3000000000000002E-2</v>
      </c>
      <c r="U20" s="19">
        <v>1.161</v>
      </c>
      <c r="V20" s="19">
        <f t="shared" si="10"/>
        <v>1.0617505104702776</v>
      </c>
      <c r="W20" s="19">
        <f t="shared" si="11"/>
        <v>2.7343826074185431</v>
      </c>
      <c r="X20" s="19">
        <f t="shared" si="12"/>
        <v>5.4687652148370862</v>
      </c>
      <c r="Y20" s="19">
        <f t="shared" si="13"/>
        <v>8.2031478222556302</v>
      </c>
      <c r="Z20" s="36">
        <f t="shared" si="14"/>
        <v>2.5953751035393463E-2</v>
      </c>
      <c r="AA20" s="17">
        <f t="shared" si="53"/>
        <v>159.01309783885824</v>
      </c>
      <c r="AB20" s="79">
        <f t="shared" si="16"/>
        <v>3.4391916698453734E-2</v>
      </c>
      <c r="AC20" s="22">
        <v>2.0741999999999998</v>
      </c>
      <c r="AD20" s="19">
        <v>3.3000000000000002E-2</v>
      </c>
      <c r="AE20" s="19">
        <v>1.1539999999999999</v>
      </c>
      <c r="AF20" s="19">
        <f t="shared" si="17"/>
        <v>1.0553489139385874</v>
      </c>
      <c r="AG20" s="19">
        <f t="shared" si="18"/>
        <v>2.3638484760798888</v>
      </c>
      <c r="AH20" s="19">
        <f t="shared" si="19"/>
        <v>9.4553939043195552</v>
      </c>
      <c r="AI20" s="19">
        <f t="shared" si="20"/>
        <v>11.819242380399444</v>
      </c>
      <c r="AJ20" s="36">
        <f t="shared" si="21"/>
        <v>5.1283458769245428E-2</v>
      </c>
      <c r="AK20" s="17">
        <f t="shared" si="54"/>
        <v>150.63351602884703</v>
      </c>
      <c r="AL20" s="79">
        <f t="shared" si="23"/>
        <v>6.277085042952063E-2</v>
      </c>
      <c r="AM20" s="26">
        <v>1.9484999999999999</v>
      </c>
      <c r="AN20" s="20">
        <v>3.3000000000000002E-2</v>
      </c>
      <c r="AO20" s="19">
        <v>1.1379999999999999</v>
      </c>
      <c r="AP20" s="19">
        <f t="shared" si="24"/>
        <v>1.0407166932947249</v>
      </c>
      <c r="AQ20" s="19">
        <f t="shared" si="25"/>
        <v>2.0285798228325893</v>
      </c>
      <c r="AR20" s="19">
        <f t="shared" si="26"/>
        <v>12.171478936995534</v>
      </c>
      <c r="AS20" s="19">
        <f t="shared" si="27"/>
        <v>14.200058759828124</v>
      </c>
      <c r="AT20" s="36">
        <f t="shared" si="28"/>
        <v>7.4806868256849054E-2</v>
      </c>
      <c r="AU20" s="17">
        <f t="shared" si="55"/>
        <v>143.27797529198662</v>
      </c>
      <c r="AV20" s="79">
        <f t="shared" si="30"/>
        <v>8.4950104244502625E-2</v>
      </c>
      <c r="AW20" s="22">
        <v>1.7945</v>
      </c>
      <c r="AX20" s="19">
        <v>0.03</v>
      </c>
      <c r="AY20" s="19">
        <v>1.1279999999999999</v>
      </c>
      <c r="AZ20" s="19">
        <f t="shared" si="31"/>
        <v>1.0315715553923108</v>
      </c>
      <c r="BA20" s="19">
        <f t="shared" si="32"/>
        <v>1.6904871805726869</v>
      </c>
      <c r="BB20" s="19">
        <f t="shared" si="33"/>
        <v>13.523897444581495</v>
      </c>
      <c r="BC20" s="19">
        <f t="shared" si="34"/>
        <v>15.214384625154182</v>
      </c>
      <c r="BD20" s="36">
        <f t="shared" si="35"/>
        <v>8.9088408424847831E-2</v>
      </c>
      <c r="BE20" s="17">
        <f t="shared" si="56"/>
        <v>134.26641384825945</v>
      </c>
      <c r="BF20" s="79">
        <f t="shared" si="37"/>
        <v>0.1007243513621021</v>
      </c>
      <c r="BG20" s="22">
        <v>1.6584000000000001</v>
      </c>
      <c r="BH20" s="19">
        <v>2.7E-2</v>
      </c>
      <c r="BI20" s="19">
        <v>1.123</v>
      </c>
      <c r="BJ20" s="19">
        <f t="shared" si="38"/>
        <v>1.0269989864411038</v>
      </c>
      <c r="BK20" s="19">
        <f t="shared" si="39"/>
        <v>1.4310171803672103</v>
      </c>
      <c r="BL20" s="19">
        <f t="shared" si="40"/>
        <v>14.3101718036721</v>
      </c>
      <c r="BM20" s="19">
        <f t="shared" si="41"/>
        <v>15.74118898403931</v>
      </c>
      <c r="BN20" s="36">
        <f t="shared" si="42"/>
        <v>9.9337913992137913E-2</v>
      </c>
      <c r="BO20" s="17">
        <f t="shared" si="57"/>
        <v>126.30230013078372</v>
      </c>
      <c r="BP20" s="79">
        <f t="shared" si="44"/>
        <v>0.1133009595934055</v>
      </c>
      <c r="BQ20" s="22">
        <v>1.5033000000000001</v>
      </c>
      <c r="BR20" s="19">
        <v>2.1999999999999999E-2</v>
      </c>
      <c r="BS20" s="19">
        <v>1.115</v>
      </c>
      <c r="BT20" s="19">
        <f t="shared" si="45"/>
        <v>1.0196828761191725</v>
      </c>
      <c r="BU20" s="19">
        <f t="shared" si="46"/>
        <v>1.159171798932481</v>
      </c>
      <c r="BV20" s="19">
        <f t="shared" si="47"/>
        <v>13.910061587189769</v>
      </c>
      <c r="BW20" s="19">
        <f t="shared" si="48"/>
        <v>15.069233386122251</v>
      </c>
      <c r="BX20" s="36">
        <f t="shared" si="49"/>
        <v>9.5751463567900569E-2</v>
      </c>
      <c r="BY20" s="17">
        <f t="shared" si="58"/>
        <v>117.22637039102992</v>
      </c>
      <c r="BZ20" s="79">
        <f t="shared" si="51"/>
        <v>0.11865983345547784</v>
      </c>
    </row>
    <row r="21" spans="2:78" ht="20.100000000000001" customHeight="1">
      <c r="B21" s="15"/>
      <c r="C21" s="2"/>
      <c r="D21" s="16"/>
      <c r="E21" s="38">
        <v>56</v>
      </c>
      <c r="F21" s="20">
        <f t="shared" si="0"/>
        <v>1.1146</v>
      </c>
      <c r="G21" s="21">
        <f t="shared" si="1"/>
        <v>11.465883808808506</v>
      </c>
      <c r="H21" s="30">
        <f t="shared" si="2"/>
        <v>99686.056338028182</v>
      </c>
      <c r="I21" s="19">
        <v>2.4104999999999999</v>
      </c>
      <c r="J21" s="19">
        <v>3.7999999999999999E-2</v>
      </c>
      <c r="K21" s="19">
        <v>1.155</v>
      </c>
      <c r="L21" s="19">
        <f t="shared" si="3"/>
        <v>1.056263427728829</v>
      </c>
      <c r="M21" s="19">
        <f t="shared" si="4"/>
        <v>3.1980481424809755</v>
      </c>
      <c r="N21" s="19">
        <f t="shared" si="5"/>
        <v>0</v>
      </c>
      <c r="O21" s="19">
        <f t="shared" si="6"/>
        <v>3.1980481424809755</v>
      </c>
      <c r="P21" s="36">
        <f t="shared" si="7"/>
        <v>0</v>
      </c>
      <c r="Q21" s="17">
        <f>0.5926*0.5*$C$6*$F21^3*($C$7*I21*2+$C$7)*$C$8</f>
        <v>190.04810277471154</v>
      </c>
      <c r="R21" s="79">
        <f t="shared" si="9"/>
        <v>0</v>
      </c>
      <c r="S21" s="27">
        <v>2.2454000000000001</v>
      </c>
      <c r="T21" s="21">
        <v>3.5999999999999997E-2</v>
      </c>
      <c r="U21" s="21">
        <v>1.163</v>
      </c>
      <c r="V21" s="19">
        <f t="shared" si="10"/>
        <v>1.0635795380507602</v>
      </c>
      <c r="W21" s="19">
        <f t="shared" si="11"/>
        <v>2.8135434290282992</v>
      </c>
      <c r="X21" s="19">
        <f t="shared" si="12"/>
        <v>5.6270868580565985</v>
      </c>
      <c r="Y21" s="19">
        <f t="shared" si="13"/>
        <v>8.4406302870848968</v>
      </c>
      <c r="Z21" s="36">
        <f t="shared" si="14"/>
        <v>2.8410814540607565E-2</v>
      </c>
      <c r="AA21" s="17">
        <f>0.5926*0.5*$C$6*$F21^3*($C$7*S21*2+$C$7)*$C$8</f>
        <v>179.2675008959605</v>
      </c>
      <c r="AB21" s="79">
        <f t="shared" si="16"/>
        <v>3.1389330636802534E-2</v>
      </c>
      <c r="AC21" s="27">
        <v>2.0733000000000001</v>
      </c>
      <c r="AD21" s="21">
        <v>3.9E-2</v>
      </c>
      <c r="AE21" s="21">
        <v>1.1579999999999999</v>
      </c>
      <c r="AF21" s="19">
        <f t="shared" si="17"/>
        <v>1.0590069690995532</v>
      </c>
      <c r="AG21" s="19">
        <f t="shared" si="18"/>
        <v>2.3781988855871132</v>
      </c>
      <c r="AH21" s="19">
        <f t="shared" si="19"/>
        <v>9.5127955423484529</v>
      </c>
      <c r="AI21" s="19">
        <f t="shared" si="20"/>
        <v>11.890994427935567</v>
      </c>
      <c r="AJ21" s="36">
        <f t="shared" si="21"/>
        <v>6.1028609708045273E-2</v>
      </c>
      <c r="AK21" s="17">
        <f>0.5926*0.5*$C$6*$F21^3*($C$7*AC21*2+$C$7)*$C$8</f>
        <v>168.0298171689281</v>
      </c>
      <c r="AL21" s="79">
        <f t="shared" si="23"/>
        <v>5.6613735006238813E-2</v>
      </c>
      <c r="AM21" s="22">
        <v>1.9763999999999999</v>
      </c>
      <c r="AN21" s="19">
        <v>3.3000000000000002E-2</v>
      </c>
      <c r="AO21" s="19">
        <v>1.147</v>
      </c>
      <c r="AP21" s="19">
        <f t="shared" si="24"/>
        <v>1.0489473174068977</v>
      </c>
      <c r="AQ21" s="19">
        <f t="shared" si="25"/>
        <v>2.1202315042315751</v>
      </c>
      <c r="AR21" s="19">
        <f t="shared" si="26"/>
        <v>12.721389025389449</v>
      </c>
      <c r="AS21" s="19">
        <f t="shared" si="27"/>
        <v>14.841620529621025</v>
      </c>
      <c r="AT21" s="36">
        <f t="shared" si="28"/>
        <v>7.5994784069518054E-2</v>
      </c>
      <c r="AU21" s="17">
        <f>0.5926*0.5*$C$6*$F21^3*($C$7*AM21*2+$C$7)*$C$8</f>
        <v>161.70249844057571</v>
      </c>
      <c r="AV21" s="79">
        <f t="shared" si="30"/>
        <v>7.8671567527229341E-2</v>
      </c>
      <c r="AW21" s="27">
        <v>1.8372999999999999</v>
      </c>
      <c r="AX21" s="21">
        <v>3.4000000000000002E-2</v>
      </c>
      <c r="AY21" s="21">
        <v>1.1319999999999999</v>
      </c>
      <c r="AZ21" s="19">
        <f t="shared" si="31"/>
        <v>1.0352296105532766</v>
      </c>
      <c r="BA21" s="19">
        <f t="shared" si="32"/>
        <v>1.7846775513406488</v>
      </c>
      <c r="BB21" s="19">
        <f t="shared" si="33"/>
        <v>14.27742041072519</v>
      </c>
      <c r="BC21" s="19">
        <f t="shared" si="34"/>
        <v>16.062097962065838</v>
      </c>
      <c r="BD21" s="36">
        <f t="shared" si="35"/>
        <v>0.10168420956335182</v>
      </c>
      <c r="BE21" s="17">
        <f>0.5926*0.5*$C$6*$F21^3*($C$7*AW21*2+$C$7)*$C$8</f>
        <v>152.61962914115554</v>
      </c>
      <c r="BF21" s="79">
        <f t="shared" si="37"/>
        <v>9.3549044058547831E-2</v>
      </c>
      <c r="BG21" s="27">
        <v>1.6875</v>
      </c>
      <c r="BH21" s="21">
        <v>0.03</v>
      </c>
      <c r="BI21" s="21">
        <v>1.1299999999999999</v>
      </c>
      <c r="BJ21" s="19">
        <f t="shared" si="38"/>
        <v>1.0334005829727937</v>
      </c>
      <c r="BK21" s="19">
        <f t="shared" si="39"/>
        <v>1.5002070674319461</v>
      </c>
      <c r="BL21" s="19">
        <f t="shared" si="40"/>
        <v>15.002070674319457</v>
      </c>
      <c r="BM21" s="19">
        <f t="shared" si="41"/>
        <v>16.502277741751403</v>
      </c>
      <c r="BN21" s="36">
        <f t="shared" si="42"/>
        <v>0.11175575604307365</v>
      </c>
      <c r="BO21" s="17">
        <f>0.5926*0.5*$C$6*$F21^3*($C$7*BG21*2+$C$7)*$C$8</f>
        <v>142.83807758793384</v>
      </c>
      <c r="BP21" s="79">
        <f t="shared" si="44"/>
        <v>0.10502851149816055</v>
      </c>
      <c r="BQ21" s="27">
        <v>1.5690999999999999</v>
      </c>
      <c r="BR21" s="21">
        <v>2.5999999999999999E-2</v>
      </c>
      <c r="BS21" s="21">
        <v>1.117</v>
      </c>
      <c r="BT21" s="19">
        <f t="shared" si="45"/>
        <v>1.0215119036996554</v>
      </c>
      <c r="BU21" s="19">
        <f t="shared" si="46"/>
        <v>1.2674018833457488</v>
      </c>
      <c r="BV21" s="19">
        <f t="shared" si="47"/>
        <v>15.208822600148984</v>
      </c>
      <c r="BW21" s="19">
        <f t="shared" si="48"/>
        <v>16.476224483494732</v>
      </c>
      <c r="BX21" s="36">
        <f t="shared" si="49"/>
        <v>0.11356714276896515</v>
      </c>
      <c r="BY21" s="17">
        <f>0.5926*0.5*$C$6*$F21^3*($C$7*BQ21*2+$C$7)*$C$8</f>
        <v>135.10686461128864</v>
      </c>
      <c r="BZ21" s="79">
        <f t="shared" si="51"/>
        <v>0.11256883685300351</v>
      </c>
    </row>
    <row r="22" spans="2:78" ht="20.100000000000001" customHeight="1">
      <c r="B22" s="2"/>
      <c r="C22" s="2"/>
      <c r="D22" s="16"/>
      <c r="E22" s="38">
        <v>58</v>
      </c>
      <c r="F22" s="20">
        <f t="shared" si="0"/>
        <v>1.1545999999999998</v>
      </c>
      <c r="G22" s="21">
        <f t="shared" si="1"/>
        <v>11.877363579445809</v>
      </c>
      <c r="H22" s="30">
        <f t="shared" si="2"/>
        <v>103263.52112676055</v>
      </c>
      <c r="I22" s="19">
        <v>2.3765000000000001</v>
      </c>
      <c r="J22" s="19">
        <v>0.03</v>
      </c>
      <c r="K22" s="19">
        <v>1.155</v>
      </c>
      <c r="L22" s="19">
        <f t="shared" si="3"/>
        <v>1.056263427728829</v>
      </c>
      <c r="M22" s="19">
        <f t="shared" si="4"/>
        <v>3.1084677274780224</v>
      </c>
      <c r="N22" s="19">
        <f t="shared" si="5"/>
        <v>0</v>
      </c>
      <c r="O22" s="19">
        <f t="shared" si="6"/>
        <v>3.1084677274780224</v>
      </c>
      <c r="P22" s="36">
        <f t="shared" si="7"/>
        <v>0</v>
      </c>
      <c r="Q22" s="17">
        <f t="shared" ref="Q22:Q25" si="59">0.5926*0.5*$C$6*$F22^3*($C$7*I22*2+$C$7)*$C$8</f>
        <v>208.78430899263097</v>
      </c>
      <c r="R22" s="79">
        <f t="shared" si="9"/>
        <v>0</v>
      </c>
      <c r="S22" s="27">
        <v>2.1947000000000001</v>
      </c>
      <c r="T22" s="21">
        <v>3.4000000000000002E-2</v>
      </c>
      <c r="U22" s="21">
        <v>1.1679999999999999</v>
      </c>
      <c r="V22" s="19">
        <f t="shared" si="10"/>
        <v>1.0681521070019673</v>
      </c>
      <c r="W22" s="19">
        <f t="shared" si="11"/>
        <v>2.7110827266322284</v>
      </c>
      <c r="X22" s="19">
        <f t="shared" si="12"/>
        <v>5.4221654532644568</v>
      </c>
      <c r="Y22" s="19">
        <f t="shared" si="13"/>
        <v>8.133248179896686</v>
      </c>
      <c r="Z22" s="36">
        <f t="shared" si="14"/>
        <v>2.7063649328277387E-2</v>
      </c>
      <c r="AA22" s="17">
        <f t="shared" ref="AA22:AA25" si="60">0.5926*0.5*$C$6*$F22^3*($C$7*S22*2+$C$7)*$C$8</f>
        <v>195.58876323394495</v>
      </c>
      <c r="AB22" s="79">
        <f t="shared" si="16"/>
        <v>2.772227485675632E-2</v>
      </c>
      <c r="AC22" s="27">
        <v>2.0691999999999999</v>
      </c>
      <c r="AD22" s="21">
        <v>0.03</v>
      </c>
      <c r="AE22" s="21">
        <v>1.159</v>
      </c>
      <c r="AF22" s="19">
        <f t="shared" si="17"/>
        <v>1.0599214828897947</v>
      </c>
      <c r="AG22" s="19">
        <f t="shared" si="18"/>
        <v>2.3728952583619964</v>
      </c>
      <c r="AH22" s="19">
        <f t="shared" si="19"/>
        <v>9.4915810334479858</v>
      </c>
      <c r="AI22" s="19">
        <f t="shared" si="20"/>
        <v>11.864476291809982</v>
      </c>
      <c r="AJ22" s="36">
        <f t="shared" si="21"/>
        <v>4.7026198992339605E-2</v>
      </c>
      <c r="AK22" s="17">
        <f t="shared" ref="AK22:AK25" si="61">0.5926*0.5*$C$6*$F22^3*($C$7*AC22*2+$C$7)*$C$8</f>
        <v>186.47962686037457</v>
      </c>
      <c r="AL22" s="79">
        <f t="shared" si="23"/>
        <v>5.0898756037058929E-2</v>
      </c>
      <c r="AM22" s="27">
        <v>1.9235</v>
      </c>
      <c r="AN22" s="21">
        <v>3.1E-2</v>
      </c>
      <c r="AO22" s="21">
        <v>1.151</v>
      </c>
      <c r="AP22" s="19">
        <f t="shared" si="24"/>
        <v>1.0526053725678635</v>
      </c>
      <c r="AQ22" s="19">
        <f t="shared" si="25"/>
        <v>2.0222823229758538</v>
      </c>
      <c r="AR22" s="19">
        <f t="shared" si="26"/>
        <v>12.133693937855123</v>
      </c>
      <c r="AS22" s="19">
        <f t="shared" si="27"/>
        <v>14.155976260830975</v>
      </c>
      <c r="AT22" s="36">
        <f t="shared" si="28"/>
        <v>7.1887826113403122E-2</v>
      </c>
      <c r="AU22" s="17">
        <f t="shared" ref="AU22:AU25" si="62">0.5926*0.5*$C$6*$F22^3*($C$7*AM22*2+$C$7)*$C$8</f>
        <v>175.90431873583907</v>
      </c>
      <c r="AV22" s="79">
        <f t="shared" si="30"/>
        <v>6.8978942785803146E-2</v>
      </c>
      <c r="AW22" s="27">
        <v>1.7962</v>
      </c>
      <c r="AX22" s="21">
        <v>2.8000000000000001E-2</v>
      </c>
      <c r="AY22" s="21">
        <v>1.137</v>
      </c>
      <c r="AZ22" s="19">
        <f t="shared" si="31"/>
        <v>1.0398021795044836</v>
      </c>
      <c r="BA22" s="19">
        <f t="shared" si="32"/>
        <v>1.7208264413839156</v>
      </c>
      <c r="BB22" s="19">
        <f t="shared" si="33"/>
        <v>13.766611531071325</v>
      </c>
      <c r="BC22" s="19">
        <f t="shared" si="34"/>
        <v>15.48743797245524</v>
      </c>
      <c r="BD22" s="36">
        <f t="shared" si="35"/>
        <v>8.4481323111772866E-2</v>
      </c>
      <c r="BE22" s="17">
        <f t="shared" ref="BE22:BE25" si="63">0.5926*0.5*$C$6*$F22^3*($C$7*AW22*2+$C$7)*$C$8</f>
        <v>166.66453339436092</v>
      </c>
      <c r="BF22" s="79">
        <f t="shared" si="37"/>
        <v>8.2600726445480915E-2</v>
      </c>
      <c r="BG22" s="27">
        <v>1.6677</v>
      </c>
      <c r="BH22" s="21">
        <v>2.1999999999999999E-2</v>
      </c>
      <c r="BI22" s="21">
        <v>1.1299999999999999</v>
      </c>
      <c r="BJ22" s="19">
        <f t="shared" si="38"/>
        <v>1.0334005829727937</v>
      </c>
      <c r="BK22" s="19">
        <f t="shared" si="39"/>
        <v>1.4652087434234133</v>
      </c>
      <c r="BL22" s="19">
        <f t="shared" si="40"/>
        <v>14.652087434234129</v>
      </c>
      <c r="BM22" s="19">
        <f t="shared" si="41"/>
        <v>16.117296177657543</v>
      </c>
      <c r="BN22" s="36">
        <f t="shared" si="42"/>
        <v>8.195422109825401E-2</v>
      </c>
      <c r="BO22" s="17">
        <f t="shared" ref="BO22:BO25" si="64">0.5926*0.5*$C$6*$F22^3*($C$7*BG22*2+$C$7)*$C$8</f>
        <v>157.33764874094422</v>
      </c>
      <c r="BP22" s="79">
        <f t="shared" si="44"/>
        <v>9.3125120093530384E-2</v>
      </c>
      <c r="BQ22" s="27">
        <v>1.5581</v>
      </c>
      <c r="BR22" s="21">
        <v>2.3E-2</v>
      </c>
      <c r="BS22" s="21">
        <v>1.1240000000000001</v>
      </c>
      <c r="BT22" s="19">
        <f t="shared" si="45"/>
        <v>1.0279135002313453</v>
      </c>
      <c r="BU22" s="19">
        <f t="shared" si="46"/>
        <v>1.2654064235063047</v>
      </c>
      <c r="BV22" s="19">
        <f t="shared" si="47"/>
        <v>15.184877082075655</v>
      </c>
      <c r="BW22" s="19">
        <f t="shared" si="48"/>
        <v>16.450283505581961</v>
      </c>
      <c r="BX22" s="36">
        <f t="shared" si="49"/>
        <v>0.10172635041345474</v>
      </c>
      <c r="BY22" s="17">
        <f t="shared" ref="BY22:BY25" si="65">0.5926*0.5*$C$6*$F22^3*($C$7*BQ22*2+$C$7)*$C$8</f>
        <v>149.38257825055928</v>
      </c>
      <c r="BZ22" s="79">
        <f t="shared" si="51"/>
        <v>0.1016509238219605</v>
      </c>
    </row>
    <row r="23" spans="2:78" ht="20.100000000000001" customHeight="1">
      <c r="B23" s="16"/>
      <c r="C23" s="16"/>
      <c r="D23" s="16"/>
      <c r="E23" s="38">
        <v>60</v>
      </c>
      <c r="F23" s="20">
        <f t="shared" si="0"/>
        <v>1.1945999999999999</v>
      </c>
      <c r="G23" s="21">
        <f t="shared" si="1"/>
        <v>12.288843350083114</v>
      </c>
      <c r="H23" s="30">
        <f t="shared" si="2"/>
        <v>106840.98591549294</v>
      </c>
      <c r="I23" s="19">
        <v>2.3715999999999999</v>
      </c>
      <c r="J23" s="19">
        <v>3.5000000000000003E-2</v>
      </c>
      <c r="K23" s="19">
        <v>1.1579999999999999</v>
      </c>
      <c r="L23" s="19">
        <f t="shared" si="3"/>
        <v>1.0590069690995532</v>
      </c>
      <c r="M23" s="19">
        <f t="shared" si="4"/>
        <v>3.1117647673508899</v>
      </c>
      <c r="N23" s="19">
        <f t="shared" si="5"/>
        <v>0</v>
      </c>
      <c r="O23" s="19">
        <f t="shared" si="6"/>
        <v>3.1117647673508899</v>
      </c>
      <c r="P23" s="36">
        <f t="shared" si="7"/>
        <v>0</v>
      </c>
      <c r="Q23" s="17">
        <f t="shared" si="59"/>
        <v>230.85022095635199</v>
      </c>
      <c r="R23" s="79">
        <f t="shared" si="9"/>
        <v>0</v>
      </c>
      <c r="S23" s="27">
        <v>2.2602000000000002</v>
      </c>
      <c r="T23" s="21">
        <v>3.4000000000000002E-2</v>
      </c>
      <c r="U23" s="21">
        <v>1.157</v>
      </c>
      <c r="V23" s="19">
        <f t="shared" si="10"/>
        <v>1.0580924553093118</v>
      </c>
      <c r="W23" s="19">
        <f t="shared" si="11"/>
        <v>2.8214165932961399</v>
      </c>
      <c r="X23" s="19">
        <f t="shared" si="12"/>
        <v>5.6428331865922798</v>
      </c>
      <c r="Y23" s="19">
        <f t="shared" si="13"/>
        <v>8.4642497798884193</v>
      </c>
      <c r="Z23" s="36">
        <f t="shared" si="14"/>
        <v>2.6556289223506693E-2</v>
      </c>
      <c r="AA23" s="17">
        <f t="shared" si="60"/>
        <v>221.8946858489075</v>
      </c>
      <c r="AB23" s="79">
        <f t="shared" si="16"/>
        <v>2.5430231305469824E-2</v>
      </c>
      <c r="AC23" s="27">
        <v>2.0807000000000002</v>
      </c>
      <c r="AD23" s="21">
        <v>2.9000000000000001E-2</v>
      </c>
      <c r="AE23" s="21">
        <v>1.1639999999999999</v>
      </c>
      <c r="AF23" s="19">
        <f t="shared" si="17"/>
        <v>1.0644940518410015</v>
      </c>
      <c r="AG23" s="19">
        <f t="shared" si="18"/>
        <v>2.4200907520030519</v>
      </c>
      <c r="AH23" s="19">
        <f t="shared" si="19"/>
        <v>9.6803630080122076</v>
      </c>
      <c r="AI23" s="19">
        <f t="shared" si="20"/>
        <v>12.10045376001526</v>
      </c>
      <c r="AJ23" s="36">
        <f t="shared" si="21"/>
        <v>4.5851728178686449E-2</v>
      </c>
      <c r="AK23" s="17">
        <f t="shared" si="61"/>
        <v>207.46453726913833</v>
      </c>
      <c r="AL23" s="79">
        <f t="shared" si="23"/>
        <v>4.6660326316174824E-2</v>
      </c>
      <c r="AM23" s="27">
        <v>1.9532</v>
      </c>
      <c r="AN23" s="21">
        <v>0.04</v>
      </c>
      <c r="AO23" s="21">
        <v>1.1519999999999999</v>
      </c>
      <c r="AP23" s="19">
        <f t="shared" si="24"/>
        <v>1.0535198863581048</v>
      </c>
      <c r="AQ23" s="19">
        <f t="shared" si="25"/>
        <v>2.0888398611872439</v>
      </c>
      <c r="AR23" s="19">
        <f t="shared" si="26"/>
        <v>12.53303916712346</v>
      </c>
      <c r="AS23" s="19">
        <f t="shared" si="27"/>
        <v>14.621879028310705</v>
      </c>
      <c r="AT23" s="36">
        <f t="shared" si="28"/>
        <v>9.2919734273811422E-2</v>
      </c>
      <c r="AU23" s="17">
        <f t="shared" si="62"/>
        <v>197.21471028350837</v>
      </c>
      <c r="AV23" s="79">
        <f t="shared" si="30"/>
        <v>6.3550224773326697E-2</v>
      </c>
      <c r="AW23" s="27">
        <v>1.8325</v>
      </c>
      <c r="AX23" s="21">
        <v>3.5999999999999997E-2</v>
      </c>
      <c r="AY23" s="21">
        <v>1.143</v>
      </c>
      <c r="AZ23" s="19">
        <f t="shared" si="31"/>
        <v>1.045289262245932</v>
      </c>
      <c r="BA23" s="19">
        <f t="shared" si="32"/>
        <v>1.8100358826333895</v>
      </c>
      <c r="BB23" s="19">
        <f t="shared" si="33"/>
        <v>14.480287061067116</v>
      </c>
      <c r="BC23" s="19">
        <f t="shared" si="34"/>
        <v>16.290322943700506</v>
      </c>
      <c r="BD23" s="36">
        <f t="shared" si="35"/>
        <v>0.1097682417555399</v>
      </c>
      <c r="BE23" s="17">
        <f t="shared" si="63"/>
        <v>187.51154073711203</v>
      </c>
      <c r="BF23" s="79">
        <f t="shared" si="37"/>
        <v>7.7223444509840769E-2</v>
      </c>
      <c r="BG23" s="27">
        <v>1.6969000000000001</v>
      </c>
      <c r="BH23" s="21">
        <v>2.3E-2</v>
      </c>
      <c r="BI23" s="21">
        <v>1.1399999999999999</v>
      </c>
      <c r="BJ23" s="19">
        <f t="shared" si="38"/>
        <v>1.0425457208752078</v>
      </c>
      <c r="BK23" s="19">
        <f t="shared" si="39"/>
        <v>1.5439348102398152</v>
      </c>
      <c r="BL23" s="19">
        <f t="shared" si="40"/>
        <v>15.439348102398149</v>
      </c>
      <c r="BM23" s="19">
        <f t="shared" si="41"/>
        <v>16.983282912637964</v>
      </c>
      <c r="BN23" s="36">
        <f t="shared" si="42"/>
        <v>8.7202572708181436E-2</v>
      </c>
      <c r="BO23" s="17">
        <f t="shared" si="64"/>
        <v>176.61054827239505</v>
      </c>
      <c r="BP23" s="79">
        <f t="shared" si="44"/>
        <v>8.7420305601369236E-2</v>
      </c>
      <c r="BQ23" s="27">
        <v>1.5878000000000001</v>
      </c>
      <c r="BR23" s="21">
        <v>2.7E-2</v>
      </c>
      <c r="BS23" s="21">
        <v>1.129</v>
      </c>
      <c r="BT23" s="19">
        <f t="shared" si="45"/>
        <v>1.0324860691825524</v>
      </c>
      <c r="BU23" s="19">
        <f t="shared" si="46"/>
        <v>1.3258250985404296</v>
      </c>
      <c r="BV23" s="19">
        <f t="shared" si="47"/>
        <v>15.909901182485154</v>
      </c>
      <c r="BW23" s="19">
        <f t="shared" si="48"/>
        <v>17.235726281025585</v>
      </c>
      <c r="BX23" s="36">
        <f t="shared" si="49"/>
        <v>0.12048268942719041</v>
      </c>
      <c r="BY23" s="17">
        <f t="shared" si="65"/>
        <v>167.83991200469134</v>
      </c>
      <c r="BZ23" s="79">
        <f t="shared" si="51"/>
        <v>9.4792120613364311E-2</v>
      </c>
    </row>
    <row r="24" spans="2:78" ht="20.100000000000001" customHeight="1">
      <c r="B24" s="16"/>
      <c r="C24" s="16"/>
      <c r="D24" s="18"/>
      <c r="E24" s="38">
        <v>62</v>
      </c>
      <c r="F24" s="20">
        <f t="shared" si="0"/>
        <v>1.2345999999999999</v>
      </c>
      <c r="G24" s="21">
        <f t="shared" si="1"/>
        <v>12.700323120720419</v>
      </c>
      <c r="H24" s="30">
        <f t="shared" si="2"/>
        <v>110418.45070422534</v>
      </c>
      <c r="I24" s="19">
        <v>2.4079999999999999</v>
      </c>
      <c r="J24" s="19">
        <v>0.04</v>
      </c>
      <c r="K24" s="19">
        <v>1.161</v>
      </c>
      <c r="L24" s="19">
        <f t="shared" si="3"/>
        <v>1.0617505104702776</v>
      </c>
      <c r="M24" s="19">
        <f t="shared" si="4"/>
        <v>3.2246617172903478</v>
      </c>
      <c r="N24" s="19">
        <f t="shared" si="5"/>
        <v>0</v>
      </c>
      <c r="O24" s="19">
        <f t="shared" si="6"/>
        <v>3.2246617172903478</v>
      </c>
      <c r="P24" s="36">
        <f t="shared" si="7"/>
        <v>0</v>
      </c>
      <c r="Q24" s="17">
        <f t="shared" si="59"/>
        <v>258.05485769147805</v>
      </c>
      <c r="R24" s="79">
        <f t="shared" si="9"/>
        <v>0</v>
      </c>
      <c r="S24" s="27">
        <v>2.2934999999999999</v>
      </c>
      <c r="T24" s="21">
        <v>3.9E-2</v>
      </c>
      <c r="U24" s="21">
        <v>1.163</v>
      </c>
      <c r="V24" s="19">
        <f t="shared" si="10"/>
        <v>1.0635795380507602</v>
      </c>
      <c r="W24" s="19">
        <f t="shared" si="11"/>
        <v>2.9353755703706139</v>
      </c>
      <c r="X24" s="19">
        <f t="shared" si="12"/>
        <v>5.8707511407412278</v>
      </c>
      <c r="Y24" s="19">
        <f t="shared" si="13"/>
        <v>8.8061267111118422</v>
      </c>
      <c r="Z24" s="36">
        <f t="shared" si="14"/>
        <v>3.0778382418991529E-2</v>
      </c>
      <c r="AA24" s="17">
        <f t="shared" si="60"/>
        <v>247.89416951896274</v>
      </c>
      <c r="AB24" s="79">
        <f t="shared" si="16"/>
        <v>2.3682489798503077E-2</v>
      </c>
      <c r="AC24" s="27">
        <v>2.1707000000000001</v>
      </c>
      <c r="AD24" s="21">
        <v>2.8000000000000001E-2</v>
      </c>
      <c r="AE24" s="21">
        <v>1.1599999999999999</v>
      </c>
      <c r="AF24" s="19">
        <f t="shared" si="17"/>
        <v>1.060835996680036</v>
      </c>
      <c r="AG24" s="19">
        <f t="shared" si="18"/>
        <v>2.6159072894482285</v>
      </c>
      <c r="AH24" s="19">
        <f t="shared" si="19"/>
        <v>10.463629157792914</v>
      </c>
      <c r="AI24" s="19">
        <f t="shared" si="20"/>
        <v>13.079536447241143</v>
      </c>
      <c r="AJ24" s="36">
        <f t="shared" si="21"/>
        <v>4.3966891370075221E-2</v>
      </c>
      <c r="AK24" s="17">
        <f t="shared" si="61"/>
        <v>236.9969423784836</v>
      </c>
      <c r="AL24" s="79">
        <f t="shared" si="23"/>
        <v>4.4150903605678256E-2</v>
      </c>
      <c r="AM24" s="27">
        <v>2.0238999999999998</v>
      </c>
      <c r="AN24" s="21">
        <v>2.8000000000000001E-2</v>
      </c>
      <c r="AO24" s="21">
        <v>1.159</v>
      </c>
      <c r="AP24" s="19">
        <f t="shared" si="24"/>
        <v>1.0599214828897947</v>
      </c>
      <c r="AQ24" s="19">
        <f t="shared" si="25"/>
        <v>2.2701352369170893</v>
      </c>
      <c r="AR24" s="19">
        <f t="shared" si="26"/>
        <v>13.620811421502534</v>
      </c>
      <c r="AS24" s="19">
        <f t="shared" si="27"/>
        <v>15.890946658419622</v>
      </c>
      <c r="AT24" s="36">
        <f t="shared" si="28"/>
        <v>6.5836678589275444E-2</v>
      </c>
      <c r="AU24" s="17">
        <f t="shared" si="62"/>
        <v>223.96996400533743</v>
      </c>
      <c r="AV24" s="79">
        <f t="shared" si="30"/>
        <v>6.0815348531189369E-2</v>
      </c>
      <c r="AW24" s="27">
        <v>1.9279999999999999</v>
      </c>
      <c r="AX24" s="21">
        <v>0.03</v>
      </c>
      <c r="AY24" s="21">
        <v>1.149</v>
      </c>
      <c r="AZ24" s="19">
        <f t="shared" si="31"/>
        <v>1.0507763449873806</v>
      </c>
      <c r="BA24" s="19">
        <f t="shared" si="32"/>
        <v>2.0247008893142078</v>
      </c>
      <c r="BB24" s="19">
        <f t="shared" si="33"/>
        <v>16.197607114513662</v>
      </c>
      <c r="BC24" s="19">
        <f t="shared" si="34"/>
        <v>18.22230800382787</v>
      </c>
      <c r="BD24" s="36">
        <f t="shared" si="35"/>
        <v>9.243640747674646E-2</v>
      </c>
      <c r="BE24" s="17">
        <f t="shared" si="63"/>
        <v>215.45983303813912</v>
      </c>
      <c r="BF24" s="79">
        <f t="shared" si="37"/>
        <v>7.5176922241680572E-2</v>
      </c>
      <c r="BG24" s="27">
        <v>1.7641</v>
      </c>
      <c r="BH24" s="21">
        <v>3.1E-2</v>
      </c>
      <c r="BI24" s="21">
        <v>1.1419999999999999</v>
      </c>
      <c r="BJ24" s="19">
        <f t="shared" si="38"/>
        <v>1.0443747484556907</v>
      </c>
      <c r="BK24" s="19">
        <f t="shared" si="39"/>
        <v>1.6745008211981667</v>
      </c>
      <c r="BL24" s="19">
        <f t="shared" si="40"/>
        <v>16.745008211981663</v>
      </c>
      <c r="BM24" s="19">
        <f t="shared" si="41"/>
        <v>18.419509033179828</v>
      </c>
      <c r="BN24" s="36">
        <f t="shared" si="42"/>
        <v>0.11794666375724888</v>
      </c>
      <c r="BO24" s="17">
        <f t="shared" si="64"/>
        <v>200.91540691171778</v>
      </c>
      <c r="BP24" s="79">
        <f t="shared" si="44"/>
        <v>8.3343574638551327E-2</v>
      </c>
      <c r="BQ24" s="27">
        <v>1.6673</v>
      </c>
      <c r="BR24" s="21">
        <v>2.5999999999999999E-2</v>
      </c>
      <c r="BS24" s="21">
        <v>1.139</v>
      </c>
      <c r="BT24" s="19">
        <f t="shared" si="45"/>
        <v>1.0416312070849665</v>
      </c>
      <c r="BU24" s="19">
        <f t="shared" si="46"/>
        <v>1.4879272776305983</v>
      </c>
      <c r="BV24" s="19">
        <f t="shared" si="47"/>
        <v>17.855127331567179</v>
      </c>
      <c r="BW24" s="19">
        <f t="shared" si="48"/>
        <v>19.343054609197775</v>
      </c>
      <c r="BX24" s="36">
        <f t="shared" si="49"/>
        <v>0.11808474645859397</v>
      </c>
      <c r="BY24" s="17">
        <f t="shared" si="65"/>
        <v>192.32541027329447</v>
      </c>
      <c r="BZ24" s="79">
        <f t="shared" si="51"/>
        <v>9.2838108631589741E-2</v>
      </c>
    </row>
    <row r="25" spans="2:78" ht="20.100000000000001" customHeight="1" thickBot="1">
      <c r="B25" s="16"/>
      <c r="C25" s="16"/>
      <c r="D25" s="18"/>
      <c r="E25" s="38">
        <v>64</v>
      </c>
      <c r="F25" s="24">
        <f t="shared" si="0"/>
        <v>1.2746</v>
      </c>
      <c r="G25" s="25">
        <f t="shared" si="1"/>
        <v>13.111802891357724</v>
      </c>
      <c r="H25" s="31">
        <f t="shared" si="2"/>
        <v>113995.91549295773</v>
      </c>
      <c r="I25" s="19">
        <v>2.4620000000000002</v>
      </c>
      <c r="J25" s="19">
        <v>3.5000000000000003E-2</v>
      </c>
      <c r="K25" s="19">
        <v>1.165</v>
      </c>
      <c r="L25" s="35">
        <f t="shared" si="3"/>
        <v>1.0654085656312431</v>
      </c>
      <c r="M25" s="35">
        <f t="shared" si="4"/>
        <v>3.3941787100243097</v>
      </c>
      <c r="N25" s="35">
        <f t="shared" si="5"/>
        <v>0</v>
      </c>
      <c r="O25" s="35">
        <f t="shared" si="6"/>
        <v>3.3941787100243097</v>
      </c>
      <c r="P25" s="37">
        <f t="shared" si="7"/>
        <v>0</v>
      </c>
      <c r="Q25" s="17">
        <f t="shared" si="59"/>
        <v>289.23151690601259</v>
      </c>
      <c r="R25" s="79">
        <f t="shared" si="9"/>
        <v>0</v>
      </c>
      <c r="S25" s="28">
        <v>2.3477999999999999</v>
      </c>
      <c r="T25" s="25">
        <v>3.5999999999999997E-2</v>
      </c>
      <c r="U25" s="25">
        <v>1.1619999999999999</v>
      </c>
      <c r="V25" s="35">
        <f t="shared" si="10"/>
        <v>1.0626650242605189</v>
      </c>
      <c r="W25" s="35">
        <f t="shared" si="11"/>
        <v>3.0707270152299819</v>
      </c>
      <c r="X25" s="35">
        <f t="shared" si="12"/>
        <v>6.1414540304599639</v>
      </c>
      <c r="Y25" s="35">
        <f t="shared" si="13"/>
        <v>9.2121810456899453</v>
      </c>
      <c r="Z25" s="37">
        <f t="shared" si="14"/>
        <v>2.8361977739078829E-2</v>
      </c>
      <c r="AA25" s="17">
        <f t="shared" si="60"/>
        <v>278.08018698343778</v>
      </c>
      <c r="AB25" s="79">
        <f t="shared" si="16"/>
        <v>2.2085190955462582E-2</v>
      </c>
      <c r="AC25" s="28">
        <v>2.2408000000000001</v>
      </c>
      <c r="AD25" s="25">
        <v>2.7E-2</v>
      </c>
      <c r="AE25" s="25">
        <v>1.159</v>
      </c>
      <c r="AF25" s="35">
        <f t="shared" si="17"/>
        <v>1.0599214828897947</v>
      </c>
      <c r="AG25" s="35">
        <f t="shared" si="18"/>
        <v>2.7827860697089499</v>
      </c>
      <c r="AH25" s="35">
        <f t="shared" si="19"/>
        <v>11.1311442788358</v>
      </c>
      <c r="AI25" s="35">
        <f t="shared" si="20"/>
        <v>13.913930348544749</v>
      </c>
      <c r="AJ25" s="37">
        <f t="shared" si="21"/>
        <v>4.2323579093105641E-2</v>
      </c>
      <c r="AK25" s="17">
        <f t="shared" si="61"/>
        <v>267.63191814179584</v>
      </c>
      <c r="AL25" s="79">
        <f t="shared" si="23"/>
        <v>4.1591243511315171E-2</v>
      </c>
      <c r="AM25" s="28">
        <v>2.1303999999999998</v>
      </c>
      <c r="AN25" s="25">
        <v>0.03</v>
      </c>
      <c r="AO25" s="25">
        <v>1.163</v>
      </c>
      <c r="AP25" s="35">
        <f t="shared" si="24"/>
        <v>1.0635795380507602</v>
      </c>
      <c r="AQ25" s="35">
        <f t="shared" si="25"/>
        <v>2.5327276605202917</v>
      </c>
      <c r="AR25" s="35">
        <f t="shared" si="26"/>
        <v>15.19636596312175</v>
      </c>
      <c r="AS25" s="35">
        <f t="shared" si="27"/>
        <v>17.72909362364204</v>
      </c>
      <c r="AT25" s="37">
        <f t="shared" si="28"/>
        <v>7.1027036351518899E-2</v>
      </c>
      <c r="AU25" s="17">
        <f t="shared" si="62"/>
        <v>256.85164823415784</v>
      </c>
      <c r="AV25" s="79">
        <f t="shared" si="30"/>
        <v>5.9163980716479735E-2</v>
      </c>
      <c r="AW25" s="28">
        <v>2.0034000000000001</v>
      </c>
      <c r="AX25" s="25">
        <v>2.8000000000000001E-2</v>
      </c>
      <c r="AY25" s="25">
        <v>1.155</v>
      </c>
      <c r="AZ25" s="35">
        <f t="shared" si="31"/>
        <v>1.056263427728829</v>
      </c>
      <c r="BA25" s="35">
        <f t="shared" si="32"/>
        <v>2.2090526376918747</v>
      </c>
      <c r="BB25" s="35">
        <f t="shared" si="33"/>
        <v>17.672421101534997</v>
      </c>
      <c r="BC25" s="35">
        <f t="shared" si="34"/>
        <v>19.881473739226873</v>
      </c>
      <c r="BD25" s="37">
        <f t="shared" si="35"/>
        <v>8.717736661706986E-2</v>
      </c>
      <c r="BE25" s="17">
        <f t="shared" si="63"/>
        <v>244.45043194548006</v>
      </c>
      <c r="BF25" s="79">
        <f t="shared" si="37"/>
        <v>7.2294497337916291E-2</v>
      </c>
      <c r="BG25" s="28">
        <v>1.8715999999999999</v>
      </c>
      <c r="BH25" s="25">
        <v>3.5000000000000003E-2</v>
      </c>
      <c r="BI25" s="25">
        <v>1.1479999999999999</v>
      </c>
      <c r="BJ25" s="35">
        <f t="shared" si="38"/>
        <v>1.0498618311971391</v>
      </c>
      <c r="BK25" s="35">
        <f t="shared" si="39"/>
        <v>1.9046562505150297</v>
      </c>
      <c r="BL25" s="35">
        <f t="shared" si="40"/>
        <v>19.046562505150295</v>
      </c>
      <c r="BM25" s="35">
        <f t="shared" si="41"/>
        <v>20.951218755665323</v>
      </c>
      <c r="BN25" s="37">
        <f t="shared" si="42"/>
        <v>0.13456855214260274</v>
      </c>
      <c r="BO25" s="17">
        <f t="shared" si="64"/>
        <v>231.58050826951367</v>
      </c>
      <c r="BP25" s="79">
        <f t="shared" si="44"/>
        <v>8.2245965549846201E-2</v>
      </c>
      <c r="BQ25" s="28">
        <v>1.7507999999999999</v>
      </c>
      <c r="BR25" s="25">
        <v>2.8000000000000001E-2</v>
      </c>
      <c r="BS25" s="25">
        <v>1.1399999999999999</v>
      </c>
      <c r="BT25" s="35">
        <f t="shared" si="45"/>
        <v>1.0425457208752078</v>
      </c>
      <c r="BU25" s="35">
        <f t="shared" si="46"/>
        <v>1.6435750339266062</v>
      </c>
      <c r="BV25" s="35">
        <f t="shared" si="47"/>
        <v>19.722900407119273</v>
      </c>
      <c r="BW25" s="35">
        <f t="shared" si="48"/>
        <v>21.366475441045878</v>
      </c>
      <c r="BX25" s="37">
        <f t="shared" si="49"/>
        <v>0.12739158447803897</v>
      </c>
      <c r="BY25" s="17">
        <f t="shared" si="65"/>
        <v>219.78470568941697</v>
      </c>
      <c r="BZ25" s="79">
        <f t="shared" si="51"/>
        <v>8.9737365233184957E-2</v>
      </c>
    </row>
    <row r="26" spans="2:78" ht="20.100000000000001" customHeight="1">
      <c r="B26" s="16"/>
      <c r="C26" s="16"/>
      <c r="D26" s="18"/>
      <c r="E26" s="38">
        <v>66</v>
      </c>
      <c r="F26" s="20">
        <f>0.02*E26-0.0054</f>
        <v>1.3146</v>
      </c>
      <c r="G26" s="20">
        <f t="shared" si="1"/>
        <v>13.523282661995031</v>
      </c>
      <c r="H26" s="29">
        <f t="shared" si="2"/>
        <v>117573.38028169014</v>
      </c>
      <c r="I26" s="19">
        <v>2.4994999999999998</v>
      </c>
      <c r="J26" s="19">
        <v>3.6999999999999998E-2</v>
      </c>
      <c r="K26" s="19">
        <v>1.171</v>
      </c>
      <c r="L26" s="19">
        <f t="shared" si="3"/>
        <v>1.0708956483726917</v>
      </c>
      <c r="M26" s="19">
        <f>4*PI()^2*$C$13*SQRT($C$11*$C$2)*($C$7*I26*K26)^2</f>
        <v>3.5344905872966761</v>
      </c>
      <c r="N26" s="19">
        <f>4*PI()^2*N$1*SQRT($C$11*$C$2)*($C$7*I26*K26)^2</f>
        <v>0</v>
      </c>
      <c r="O26" s="19">
        <f>M26+N26</f>
        <v>3.5344905872966761</v>
      </c>
      <c r="P26" s="36">
        <f>2*PI()^2*N$1*2*SQRT($C$2*$C$11)*J26*$C$7^2*K26^2/SQRT(2)</f>
        <v>0</v>
      </c>
      <c r="Q26" s="17">
        <f>0.5926*0.5*$C$6*$F26^3*($C$7*I26*2+$C$7)*$C$8</f>
        <v>321.34279646211269</v>
      </c>
      <c r="R26" s="79">
        <f t="shared" si="9"/>
        <v>0</v>
      </c>
      <c r="S26" s="22">
        <v>2.3917000000000002</v>
      </c>
      <c r="T26" s="19">
        <v>3.1E-2</v>
      </c>
      <c r="U26" s="19">
        <v>1.167</v>
      </c>
      <c r="V26" s="19">
        <f t="shared" si="10"/>
        <v>1.067237593211726</v>
      </c>
      <c r="W26" s="19">
        <f>4*PI()^2*$C$13*SQRT($C$11*$C$2)*($C$7*S26*U26)^2</f>
        <v>3.2141184386503192</v>
      </c>
      <c r="X26" s="19">
        <f>4*PI()^2*X$1*SQRT($C$11*$C$2)*($C$7*S26*U26)^2</f>
        <v>6.4282368773006384</v>
      </c>
      <c r="Y26" s="19">
        <f>W26+X26</f>
        <v>9.6423553159509581</v>
      </c>
      <c r="Z26" s="36">
        <f>2*PI()^2*X$1*2*SQRT($C$2*$C$11)*T26*$C$7^2*U26^2/SQRT(2)</f>
        <v>2.4633445480429759E-2</v>
      </c>
      <c r="AA26" s="17">
        <f>0.5926*0.5*$C$6*$F26^3*($C$7*S26*2+$C$7)*$C$8</f>
        <v>309.79395383546972</v>
      </c>
      <c r="AB26" s="79">
        <f t="shared" si="16"/>
        <v>2.0750039817480262E-2</v>
      </c>
      <c r="AC26" s="26">
        <v>2.2736999999999998</v>
      </c>
      <c r="AD26" s="20">
        <v>2.8000000000000001E-2</v>
      </c>
      <c r="AE26" s="20">
        <v>1.1639999999999999</v>
      </c>
      <c r="AF26" s="19">
        <f t="shared" si="17"/>
        <v>1.0644940518410015</v>
      </c>
      <c r="AG26" s="19">
        <f>4*PI()^2*$C$13*SQRT($C$11*$C$2)*($C$7*AC26*AE26)^2</f>
        <v>2.8898748890013848</v>
      </c>
      <c r="AH26" s="19">
        <f>4*PI()^2*AH$1*SQRT($C$11*$C$2)*($C$7*AC26*AE26)^2</f>
        <v>11.559499556005539</v>
      </c>
      <c r="AI26" s="19">
        <f>AG26+AH26</f>
        <v>14.449374445006924</v>
      </c>
      <c r="AJ26" s="36">
        <f>2*PI()^2*AH$1*2*SQRT($C$2*$C$11)*AD26*$C$7^2*AE26^2/SQRT(2)</f>
        <v>4.4270634103559331E-2</v>
      </c>
      <c r="AK26" s="17">
        <f>0.5926*0.5*$C$6*$F26^3*($C$7*AC26*2+$C$7)*$C$8</f>
        <v>297.15236357625002</v>
      </c>
      <c r="AL26" s="79">
        <f t="shared" si="23"/>
        <v>3.8900917417873215E-2</v>
      </c>
      <c r="AM26" s="26">
        <v>2.1669</v>
      </c>
      <c r="AN26" s="20">
        <v>2.9000000000000001E-2</v>
      </c>
      <c r="AO26" s="20">
        <v>1.159</v>
      </c>
      <c r="AP26" s="19">
        <f t="shared" si="24"/>
        <v>1.0599214828897947</v>
      </c>
      <c r="AQ26" s="19">
        <f>4*PI()^2*$C$13*SQRT($C$11*$C$2)*($C$7*AM26*AO26)^2</f>
        <v>2.6022640869157008</v>
      </c>
      <c r="AR26" s="19">
        <f>4*PI()^2*AR$1*SQRT($C$11*$C$2)*($C$7*AM26*AO26)^2</f>
        <v>15.613584521494202</v>
      </c>
      <c r="AS26" s="19">
        <f>AQ26+AR26</f>
        <v>18.215848608409903</v>
      </c>
      <c r="AT26" s="36">
        <f>2*PI()^2*AR$1*2*SQRT($C$2*$C$11)*AN26*$C$7^2*AO26^2/SQRT(2)</f>
        <v>6.8187988538892422E-2</v>
      </c>
      <c r="AU26" s="17">
        <f>0.5926*0.5*$C$6*$F26^3*($C$7*AM26*2+$C$7)*$C$8</f>
        <v>285.71065307044785</v>
      </c>
      <c r="AV26" s="79">
        <f t="shared" si="30"/>
        <v>5.4648240636810806E-2</v>
      </c>
      <c r="AW26" s="26">
        <v>2.0623999999999998</v>
      </c>
      <c r="AX26" s="20">
        <v>2.4E-2</v>
      </c>
      <c r="AY26" s="20">
        <v>1.155</v>
      </c>
      <c r="AZ26" s="19">
        <f t="shared" si="31"/>
        <v>1.056263427728829</v>
      </c>
      <c r="BA26" s="19">
        <f>4*PI()^2*$C$13*SQRT($C$11*$C$2)*($C$7*AW26*AY26)^2</f>
        <v>2.3410814597947609</v>
      </c>
      <c r="BB26" s="19">
        <f>4*PI()^2*BB$1*SQRT($C$11*$C$2)*($C$7*AW26*AY26)^2</f>
        <v>18.728651678358087</v>
      </c>
      <c r="BC26" s="19">
        <f>BA26+BB26</f>
        <v>21.069733138152849</v>
      </c>
      <c r="BD26" s="36">
        <f>2*PI()^2*BB$1*2*SQRT($C$2*$C$11)*AX26*$C$7^2*AY26^2/SQRT(2)</f>
        <v>7.4723457100345586E-2</v>
      </c>
      <c r="BE26" s="17">
        <f>0.5926*0.5*$C$6*$F26^3*($C$7*AW26*2+$C$7)*$C$8</f>
        <v>274.51534644257964</v>
      </c>
      <c r="BF26" s="79">
        <f t="shared" si="37"/>
        <v>6.8224425049677712E-2</v>
      </c>
      <c r="BG26" s="22">
        <v>1.9419</v>
      </c>
      <c r="BH26" s="20">
        <v>3.2000000000000001E-2</v>
      </c>
      <c r="BI26" s="20">
        <v>1.145</v>
      </c>
      <c r="BJ26" s="19">
        <f t="shared" si="38"/>
        <v>1.0471182898264149</v>
      </c>
      <c r="BK26" s="19">
        <f>4*PI()^2*$C$13*SQRT($C$11*$C$2)*($C$7*BG26*BI26)^2</f>
        <v>2.0397242253074164</v>
      </c>
      <c r="BL26" s="19">
        <f>4*PI()^2*BL$1*SQRT($C$11*$C$2)*($C$7*BG26*BI26)^2</f>
        <v>20.397242253074158</v>
      </c>
      <c r="BM26" s="19">
        <f>BK26+BL26</f>
        <v>22.436966478381574</v>
      </c>
      <c r="BN26" s="36">
        <f>2*PI()^2*BL$1*2*SQRT($C$2*$C$11)*BH26*$C$7^2*BI26^2/SQRT(2)</f>
        <v>0.12239190962810613</v>
      </c>
      <c r="BO26" s="17">
        <f>0.5926*0.5*$C$6*$F26^3*($C$7*BG26*2+$C$7)*$C$8</f>
        <v>261.60592588125786</v>
      </c>
      <c r="BP26" s="79">
        <f t="shared" si="44"/>
        <v>7.7969343333347901E-2</v>
      </c>
      <c r="BQ26" s="26">
        <v>1.8201000000000001</v>
      </c>
      <c r="BR26" s="20">
        <v>2.9000000000000001E-2</v>
      </c>
      <c r="BS26" s="20">
        <v>1.1439999999999999</v>
      </c>
      <c r="BT26" s="19">
        <f t="shared" si="45"/>
        <v>1.0462037760361733</v>
      </c>
      <c r="BU26" s="19">
        <f>4*PI()^2*$C$13*SQRT($C$11*$C$2)*($C$7*BQ26*BS26)^2</f>
        <v>1.7887485937801271</v>
      </c>
      <c r="BV26" s="19">
        <f>4*PI()^2*BV$1*SQRT($C$11*$C$2)*($C$7*BQ26*BS26)^2</f>
        <v>21.464983125361524</v>
      </c>
      <c r="BW26" s="19">
        <f>BU26+BV26</f>
        <v>23.253731719141651</v>
      </c>
      <c r="BX26" s="36">
        <f>2*PI()^2*BV$1*2*SQRT($C$2*$C$11)*BR26*$C$7^2*BS26^2/SQRT(2)</f>
        <v>0.13286881206305437</v>
      </c>
      <c r="BY26" s="17">
        <f>0.5926*0.5*$C$6*$F26^3*($C$7*BQ26*2+$C$7)*$C$8</f>
        <v>248.55723356284307</v>
      </c>
      <c r="BZ26" s="79">
        <f t="shared" si="51"/>
        <v>8.6358311997926637E-2</v>
      </c>
    </row>
    <row r="27" spans="2:78" ht="20.100000000000001" customHeight="1">
      <c r="B27" s="16"/>
      <c r="C27" s="16"/>
      <c r="D27" s="18"/>
      <c r="E27" s="41"/>
      <c r="F27" s="8"/>
      <c r="G27" s="17"/>
      <c r="H27" s="42"/>
      <c r="I27" s="17"/>
      <c r="J27" s="17"/>
      <c r="K27" s="17"/>
      <c r="L27" s="3"/>
      <c r="M27" s="3"/>
      <c r="N27" s="3"/>
      <c r="O27" s="3"/>
      <c r="P27" s="17"/>
      <c r="S27" s="17"/>
      <c r="T27" s="17"/>
      <c r="U27" s="17"/>
      <c r="V27" s="3"/>
      <c r="W27" s="3"/>
      <c r="X27" s="3"/>
      <c r="Y27" s="3"/>
      <c r="Z27" s="17"/>
      <c r="AC27" s="17"/>
      <c r="AD27" s="17"/>
      <c r="AE27" s="17"/>
      <c r="AF27" s="3"/>
      <c r="AG27" s="3"/>
      <c r="AH27" s="3"/>
      <c r="AI27" s="3"/>
      <c r="AJ27" s="17"/>
      <c r="AM27" s="17"/>
      <c r="AN27" s="17"/>
      <c r="AO27" s="17"/>
      <c r="AP27" s="3"/>
      <c r="AQ27" s="3"/>
      <c r="AR27" s="3"/>
      <c r="AS27" s="3"/>
      <c r="AT27" s="17"/>
      <c r="AW27" s="17"/>
      <c r="AX27" s="17"/>
      <c r="AY27" s="17"/>
      <c r="AZ27" s="3"/>
      <c r="BA27" s="3"/>
      <c r="BB27" s="3"/>
      <c r="BC27" s="3"/>
      <c r="BD27" s="17"/>
      <c r="BG27" s="17"/>
      <c r="BH27" s="17"/>
      <c r="BI27" s="17"/>
      <c r="BJ27" s="3"/>
      <c r="BK27" s="3"/>
      <c r="BL27" s="3"/>
      <c r="BM27" s="3"/>
      <c r="BN27" s="17"/>
      <c r="BQ27" s="17"/>
      <c r="BR27" s="17"/>
      <c r="BS27" s="17"/>
      <c r="BT27" s="3"/>
      <c r="BU27" s="3"/>
      <c r="BV27" s="3"/>
      <c r="BW27" s="3"/>
      <c r="BX27" s="17"/>
    </row>
    <row r="28" spans="2:78" ht="20.100000000000001" customHeight="1">
      <c r="B28" s="16"/>
      <c r="C28" s="16"/>
      <c r="D28" s="18"/>
      <c r="E28" s="41"/>
      <c r="F28" s="8"/>
      <c r="G28" s="17"/>
      <c r="H28" s="42"/>
      <c r="I28" s="17"/>
      <c r="J28" s="17"/>
      <c r="K28" s="17"/>
      <c r="L28" s="3"/>
      <c r="M28" s="3"/>
      <c r="N28" s="3"/>
      <c r="O28" s="3"/>
      <c r="P28" s="17"/>
      <c r="S28" s="17"/>
      <c r="T28" s="17"/>
      <c r="U28" s="17"/>
      <c r="V28" s="3"/>
      <c r="W28" s="3"/>
      <c r="X28" s="3"/>
      <c r="Y28" s="3"/>
      <c r="Z28" s="17"/>
      <c r="AC28" s="17"/>
      <c r="AD28" s="17"/>
      <c r="AE28" s="17"/>
      <c r="AF28" s="3"/>
      <c r="AG28" s="3"/>
      <c r="AH28" s="3"/>
      <c r="AI28" s="3"/>
      <c r="AJ28" s="17"/>
      <c r="AM28" s="17"/>
      <c r="AN28" s="17"/>
      <c r="AO28" s="17"/>
      <c r="AP28" s="3"/>
      <c r="AQ28" s="3"/>
      <c r="AR28" s="3"/>
      <c r="AS28" s="3"/>
      <c r="AT28" s="17"/>
      <c r="AW28" s="17"/>
      <c r="AX28" s="17"/>
      <c r="AY28" s="17"/>
      <c r="AZ28" s="3"/>
      <c r="BA28" s="3"/>
      <c r="BB28" s="3"/>
      <c r="BC28" s="3"/>
      <c r="BD28" s="17"/>
      <c r="BG28" s="17"/>
      <c r="BH28" s="17"/>
      <c r="BI28" s="17"/>
      <c r="BJ28" s="3"/>
      <c r="BK28" s="3"/>
      <c r="BL28" s="3"/>
      <c r="BM28" s="3"/>
      <c r="BN28" s="17"/>
      <c r="BQ28" s="17"/>
      <c r="BR28" s="17"/>
      <c r="BS28" s="17"/>
      <c r="BT28" s="3"/>
      <c r="BU28" s="3"/>
      <c r="BV28" s="3"/>
      <c r="BW28" s="3"/>
      <c r="BX28" s="17"/>
    </row>
    <row r="29" spans="2:78" ht="20.100000000000001" customHeight="1" thickBot="1">
      <c r="B29" s="16"/>
      <c r="C29" s="16"/>
      <c r="D29" s="18"/>
    </row>
    <row r="30" spans="2:78" ht="20.100000000000001" customHeight="1">
      <c r="B30" s="18"/>
      <c r="C30" s="18"/>
      <c r="D30" s="18"/>
      <c r="E30" s="87" t="s">
        <v>19</v>
      </c>
      <c r="F30" s="88"/>
      <c r="G30" s="88"/>
      <c r="H30" s="89"/>
      <c r="I30" s="84" t="s">
        <v>21</v>
      </c>
      <c r="J30" s="85"/>
      <c r="K30" s="85"/>
      <c r="L30" s="85"/>
      <c r="M30" s="86"/>
      <c r="N30" s="82">
        <v>0</v>
      </c>
      <c r="O30" s="83"/>
      <c r="P30" s="77"/>
      <c r="S30" s="84" t="s">
        <v>21</v>
      </c>
      <c r="T30" s="85"/>
      <c r="U30" s="85"/>
      <c r="V30" s="85"/>
      <c r="W30" s="86"/>
      <c r="X30" s="82">
        <v>0.04</v>
      </c>
      <c r="Y30" s="83"/>
      <c r="Z30" s="77"/>
      <c r="AC30" s="84" t="s">
        <v>21</v>
      </c>
      <c r="AD30" s="85"/>
      <c r="AE30" s="85"/>
      <c r="AF30" s="85"/>
      <c r="AG30" s="86"/>
      <c r="AH30" s="82">
        <v>0.08</v>
      </c>
      <c r="AI30" s="83"/>
      <c r="AJ30" s="77"/>
      <c r="AM30" s="84" t="s">
        <v>21</v>
      </c>
      <c r="AN30" s="85"/>
      <c r="AO30" s="85"/>
      <c r="AP30" s="85"/>
      <c r="AQ30" s="86"/>
      <c r="AR30" s="82">
        <v>0.12</v>
      </c>
      <c r="AS30" s="83"/>
      <c r="AT30" s="77"/>
      <c r="AW30" s="84" t="s">
        <v>21</v>
      </c>
      <c r="AX30" s="85"/>
      <c r="AY30" s="85"/>
      <c r="AZ30" s="85"/>
      <c r="BA30" s="86"/>
      <c r="BB30" s="82">
        <v>0.16</v>
      </c>
      <c r="BC30" s="83"/>
      <c r="BD30" s="77"/>
      <c r="BG30" s="84" t="s">
        <v>21</v>
      </c>
      <c r="BH30" s="85"/>
      <c r="BI30" s="85"/>
      <c r="BJ30" s="85"/>
      <c r="BK30" s="86"/>
      <c r="BL30" s="82">
        <v>0.2</v>
      </c>
      <c r="BM30" s="83"/>
      <c r="BN30" s="77"/>
      <c r="BQ30" s="84" t="s">
        <v>21</v>
      </c>
      <c r="BR30" s="85"/>
      <c r="BS30" s="85"/>
      <c r="BT30" s="85"/>
      <c r="BU30" s="86"/>
      <c r="BV30" s="82">
        <v>0.24</v>
      </c>
      <c r="BW30" s="83"/>
      <c r="BX30" s="77"/>
    </row>
    <row r="31" spans="2:78" ht="20.100000000000001" customHeight="1" thickBot="1">
      <c r="B31" s="40" t="s">
        <v>34</v>
      </c>
      <c r="C31" s="40"/>
      <c r="D31" s="2"/>
      <c r="E31" s="22" t="s">
        <v>25</v>
      </c>
      <c r="F31" s="19" t="s">
        <v>27</v>
      </c>
      <c r="G31" s="39" t="s">
        <v>0</v>
      </c>
      <c r="H31" s="23" t="s">
        <v>28</v>
      </c>
      <c r="I31" s="22" t="s">
        <v>29</v>
      </c>
      <c r="J31" s="19" t="s">
        <v>23</v>
      </c>
      <c r="K31" s="19" t="s">
        <v>26</v>
      </c>
      <c r="L31" s="39" t="s">
        <v>18</v>
      </c>
      <c r="M31" s="19" t="s">
        <v>30</v>
      </c>
      <c r="N31" s="19" t="s">
        <v>31</v>
      </c>
      <c r="O31" s="19" t="s">
        <v>32</v>
      </c>
      <c r="P31" s="23" t="s">
        <v>20</v>
      </c>
      <c r="Q31" s="78" t="s">
        <v>67</v>
      </c>
      <c r="R31" s="78" t="s">
        <v>68</v>
      </c>
      <c r="S31" s="22" t="s">
        <v>9</v>
      </c>
      <c r="T31" s="19" t="s">
        <v>23</v>
      </c>
      <c r="U31" s="19" t="s">
        <v>26</v>
      </c>
      <c r="V31" s="39" t="s">
        <v>18</v>
      </c>
      <c r="W31" s="19" t="s">
        <v>30</v>
      </c>
      <c r="X31" s="19" t="s">
        <v>31</v>
      </c>
      <c r="Y31" s="19" t="s">
        <v>32</v>
      </c>
      <c r="Z31" s="23" t="s">
        <v>20</v>
      </c>
      <c r="AA31" s="78" t="s">
        <v>67</v>
      </c>
      <c r="AB31" s="78" t="s">
        <v>68</v>
      </c>
      <c r="AC31" s="22" t="s">
        <v>10</v>
      </c>
      <c r="AD31" s="19" t="s">
        <v>23</v>
      </c>
      <c r="AE31" s="19" t="s">
        <v>26</v>
      </c>
      <c r="AF31" s="39" t="s">
        <v>18</v>
      </c>
      <c r="AG31" s="19" t="s">
        <v>30</v>
      </c>
      <c r="AH31" s="19" t="s">
        <v>31</v>
      </c>
      <c r="AI31" s="19" t="s">
        <v>32</v>
      </c>
      <c r="AJ31" s="23" t="s">
        <v>20</v>
      </c>
      <c r="AK31" s="78" t="s">
        <v>67</v>
      </c>
      <c r="AL31" s="78" t="s">
        <v>68</v>
      </c>
      <c r="AM31" s="22" t="s">
        <v>11</v>
      </c>
      <c r="AN31" s="19" t="s">
        <v>23</v>
      </c>
      <c r="AO31" s="19" t="s">
        <v>26</v>
      </c>
      <c r="AP31" s="39" t="s">
        <v>18</v>
      </c>
      <c r="AQ31" s="19" t="s">
        <v>30</v>
      </c>
      <c r="AR31" s="19" t="s">
        <v>31</v>
      </c>
      <c r="AS31" s="19" t="s">
        <v>32</v>
      </c>
      <c r="AT31" s="23" t="s">
        <v>20</v>
      </c>
      <c r="AU31" s="78" t="s">
        <v>67</v>
      </c>
      <c r="AV31" s="78" t="s">
        <v>68</v>
      </c>
      <c r="AW31" s="22" t="s">
        <v>12</v>
      </c>
      <c r="AX31" s="19" t="s">
        <v>23</v>
      </c>
      <c r="AY31" s="19" t="s">
        <v>26</v>
      </c>
      <c r="AZ31" s="39" t="s">
        <v>18</v>
      </c>
      <c r="BA31" s="19" t="s">
        <v>30</v>
      </c>
      <c r="BB31" s="19" t="s">
        <v>31</v>
      </c>
      <c r="BC31" s="19" t="s">
        <v>32</v>
      </c>
      <c r="BD31" s="23" t="s">
        <v>20</v>
      </c>
      <c r="BE31" s="78" t="s">
        <v>67</v>
      </c>
      <c r="BF31" s="78" t="s">
        <v>68</v>
      </c>
      <c r="BG31" s="22" t="s">
        <v>13</v>
      </c>
      <c r="BH31" s="19" t="s">
        <v>23</v>
      </c>
      <c r="BI31" s="19" t="s">
        <v>26</v>
      </c>
      <c r="BJ31" s="39" t="s">
        <v>18</v>
      </c>
      <c r="BK31" s="19" t="s">
        <v>30</v>
      </c>
      <c r="BL31" s="19" t="s">
        <v>31</v>
      </c>
      <c r="BM31" s="19" t="s">
        <v>32</v>
      </c>
      <c r="BN31" s="23" t="s">
        <v>20</v>
      </c>
      <c r="BO31" s="78" t="s">
        <v>67</v>
      </c>
      <c r="BP31" s="78" t="s">
        <v>68</v>
      </c>
      <c r="BQ31" s="22" t="s">
        <v>14</v>
      </c>
      <c r="BR31" s="19" t="s">
        <v>23</v>
      </c>
      <c r="BS31" s="19" t="s">
        <v>26</v>
      </c>
      <c r="BT31" s="39" t="s">
        <v>18</v>
      </c>
      <c r="BU31" s="19" t="s">
        <v>30</v>
      </c>
      <c r="BV31" s="19" t="s">
        <v>31</v>
      </c>
      <c r="BW31" s="19" t="s">
        <v>32</v>
      </c>
      <c r="BX31" s="23" t="s">
        <v>20</v>
      </c>
      <c r="BY31" s="78" t="s">
        <v>67</v>
      </c>
      <c r="BZ31" s="78" t="s">
        <v>68</v>
      </c>
    </row>
    <row r="32" spans="2:78" ht="20.100000000000001" customHeight="1">
      <c r="B32" s="4" t="s">
        <v>1</v>
      </c>
      <c r="C32" s="5">
        <v>600</v>
      </c>
      <c r="D32" s="2"/>
      <c r="E32" s="38">
        <v>20</v>
      </c>
      <c r="F32" s="20">
        <f t="shared" ref="F32:F55" si="66">0.02*E32-0.0054</f>
        <v>0.39460000000000001</v>
      </c>
      <c r="G32" s="20">
        <f t="shared" ref="G32:G55" si="67">F32/$C$14/$C$7</f>
        <v>4.0592479373370143</v>
      </c>
      <c r="H32" s="29">
        <f t="shared" ref="H32:H55" si="68">F32*$C$7/$C$5</f>
        <v>35291.690140845072</v>
      </c>
      <c r="I32" s="22">
        <v>0.33760000000000001</v>
      </c>
      <c r="J32" s="19">
        <v>4.7E-2</v>
      </c>
      <c r="K32" s="19">
        <v>1.0249999999999999</v>
      </c>
      <c r="L32" s="19">
        <f t="shared" ref="L32:L55" si="69">K32/$C$14</f>
        <v>0.93737663499744561</v>
      </c>
      <c r="M32" s="19">
        <f t="shared" ref="M32:M55" si="70">4*PI()^2*$C$13*SQRT($C$11*$C$2)*($C$7*I32*K32)^2</f>
        <v>4.9403687255109581E-2</v>
      </c>
      <c r="N32" s="19">
        <f t="shared" ref="N32:N55" si="71">4*PI()^2*N$1*SQRT($C$11*$C$2)*($C$7*I32*K32)^2</f>
        <v>0</v>
      </c>
      <c r="O32" s="19">
        <f t="shared" ref="O32:O55" si="72">M32+N32</f>
        <v>4.9403687255109581E-2</v>
      </c>
      <c r="P32" s="36">
        <f t="shared" ref="P32:P55" si="73">2*PI()^2*N$1*2*SQRT($C$2*$C$11)*J32*$C$7^2*K32^2/SQRT(2)</f>
        <v>0</v>
      </c>
      <c r="Q32" s="17">
        <f t="shared" ref="Q32:Q36" si="74">0.5926*0.5*$C$6*$F32^3*($C$7*I32*2+$C$7)*$C$8</f>
        <v>2.4268712124184542</v>
      </c>
      <c r="R32" s="79">
        <f t="shared" ref="R32:R55" si="75">N32/Q32</f>
        <v>0</v>
      </c>
      <c r="S32" s="26">
        <v>0.31919999999999998</v>
      </c>
      <c r="T32" s="20">
        <v>0.04</v>
      </c>
      <c r="U32" s="19">
        <v>1.2350000000000001</v>
      </c>
      <c r="V32" s="19">
        <f t="shared" ref="V32:V55" si="76">U32/$C$14</f>
        <v>1.1294245309481419</v>
      </c>
      <c r="W32" s="19">
        <f t="shared" ref="W32:W55" si="77">4*PI()^2*$C$13*SQRT($C$11*$C$2)*($C$7*S32*U32)^2</f>
        <v>6.4116002572544933E-2</v>
      </c>
      <c r="X32" s="19">
        <f t="shared" ref="X32:X55" si="78">4*PI()^2*X$1*SQRT($C$11*$C$2)*($C$7*S32*U32)^2</f>
        <v>0.12823200514508987</v>
      </c>
      <c r="Y32" s="19">
        <f t="shared" ref="Y32:Y55" si="79">W32+X32</f>
        <v>0.1923480077176348</v>
      </c>
      <c r="Z32" s="36">
        <f t="shared" ref="Z32:Z55" si="80">2*PI()^2*X$1*2*SQRT($C$2*$C$11)*T32*$C$7^2*U32^2/SQRT(2)</f>
        <v>3.5597185477494374E-2</v>
      </c>
      <c r="AA32" s="17">
        <f t="shared" ref="AA32:AA36" si="81">0.5926*0.5*$C$6*$F32^3*($C$7*S32*2+$C$7)*$C$8</f>
        <v>2.3735588553166163</v>
      </c>
      <c r="AB32" s="79">
        <f t="shared" ref="AB32:AB55" si="82">X32/AA32</f>
        <v>5.4025205592799427E-2</v>
      </c>
      <c r="AC32" s="26">
        <v>0.2392</v>
      </c>
      <c r="AD32" s="20">
        <v>1.4999999999999999E-2</v>
      </c>
      <c r="AE32" s="19">
        <v>1.345</v>
      </c>
      <c r="AF32" s="19">
        <f t="shared" ref="AF32:AF55" si="83">AE32/$C$14</f>
        <v>1.2300210478746969</v>
      </c>
      <c r="AG32" s="19">
        <f t="shared" ref="AG32:AG55" si="84">4*PI()^2*$C$13*SQRT($C$11*$C$2)*($C$7*AC32*AE32)^2</f>
        <v>4.2704503447859497E-2</v>
      </c>
      <c r="AH32" s="19">
        <f t="shared" ref="AH32:AH55" si="85">4*PI()^2*AH$1*SQRT($C$11*$C$2)*($C$7*AC32*AE32)^2</f>
        <v>0.17081801379143799</v>
      </c>
      <c r="AI32" s="19">
        <f t="shared" ref="AI32:AI55" si="86">AG32+AH32</f>
        <v>0.21352251723929749</v>
      </c>
      <c r="AJ32" s="36">
        <f t="shared" ref="AJ32:AJ55" si="87">2*PI()^2*AH$1*2*SQRT($C$2*$C$11)*AD32*$C$7^2*AE32^2/SQRT(2)</f>
        <v>3.1665589564699094E-2</v>
      </c>
      <c r="AK32" s="17">
        <f t="shared" ref="AK32:AK36" si="88">0.5926*0.5*$C$6*$F32^3*($C$7*AC32*2+$C$7)*$C$8</f>
        <v>2.1417659983521027</v>
      </c>
      <c r="AL32" s="79">
        <f t="shared" ref="AL32:AL55" si="89">AH32/AK32</f>
        <v>7.9755684758683804E-2</v>
      </c>
      <c r="AM32" s="26">
        <v>0.1933</v>
      </c>
      <c r="AN32" s="20">
        <v>1.2E-2</v>
      </c>
      <c r="AO32" s="19">
        <v>1.371</v>
      </c>
      <c r="AP32" s="19">
        <f t="shared" ref="AP32:AP55" si="90">AO32/$C$14</f>
        <v>1.2537984064209737</v>
      </c>
      <c r="AQ32" s="19">
        <f t="shared" ref="AQ32:AQ55" si="91">4*PI()^2*$C$13*SQRT($C$11*$C$2)*($C$7*AM32*AO32)^2</f>
        <v>2.8976463156769484E-2</v>
      </c>
      <c r="AR32" s="19">
        <f t="shared" ref="AR32:AR55" si="92">4*PI()^2*AR$1*SQRT($C$11*$C$2)*($C$7*AM32*AO32)^2</f>
        <v>0.17385877894061688</v>
      </c>
      <c r="AS32" s="19">
        <f t="shared" ref="AS32:AS55" si="93">AQ32+AR32</f>
        <v>0.20283524209738638</v>
      </c>
      <c r="AT32" s="36">
        <f t="shared" ref="AT32:AT55" si="94">2*PI()^2*AR$1*2*SQRT($C$2*$C$11)*AN32*$C$7^2*AO32^2/SQRT(2)</f>
        <v>3.9482001919253017E-2</v>
      </c>
      <c r="AU32" s="17">
        <f t="shared" ref="AU32:AU36" si="95">0.5926*0.5*$C$6*$F32^3*($C$7*AM32*2+$C$7)*$C$8</f>
        <v>2.0087748466687132</v>
      </c>
      <c r="AV32" s="79">
        <f t="shared" ref="AV32:AV55" si="96">AR32/AU32</f>
        <v>8.6549659474748311E-2</v>
      </c>
      <c r="AW32" s="26">
        <v>0</v>
      </c>
      <c r="AX32" s="20">
        <v>0</v>
      </c>
      <c r="AY32" s="19">
        <v>0</v>
      </c>
      <c r="AZ32" s="19">
        <f t="shared" ref="AZ32:AZ55" si="97">AY32/$C$14</f>
        <v>0</v>
      </c>
      <c r="BA32" s="19">
        <f t="shared" ref="BA32:BA55" si="98">4*PI()^2*$C$13*SQRT($C$11*$C$2)*($C$7*AW32*AY32)^2</f>
        <v>0</v>
      </c>
      <c r="BB32" s="19">
        <f t="shared" ref="BB32:BB55" si="99">4*PI()^2*BB$1*SQRT($C$11*$C$2)*($C$7*AW32*AY32)^2</f>
        <v>0</v>
      </c>
      <c r="BC32" s="19">
        <f t="shared" ref="BC32:BC55" si="100">BA32+BB32</f>
        <v>0</v>
      </c>
      <c r="BD32" s="36">
        <f t="shared" ref="BD32:BD55" si="101">2*PI()^2*BB$1*2*SQRT($C$2*$C$11)*AX32*$C$7^2*AY32^2/SQRT(2)</f>
        <v>0</v>
      </c>
      <c r="BE32" s="17">
        <f t="shared" ref="BE32:BE36" si="102">0.5926*0.5*$C$6*$F32^3*($C$7*AW32*2+$C$7)*$C$8</f>
        <v>1.4487053560282079</v>
      </c>
      <c r="BF32" s="79">
        <f t="shared" ref="BF32:BF55" si="103">BB32/BE32</f>
        <v>0</v>
      </c>
      <c r="BG32" s="22">
        <v>0</v>
      </c>
      <c r="BH32" s="19">
        <v>0</v>
      </c>
      <c r="BI32" s="19">
        <v>0</v>
      </c>
      <c r="BJ32" s="19">
        <f t="shared" ref="BJ32:BJ55" si="104">BI32/$C$14</f>
        <v>0</v>
      </c>
      <c r="BK32" s="19">
        <f t="shared" ref="BK32:BK55" si="105">4*PI()^2*$C$13*SQRT($C$11*$C$2)*($C$7*BG32*BI32)^2</f>
        <v>0</v>
      </c>
      <c r="BL32" s="19">
        <f t="shared" ref="BL32:BL55" si="106">4*PI()^2*BL$1*SQRT($C$11*$C$2)*($C$7*BG32*BI32)^2</f>
        <v>0</v>
      </c>
      <c r="BM32" s="19">
        <f t="shared" ref="BM32:BM55" si="107">BK32+BL32</f>
        <v>0</v>
      </c>
      <c r="BN32" s="36">
        <f t="shared" ref="BN32:BN55" si="108">2*PI()^2*BL$1*2*SQRT($C$2*$C$11)*BH32*$C$7^2*BI32^2/SQRT(2)</f>
        <v>0</v>
      </c>
      <c r="BO32" s="17">
        <f t="shared" ref="BO32:BO36" si="109">0.5926*0.5*$C$6*$F32^3*($C$7*BG32*2+$C$7)*$C$8</f>
        <v>1.4487053560282079</v>
      </c>
      <c r="BP32" s="79">
        <f t="shared" ref="BP32:BP55" si="110">BL32/BO32</f>
        <v>0</v>
      </c>
      <c r="BQ32" s="26">
        <v>0</v>
      </c>
      <c r="BR32" s="20">
        <v>0</v>
      </c>
      <c r="BS32" s="19">
        <v>0</v>
      </c>
      <c r="BT32" s="19">
        <f t="shared" ref="BT32:BT55" si="111">BS32/$C$14</f>
        <v>0</v>
      </c>
      <c r="BU32" s="19">
        <f t="shared" ref="BU32:BU55" si="112">4*PI()^2*$C$13*SQRT($C$11*$C$2)*($C$7*BQ32*BS32)^2</f>
        <v>0</v>
      </c>
      <c r="BV32" s="19">
        <f t="shared" ref="BV32:BV55" si="113">4*PI()^2*BV$1*SQRT($C$11*$C$2)*($C$7*BQ32*BS32)^2</f>
        <v>0</v>
      </c>
      <c r="BW32" s="19">
        <f t="shared" ref="BW32:BW55" si="114">BU32+BV32</f>
        <v>0</v>
      </c>
      <c r="BX32" s="36">
        <f t="shared" ref="BX32:BX55" si="115">2*PI()^2*BV$1*2*SQRT($C$2*$C$11)*BR32*$C$7^2*BS32^2/SQRT(2)</f>
        <v>0</v>
      </c>
      <c r="BY32" s="17">
        <f t="shared" ref="BY32:BY36" si="116">0.5926*0.5*$C$6*$F32^3*($C$7*BQ32*2+$C$7)*$C$8</f>
        <v>1.4487053560282079</v>
      </c>
      <c r="BZ32" s="79">
        <f t="shared" ref="BZ32:BZ55" si="117">BV32/BY32</f>
        <v>0</v>
      </c>
    </row>
    <row r="33" spans="2:78" ht="20.100000000000001" customHeight="1">
      <c r="B33" s="6" t="s">
        <v>24</v>
      </c>
      <c r="C33" s="7">
        <v>20.5</v>
      </c>
      <c r="D33" s="2"/>
      <c r="E33" s="38">
        <v>22</v>
      </c>
      <c r="F33" s="20">
        <f t="shared" si="66"/>
        <v>0.43459999999999999</v>
      </c>
      <c r="G33" s="20">
        <f t="shared" si="67"/>
        <v>4.4707277079743193</v>
      </c>
      <c r="H33" s="29">
        <f t="shared" si="68"/>
        <v>38869.15492957746</v>
      </c>
      <c r="I33" s="26">
        <v>0.42820000000000003</v>
      </c>
      <c r="J33" s="20">
        <v>1.2E-2</v>
      </c>
      <c r="K33" s="20">
        <v>1.1459999999999999</v>
      </c>
      <c r="L33" s="19">
        <f t="shared" si="69"/>
        <v>1.0480328036166562</v>
      </c>
      <c r="M33" s="19">
        <f t="shared" si="70"/>
        <v>9.9350330982510227E-2</v>
      </c>
      <c r="N33" s="19">
        <f t="shared" si="71"/>
        <v>0</v>
      </c>
      <c r="O33" s="19">
        <f t="shared" si="72"/>
        <v>9.9350330982510227E-2</v>
      </c>
      <c r="P33" s="36">
        <f t="shared" si="73"/>
        <v>0</v>
      </c>
      <c r="Q33" s="17">
        <f t="shared" si="74"/>
        <v>3.5929365576685166</v>
      </c>
      <c r="R33" s="79">
        <f t="shared" si="75"/>
        <v>0</v>
      </c>
      <c r="S33" s="26">
        <v>0.41110000000000002</v>
      </c>
      <c r="T33" s="20">
        <v>1.0999999999999999E-2</v>
      </c>
      <c r="U33" s="20">
        <v>1.121</v>
      </c>
      <c r="V33" s="19">
        <f t="shared" si="76"/>
        <v>1.0251699588606211</v>
      </c>
      <c r="W33" s="19">
        <f t="shared" si="77"/>
        <v>8.7621954401466209E-2</v>
      </c>
      <c r="X33" s="19">
        <f t="shared" si="78"/>
        <v>0.17524390880293242</v>
      </c>
      <c r="Y33" s="19">
        <f t="shared" si="79"/>
        <v>0.26286586320439864</v>
      </c>
      <c r="Z33" s="36">
        <f t="shared" si="80"/>
        <v>8.0653954385724053E-3</v>
      </c>
      <c r="AA33" s="17">
        <f t="shared" si="81"/>
        <v>3.5267447723462455</v>
      </c>
      <c r="AB33" s="79">
        <f t="shared" si="82"/>
        <v>4.9689988960087833E-2</v>
      </c>
      <c r="AC33" s="26">
        <v>0.39739999999999998</v>
      </c>
      <c r="AD33" s="20">
        <v>8.9999999999999993E-3</v>
      </c>
      <c r="AE33" s="20">
        <v>1.085</v>
      </c>
      <c r="AF33" s="19">
        <f t="shared" si="83"/>
        <v>0.99224746241193018</v>
      </c>
      <c r="AG33" s="19">
        <f t="shared" si="84"/>
        <v>7.6704697054145371E-2</v>
      </c>
      <c r="AH33" s="19">
        <f t="shared" si="85"/>
        <v>0.30681878821658148</v>
      </c>
      <c r="AI33" s="19">
        <f t="shared" si="86"/>
        <v>0.38352348527072688</v>
      </c>
      <c r="AJ33" s="36">
        <f t="shared" si="87"/>
        <v>1.2363850253690103E-2</v>
      </c>
      <c r="AK33" s="17">
        <f t="shared" si="88"/>
        <v>3.4737139267956545</v>
      </c>
      <c r="AL33" s="79">
        <f t="shared" si="89"/>
        <v>8.8325865250397304E-2</v>
      </c>
      <c r="AM33" s="26">
        <v>0.36849999999999999</v>
      </c>
      <c r="AN33" s="20">
        <v>1.2E-2</v>
      </c>
      <c r="AO33" s="20">
        <v>1.0629999999999999</v>
      </c>
      <c r="AP33" s="19">
        <f t="shared" si="90"/>
        <v>0.9721281590266192</v>
      </c>
      <c r="AQ33" s="19">
        <f t="shared" si="91"/>
        <v>6.3306495191985779E-2</v>
      </c>
      <c r="AR33" s="19">
        <f t="shared" si="92"/>
        <v>0.37983897115191462</v>
      </c>
      <c r="AS33" s="19">
        <f t="shared" si="93"/>
        <v>0.4431454663439004</v>
      </c>
      <c r="AT33" s="36">
        <f t="shared" si="94"/>
        <v>2.3735084639405293E-2</v>
      </c>
      <c r="AU33" s="17">
        <f t="shared" si="95"/>
        <v>3.3618459387363786</v>
      </c>
      <c r="AV33" s="79">
        <f t="shared" si="96"/>
        <v>0.11298524027388512</v>
      </c>
      <c r="AW33" s="26">
        <v>0.34910000000000002</v>
      </c>
      <c r="AX33" s="20">
        <v>1.2E-2</v>
      </c>
      <c r="AY33" s="20">
        <v>1.0489999999999999</v>
      </c>
      <c r="AZ33" s="19">
        <f t="shared" si="97"/>
        <v>0.95932496596323946</v>
      </c>
      <c r="BA33" s="19">
        <f t="shared" si="98"/>
        <v>5.5329587334686216E-2</v>
      </c>
      <c r="BB33" s="19">
        <f t="shared" si="99"/>
        <v>0.44263669867748973</v>
      </c>
      <c r="BC33" s="19">
        <f t="shared" si="100"/>
        <v>0.49796628601217596</v>
      </c>
      <c r="BD33" s="36">
        <f t="shared" si="101"/>
        <v>3.0818675405887216E-2</v>
      </c>
      <c r="BE33" s="17">
        <f t="shared" si="102"/>
        <v>3.2867511647450307</v>
      </c>
      <c r="BF33" s="79">
        <f t="shared" si="103"/>
        <v>0.13467301797147982</v>
      </c>
      <c r="BG33" s="26">
        <v>0.34370000000000001</v>
      </c>
      <c r="BH33" s="20">
        <v>1.0999999999999999E-2</v>
      </c>
      <c r="BI33" s="20">
        <v>1.0429999999999999</v>
      </c>
      <c r="BJ33" s="19">
        <f t="shared" si="104"/>
        <v>0.95383788322179097</v>
      </c>
      <c r="BK33" s="19">
        <f t="shared" si="105"/>
        <v>5.3019354775111632E-2</v>
      </c>
      <c r="BL33" s="19">
        <f t="shared" si="106"/>
        <v>0.53019354775111616</v>
      </c>
      <c r="BM33" s="19">
        <f t="shared" si="107"/>
        <v>0.58321290252622782</v>
      </c>
      <c r="BN33" s="36">
        <f t="shared" si="108"/>
        <v>3.4910258229898398E-2</v>
      </c>
      <c r="BO33" s="17">
        <f t="shared" si="109"/>
        <v>3.2658484956958924</v>
      </c>
      <c r="BP33" s="79">
        <f t="shared" si="110"/>
        <v>0.16234480823279637</v>
      </c>
      <c r="BQ33" s="26">
        <v>0.33400000000000002</v>
      </c>
      <c r="BR33" s="20">
        <v>1.7000000000000001E-2</v>
      </c>
      <c r="BS33" s="20">
        <v>1.0409999999999999</v>
      </c>
      <c r="BT33" s="19">
        <f t="shared" si="111"/>
        <v>0.9520088556413081</v>
      </c>
      <c r="BU33" s="19">
        <f t="shared" si="112"/>
        <v>4.9877094873034253E-2</v>
      </c>
      <c r="BV33" s="19">
        <f t="shared" si="113"/>
        <v>0.59852513847641098</v>
      </c>
      <c r="BW33" s="19">
        <f t="shared" si="114"/>
        <v>0.64840223334944525</v>
      </c>
      <c r="BX33" s="36">
        <f t="shared" si="115"/>
        <v>6.449460477396006E-2</v>
      </c>
      <c r="BY33" s="17">
        <f t="shared" si="116"/>
        <v>3.2283011087002191</v>
      </c>
      <c r="BZ33" s="79">
        <f t="shared" si="117"/>
        <v>0.18539941545830266</v>
      </c>
    </row>
    <row r="34" spans="2:78" ht="20.100000000000001" customHeight="1">
      <c r="B34" s="9" t="s">
        <v>2</v>
      </c>
      <c r="C34" s="10">
        <f>1.003887*10^-3</f>
        <v>1.003887E-3</v>
      </c>
      <c r="D34" s="2"/>
      <c r="E34" s="38">
        <v>24</v>
      </c>
      <c r="F34" s="20">
        <f t="shared" si="66"/>
        <v>0.47459999999999997</v>
      </c>
      <c r="G34" s="20">
        <f t="shared" si="67"/>
        <v>4.8822074786116243</v>
      </c>
      <c r="H34" s="29">
        <f t="shared" si="68"/>
        <v>42446.619718309856</v>
      </c>
      <c r="I34" s="26">
        <v>0.53580000000000005</v>
      </c>
      <c r="J34" s="20">
        <v>1.4999999999999999E-2</v>
      </c>
      <c r="K34" s="20">
        <v>1.208</v>
      </c>
      <c r="L34" s="19">
        <f t="shared" si="69"/>
        <v>1.1047326586116237</v>
      </c>
      <c r="M34" s="19">
        <f t="shared" si="70"/>
        <v>0.1728407110234414</v>
      </c>
      <c r="N34" s="19">
        <f t="shared" si="71"/>
        <v>0</v>
      </c>
      <c r="O34" s="19">
        <f t="shared" si="72"/>
        <v>0.1728407110234414</v>
      </c>
      <c r="P34" s="36">
        <f t="shared" si="73"/>
        <v>0</v>
      </c>
      <c r="Q34" s="17">
        <f t="shared" si="74"/>
        <v>5.2215317967105186</v>
      </c>
      <c r="R34" s="79">
        <f t="shared" si="75"/>
        <v>0</v>
      </c>
      <c r="S34" s="26">
        <v>0.44869999999999999</v>
      </c>
      <c r="T34" s="20">
        <v>1.2999999999999999E-2</v>
      </c>
      <c r="U34" s="20">
        <v>1.2030000000000001</v>
      </c>
      <c r="V34" s="19">
        <f t="shared" si="76"/>
        <v>1.1001600896604167</v>
      </c>
      <c r="W34" s="19">
        <f t="shared" si="77"/>
        <v>0.12021264443373401</v>
      </c>
      <c r="X34" s="19">
        <f t="shared" si="78"/>
        <v>0.24042528886746803</v>
      </c>
      <c r="Y34" s="19">
        <f t="shared" si="79"/>
        <v>0.36063793330120203</v>
      </c>
      <c r="Z34" s="36">
        <f t="shared" si="80"/>
        <v>1.0977320945599646E-2</v>
      </c>
      <c r="AA34" s="17">
        <f t="shared" si="81"/>
        <v>4.7824553152532037</v>
      </c>
      <c r="AB34" s="79">
        <f t="shared" si="82"/>
        <v>5.0272354474625948E-2</v>
      </c>
      <c r="AC34" s="26">
        <v>0.40479999999999999</v>
      </c>
      <c r="AD34" s="20">
        <v>1.2E-2</v>
      </c>
      <c r="AE34" s="20">
        <v>1.179</v>
      </c>
      <c r="AF34" s="19">
        <f t="shared" si="83"/>
        <v>1.0782117586946229</v>
      </c>
      <c r="AG34" s="19">
        <f t="shared" si="84"/>
        <v>9.3975657938426202E-2</v>
      </c>
      <c r="AH34" s="19">
        <f t="shared" si="85"/>
        <v>0.37590263175370481</v>
      </c>
      <c r="AI34" s="19">
        <f t="shared" si="86"/>
        <v>0.46987828969213102</v>
      </c>
      <c r="AJ34" s="36">
        <f t="shared" si="87"/>
        <v>1.9465277830479469E-2</v>
      </c>
      <c r="AK34" s="17">
        <f t="shared" si="88"/>
        <v>4.5611527028998609</v>
      </c>
      <c r="AL34" s="79">
        <f t="shared" si="89"/>
        <v>8.2413954594134906E-2</v>
      </c>
      <c r="AM34" s="26">
        <v>0.37019999999999997</v>
      </c>
      <c r="AN34" s="20">
        <v>0.01</v>
      </c>
      <c r="AO34" s="20">
        <v>1.1639999999999999</v>
      </c>
      <c r="AP34" s="19">
        <f t="shared" si="90"/>
        <v>1.0644940518410015</v>
      </c>
      <c r="AQ34" s="19">
        <f t="shared" si="91"/>
        <v>7.6610014858073699E-2</v>
      </c>
      <c r="AR34" s="19">
        <f t="shared" si="92"/>
        <v>0.45966008914844214</v>
      </c>
      <c r="AS34" s="19">
        <f t="shared" si="93"/>
        <v>0.53627010400651587</v>
      </c>
      <c r="AT34" s="36">
        <f t="shared" si="94"/>
        <v>2.3716411126906783E-2</v>
      </c>
      <c r="AU34" s="17">
        <f t="shared" si="95"/>
        <v>4.386731965145291</v>
      </c>
      <c r="AV34" s="79">
        <f t="shared" si="96"/>
        <v>0.10478417482551113</v>
      </c>
      <c r="AW34" s="26">
        <v>0.35099999999999998</v>
      </c>
      <c r="AX34" s="20">
        <v>8.9999999999999993E-3</v>
      </c>
      <c r="AY34" s="20">
        <v>1.1479999999999999</v>
      </c>
      <c r="AZ34" s="19">
        <f t="shared" si="97"/>
        <v>1.0498618311971391</v>
      </c>
      <c r="BA34" s="19">
        <f t="shared" si="98"/>
        <v>6.6989196110222346E-2</v>
      </c>
      <c r="BB34" s="19">
        <f t="shared" si="99"/>
        <v>0.53591356888177877</v>
      </c>
      <c r="BC34" s="19">
        <f t="shared" si="100"/>
        <v>0.60290276499200113</v>
      </c>
      <c r="BD34" s="36">
        <f t="shared" si="101"/>
        <v>2.7682673583621139E-2</v>
      </c>
      <c r="BE34" s="17">
        <f t="shared" si="102"/>
        <v>4.2899435788768594</v>
      </c>
      <c r="BF34" s="79">
        <f t="shared" si="103"/>
        <v>0.1249232207902569</v>
      </c>
      <c r="BG34" s="26">
        <v>0.34539999999999998</v>
      </c>
      <c r="BH34" s="20">
        <v>8.9999999999999993E-3</v>
      </c>
      <c r="BI34" s="20">
        <v>1.1339999999999999</v>
      </c>
      <c r="BJ34" s="19">
        <f t="shared" si="104"/>
        <v>1.0370586381337592</v>
      </c>
      <c r="BK34" s="19">
        <f t="shared" si="105"/>
        <v>6.3296184673423767E-2</v>
      </c>
      <c r="BL34" s="19">
        <f t="shared" si="106"/>
        <v>0.6329618467342375</v>
      </c>
      <c r="BM34" s="19">
        <f t="shared" si="107"/>
        <v>0.69625803140766129</v>
      </c>
      <c r="BN34" s="36">
        <f t="shared" si="108"/>
        <v>3.3764504272408215E-2</v>
      </c>
      <c r="BO34" s="17">
        <f t="shared" si="109"/>
        <v>4.2617136328819001</v>
      </c>
      <c r="BP34" s="79">
        <f t="shared" si="110"/>
        <v>0.14852284814505698</v>
      </c>
      <c r="BQ34" s="26">
        <v>0.31780000000000003</v>
      </c>
      <c r="BR34" s="20">
        <v>0.01</v>
      </c>
      <c r="BS34" s="20">
        <v>1.1140000000000001</v>
      </c>
      <c r="BT34" s="19">
        <f t="shared" si="111"/>
        <v>1.0187683623289312</v>
      </c>
      <c r="BU34" s="19">
        <f t="shared" si="112"/>
        <v>5.171123673095511E-2</v>
      </c>
      <c r="BV34" s="19">
        <f t="shared" si="113"/>
        <v>0.62053484077146126</v>
      </c>
      <c r="BW34" s="19">
        <f t="shared" si="114"/>
        <v>0.67224607750241638</v>
      </c>
      <c r="BX34" s="36">
        <f t="shared" si="115"/>
        <v>4.344535867379757E-2</v>
      </c>
      <c r="BY34" s="17">
        <f t="shared" si="116"/>
        <v>4.1225803276210282</v>
      </c>
      <c r="BZ34" s="79">
        <f t="shared" si="117"/>
        <v>0.15052098235998385</v>
      </c>
    </row>
    <row r="35" spans="2:78" ht="20.100000000000001" customHeight="1">
      <c r="B35" s="6" t="s">
        <v>3</v>
      </c>
      <c r="C35" s="11">
        <f>9.94*10^-7</f>
        <v>9.9399999999999993E-7</v>
      </c>
      <c r="D35" s="2"/>
      <c r="E35" s="38">
        <v>26</v>
      </c>
      <c r="F35" s="20">
        <f t="shared" si="66"/>
        <v>0.51460000000000006</v>
      </c>
      <c r="G35" s="20">
        <f t="shared" si="67"/>
        <v>5.2936872492489302</v>
      </c>
      <c r="H35" s="29">
        <f t="shared" si="68"/>
        <v>46024.084507042258</v>
      </c>
      <c r="I35" s="26">
        <v>0.39810000000000001</v>
      </c>
      <c r="J35" s="20">
        <v>2.9000000000000001E-2</v>
      </c>
      <c r="K35" s="20">
        <v>1.266</v>
      </c>
      <c r="L35" s="19">
        <f t="shared" si="69"/>
        <v>1.1577744584456255</v>
      </c>
      <c r="M35" s="19">
        <f t="shared" si="70"/>
        <v>0.10479933422294292</v>
      </c>
      <c r="N35" s="19">
        <f t="shared" si="71"/>
        <v>0</v>
      </c>
      <c r="O35" s="19">
        <f t="shared" si="72"/>
        <v>0.10479933422294292</v>
      </c>
      <c r="P35" s="36">
        <f t="shared" si="73"/>
        <v>0</v>
      </c>
      <c r="Q35" s="17">
        <f t="shared" si="74"/>
        <v>5.7712895094138119</v>
      </c>
      <c r="R35" s="79">
        <f t="shared" si="75"/>
        <v>0</v>
      </c>
      <c r="S35" s="26">
        <v>0.43580000000000002</v>
      </c>
      <c r="T35" s="20">
        <v>1.4E-2</v>
      </c>
      <c r="U35" s="20">
        <v>1.254</v>
      </c>
      <c r="V35" s="19">
        <f t="shared" si="76"/>
        <v>1.1468002929627286</v>
      </c>
      <c r="W35" s="19">
        <f t="shared" si="77"/>
        <v>0.12321860336242262</v>
      </c>
      <c r="X35" s="19">
        <f t="shared" si="78"/>
        <v>0.24643720672484523</v>
      </c>
      <c r="Y35" s="19">
        <f t="shared" si="79"/>
        <v>0.36965581008726783</v>
      </c>
      <c r="Z35" s="36">
        <f t="shared" si="80"/>
        <v>1.2845318101535601E-2</v>
      </c>
      <c r="AA35" s="17">
        <f t="shared" si="81"/>
        <v>6.0135538613845281</v>
      </c>
      <c r="AB35" s="79">
        <f t="shared" si="82"/>
        <v>4.098029424951502E-2</v>
      </c>
      <c r="AC35" s="26">
        <v>0.40939999999999999</v>
      </c>
      <c r="AD35" s="20">
        <v>1.7999999999999999E-2</v>
      </c>
      <c r="AE35" s="20">
        <v>1.25</v>
      </c>
      <c r="AF35" s="19">
        <f t="shared" si="83"/>
        <v>1.1431422378017631</v>
      </c>
      <c r="AG35" s="19">
        <f t="shared" si="84"/>
        <v>0.10804942492762466</v>
      </c>
      <c r="AH35" s="19">
        <f t="shared" si="85"/>
        <v>0.43219769971049865</v>
      </c>
      <c r="AI35" s="19">
        <f t="shared" si="86"/>
        <v>0.5402471246381233</v>
      </c>
      <c r="AJ35" s="36">
        <f t="shared" si="87"/>
        <v>3.2820431134899082E-2</v>
      </c>
      <c r="AK35" s="17">
        <f t="shared" si="88"/>
        <v>5.8439045539037071</v>
      </c>
      <c r="AL35" s="79">
        <f t="shared" si="89"/>
        <v>7.3957008661579213E-2</v>
      </c>
      <c r="AM35" s="26">
        <v>0.40660000000000002</v>
      </c>
      <c r="AN35" s="20">
        <v>1.4E-2</v>
      </c>
      <c r="AO35" s="20">
        <v>1.2350000000000001</v>
      </c>
      <c r="AP35" s="19">
        <f t="shared" si="90"/>
        <v>1.1294245309481419</v>
      </c>
      <c r="AQ35" s="19">
        <f t="shared" si="91"/>
        <v>0.10403402968439157</v>
      </c>
      <c r="AR35" s="19">
        <f t="shared" si="92"/>
        <v>0.62420417810634943</v>
      </c>
      <c r="AS35" s="19">
        <f t="shared" si="93"/>
        <v>0.728238207790741</v>
      </c>
      <c r="AT35" s="36">
        <f t="shared" si="94"/>
        <v>3.737704475136909E-2</v>
      </c>
      <c r="AU35" s="17">
        <f t="shared" si="95"/>
        <v>5.8259114455345298</v>
      </c>
      <c r="AV35" s="79">
        <f t="shared" si="96"/>
        <v>0.10714275078533715</v>
      </c>
      <c r="AW35" s="26">
        <v>0.37759999999999999</v>
      </c>
      <c r="AX35" s="20">
        <v>1.2E-2</v>
      </c>
      <c r="AY35" s="20">
        <v>1.2230000000000001</v>
      </c>
      <c r="AZ35" s="19">
        <f t="shared" si="97"/>
        <v>1.1184503654652449</v>
      </c>
      <c r="BA35" s="19">
        <f t="shared" si="98"/>
        <v>8.7988039769267057E-2</v>
      </c>
      <c r="BB35" s="19">
        <f t="shared" si="99"/>
        <v>0.70390431815413645</v>
      </c>
      <c r="BC35" s="19">
        <f t="shared" si="100"/>
        <v>0.79189235792340351</v>
      </c>
      <c r="BD35" s="36">
        <f t="shared" si="101"/>
        <v>4.1890534946962328E-2</v>
      </c>
      <c r="BE35" s="17">
        <f t="shared" si="102"/>
        <v>5.6395542517109014</v>
      </c>
      <c r="BF35" s="79">
        <f t="shared" si="103"/>
        <v>0.12481559476807751</v>
      </c>
      <c r="BG35" s="26">
        <v>0.35460000000000003</v>
      </c>
      <c r="BH35" s="20">
        <v>8.9999999999999993E-3</v>
      </c>
      <c r="BI35" s="20">
        <v>1.204</v>
      </c>
      <c r="BJ35" s="19">
        <f t="shared" si="104"/>
        <v>1.101074603450658</v>
      </c>
      <c r="BK35" s="19">
        <f t="shared" si="105"/>
        <v>7.5203351112505909E-2</v>
      </c>
      <c r="BL35" s="19">
        <f t="shared" si="106"/>
        <v>0.75203351112505901</v>
      </c>
      <c r="BM35" s="19">
        <f t="shared" si="107"/>
        <v>0.82723686223756487</v>
      </c>
      <c r="BN35" s="36">
        <f t="shared" si="108"/>
        <v>3.8061617680038282E-2</v>
      </c>
      <c r="BO35" s="17">
        <f t="shared" si="109"/>
        <v>5.4917537186783685</v>
      </c>
      <c r="BP35" s="79">
        <f t="shared" si="110"/>
        <v>0.13693868109330321</v>
      </c>
      <c r="BQ35" s="26">
        <v>0.33539999999999998</v>
      </c>
      <c r="BR35" s="20">
        <v>7.0000000000000001E-3</v>
      </c>
      <c r="BS35" s="20">
        <v>1.2</v>
      </c>
      <c r="BT35" s="19">
        <f t="shared" si="111"/>
        <v>1.0974165482896925</v>
      </c>
      <c r="BU35" s="19">
        <f t="shared" si="112"/>
        <v>6.683367858609221E-2</v>
      </c>
      <c r="BV35" s="19">
        <f t="shared" si="113"/>
        <v>0.80200414303310641</v>
      </c>
      <c r="BW35" s="19">
        <f t="shared" si="114"/>
        <v>0.86883782161919865</v>
      </c>
      <c r="BX35" s="36">
        <f t="shared" si="115"/>
        <v>3.5288527556243489E-2</v>
      </c>
      <c r="BY35" s="17">
        <f t="shared" si="116"/>
        <v>5.3683724041468626</v>
      </c>
      <c r="BZ35" s="79">
        <f t="shared" si="117"/>
        <v>0.14939428241110636</v>
      </c>
    </row>
    <row r="36" spans="2:78" ht="20.100000000000001" customHeight="1">
      <c r="B36" s="9" t="s">
        <v>58</v>
      </c>
      <c r="C36" s="10">
        <v>999.72964999999999</v>
      </c>
      <c r="D36" s="2"/>
      <c r="E36" s="38">
        <v>28</v>
      </c>
      <c r="F36" s="20">
        <f t="shared" si="66"/>
        <v>0.55460000000000009</v>
      </c>
      <c r="G36" s="20">
        <f t="shared" si="67"/>
        <v>5.7051670198862352</v>
      </c>
      <c r="H36" s="29">
        <f t="shared" si="68"/>
        <v>49601.549295774654</v>
      </c>
      <c r="I36" s="26">
        <v>0.30759999999999998</v>
      </c>
      <c r="J36" s="20">
        <v>6.0999999999999999E-2</v>
      </c>
      <c r="K36" s="20">
        <v>1.29</v>
      </c>
      <c r="L36" s="19">
        <f t="shared" si="69"/>
        <v>1.1797227894114195</v>
      </c>
      <c r="M36" s="19">
        <f t="shared" si="70"/>
        <v>6.4961918149819331E-2</v>
      </c>
      <c r="N36" s="19">
        <f t="shared" si="71"/>
        <v>0</v>
      </c>
      <c r="O36" s="19">
        <f t="shared" si="72"/>
        <v>6.4961918149819331E-2</v>
      </c>
      <c r="P36" s="36">
        <f t="shared" si="73"/>
        <v>0</v>
      </c>
      <c r="Q36" s="17">
        <f t="shared" si="74"/>
        <v>6.4964294233245621</v>
      </c>
      <c r="R36" s="79">
        <f t="shared" si="75"/>
        <v>0</v>
      </c>
      <c r="S36" s="26">
        <v>0.33489999999999998</v>
      </c>
      <c r="T36" s="20">
        <v>3.6999999999999998E-2</v>
      </c>
      <c r="U36" s="20">
        <v>1.3109999999999999</v>
      </c>
      <c r="V36" s="19">
        <f t="shared" si="76"/>
        <v>1.1989275790064891</v>
      </c>
      <c r="W36" s="19">
        <f t="shared" si="77"/>
        <v>7.9532097374534497E-2</v>
      </c>
      <c r="X36" s="19">
        <f t="shared" si="78"/>
        <v>0.15906419474906899</v>
      </c>
      <c r="Y36" s="19">
        <f t="shared" si="79"/>
        <v>0.2385962921236035</v>
      </c>
      <c r="Z36" s="36">
        <f t="shared" si="80"/>
        <v>3.7104694687331206E-2</v>
      </c>
      <c r="AA36" s="17">
        <f t="shared" si="81"/>
        <v>6.7160338354800357</v>
      </c>
      <c r="AB36" s="79">
        <f t="shared" si="82"/>
        <v>2.3684245589822836E-2</v>
      </c>
      <c r="AC36" s="26">
        <v>0.34789999999999999</v>
      </c>
      <c r="AD36" s="20">
        <v>2.1000000000000001E-2</v>
      </c>
      <c r="AE36" s="20">
        <v>1.306</v>
      </c>
      <c r="AF36" s="19">
        <f t="shared" si="83"/>
        <v>1.194355010055282</v>
      </c>
      <c r="AG36" s="19">
        <f t="shared" si="84"/>
        <v>8.517300471833314E-2</v>
      </c>
      <c r="AH36" s="19">
        <f t="shared" si="85"/>
        <v>0.34069201887333256</v>
      </c>
      <c r="AI36" s="19">
        <f t="shared" si="86"/>
        <v>0.42586502359166567</v>
      </c>
      <c r="AJ36" s="36">
        <f t="shared" si="87"/>
        <v>4.1798182629806203E-2</v>
      </c>
      <c r="AK36" s="17">
        <f t="shared" si="88"/>
        <v>6.8206073650778798</v>
      </c>
      <c r="AL36" s="79">
        <f t="shared" si="89"/>
        <v>4.9950393071694202E-2</v>
      </c>
      <c r="AM36" s="26">
        <v>0.374</v>
      </c>
      <c r="AN36" s="20">
        <v>1.6E-2</v>
      </c>
      <c r="AO36" s="20">
        <v>1.294</v>
      </c>
      <c r="AP36" s="19">
        <f t="shared" si="90"/>
        <v>1.183380844572385</v>
      </c>
      <c r="AQ36" s="19">
        <f t="shared" si="91"/>
        <v>9.6631453959161701E-2</v>
      </c>
      <c r="AR36" s="19">
        <f t="shared" si="92"/>
        <v>0.57978872375497015</v>
      </c>
      <c r="AS36" s="19">
        <f t="shared" si="93"/>
        <v>0.67642017771413188</v>
      </c>
      <c r="AT36" s="36">
        <f t="shared" si="94"/>
        <v>4.6895540418385818E-2</v>
      </c>
      <c r="AU36" s="17">
        <f t="shared" si="95"/>
        <v>7.0305588360397069</v>
      </c>
      <c r="AV36" s="79">
        <f t="shared" si="96"/>
        <v>8.2466947119891179E-2</v>
      </c>
      <c r="AW36" s="26">
        <v>0.36759999999999998</v>
      </c>
      <c r="AX36" s="20">
        <v>1.6E-2</v>
      </c>
      <c r="AY36" s="20">
        <v>1.288</v>
      </c>
      <c r="AZ36" s="19">
        <f t="shared" si="97"/>
        <v>1.1778937618309366</v>
      </c>
      <c r="BA36" s="19">
        <f t="shared" si="98"/>
        <v>9.2488873232358548E-2</v>
      </c>
      <c r="BB36" s="19">
        <f t="shared" si="99"/>
        <v>0.73991098585886839</v>
      </c>
      <c r="BC36" s="19">
        <f t="shared" si="100"/>
        <v>0.83239985909122693</v>
      </c>
      <c r="BD36" s="36">
        <f t="shared" si="101"/>
        <v>6.1948879426735257E-2</v>
      </c>
      <c r="BE36" s="17">
        <f t="shared" si="102"/>
        <v>6.9790764830069225</v>
      </c>
      <c r="BF36" s="79">
        <f t="shared" si="103"/>
        <v>0.10601846643469927</v>
      </c>
      <c r="BG36" s="26">
        <v>0.372</v>
      </c>
      <c r="BH36" s="20">
        <v>1.0999999999999999E-2</v>
      </c>
      <c r="BI36" s="20">
        <v>1.2749999999999999</v>
      </c>
      <c r="BJ36" s="19">
        <f t="shared" si="104"/>
        <v>1.1660050825577981</v>
      </c>
      <c r="BK36" s="19">
        <f t="shared" si="105"/>
        <v>9.2813896685102454E-2</v>
      </c>
      <c r="BL36" s="19">
        <f t="shared" si="106"/>
        <v>0.92813896685102437</v>
      </c>
      <c r="BM36" s="19">
        <f t="shared" si="107"/>
        <v>1.0209528635361269</v>
      </c>
      <c r="BN36" s="36">
        <f t="shared" si="108"/>
        <v>5.2168075288922082E-2</v>
      </c>
      <c r="BO36" s="17">
        <f t="shared" si="109"/>
        <v>7.0144706007169626</v>
      </c>
      <c r="BP36" s="79">
        <f t="shared" si="110"/>
        <v>0.1323177499319988</v>
      </c>
      <c r="BQ36" s="26">
        <v>0.35759999999999997</v>
      </c>
      <c r="BR36" s="20">
        <v>8.9999999999999993E-3</v>
      </c>
      <c r="BS36" s="20">
        <v>1.2729999999999999</v>
      </c>
      <c r="BT36" s="19">
        <f t="shared" si="111"/>
        <v>1.1641760549773152</v>
      </c>
      <c r="BU36" s="19">
        <f t="shared" si="112"/>
        <v>8.5498517561036574E-2</v>
      </c>
      <c r="BV36" s="19">
        <f t="shared" si="113"/>
        <v>1.0259822107324388</v>
      </c>
      <c r="BW36" s="19">
        <f t="shared" si="114"/>
        <v>1.1114807282934753</v>
      </c>
      <c r="BX36" s="36">
        <f t="shared" si="115"/>
        <v>5.1059002028742577E-2</v>
      </c>
      <c r="BY36" s="17">
        <f t="shared" si="116"/>
        <v>6.8986353063931958</v>
      </c>
      <c r="BZ36" s="79">
        <f t="shared" si="117"/>
        <v>0.14872248860316284</v>
      </c>
    </row>
    <row r="37" spans="2:78" ht="20.100000000000001" customHeight="1">
      <c r="B37" s="9" t="s">
        <v>5</v>
      </c>
      <c r="C37" s="10">
        <f>3.5*0.0254</f>
        <v>8.8899999999999993E-2</v>
      </c>
      <c r="D37" s="2"/>
      <c r="E37" s="38">
        <v>30</v>
      </c>
      <c r="F37" s="20">
        <f t="shared" si="66"/>
        <v>0.59460000000000002</v>
      </c>
      <c r="G37" s="20">
        <f t="shared" si="67"/>
        <v>6.1166467905235393</v>
      </c>
      <c r="H37" s="29">
        <f t="shared" si="68"/>
        <v>53179.014084507042</v>
      </c>
      <c r="I37" s="26">
        <v>0.4461</v>
      </c>
      <c r="J37" s="20">
        <v>8.4000000000000005E-2</v>
      </c>
      <c r="K37" s="20">
        <v>1.2170000000000001</v>
      </c>
      <c r="L37" s="19">
        <f t="shared" si="69"/>
        <v>1.1129632827237965</v>
      </c>
      <c r="M37" s="19">
        <f t="shared" si="70"/>
        <v>0.12160525983941779</v>
      </c>
      <c r="N37" s="19">
        <f t="shared" si="71"/>
        <v>0</v>
      </c>
      <c r="O37" s="19">
        <f t="shared" si="72"/>
        <v>0.12160525983941779</v>
      </c>
      <c r="P37" s="36">
        <f t="shared" si="73"/>
        <v>0</v>
      </c>
      <c r="Q37" s="17">
        <f>0.5926*0.5*$C$6*$F37^3*($C$7*I37*2+$C$7)*$C$8</f>
        <v>9.3788712869922346</v>
      </c>
      <c r="R37" s="79">
        <f t="shared" si="75"/>
        <v>0</v>
      </c>
      <c r="S37" s="26">
        <v>0.29780000000000001</v>
      </c>
      <c r="T37" s="20">
        <v>4.8000000000000001E-2</v>
      </c>
      <c r="U37" s="20">
        <v>1.3540000000000001</v>
      </c>
      <c r="V37" s="19">
        <f t="shared" si="76"/>
        <v>1.2382516719868697</v>
      </c>
      <c r="W37" s="19">
        <f t="shared" si="77"/>
        <v>6.7080064671906942E-2</v>
      </c>
      <c r="X37" s="19">
        <f t="shared" si="78"/>
        <v>0.13416012934381388</v>
      </c>
      <c r="Y37" s="19">
        <f t="shared" si="79"/>
        <v>0.20124019401572082</v>
      </c>
      <c r="Z37" s="36">
        <f t="shared" si="80"/>
        <v>5.1345255702620711E-2</v>
      </c>
      <c r="AA37" s="17">
        <f>0.5926*0.5*$C$6*$F37^3*($C$7*S37*2+$C$7)*$C$8</f>
        <v>7.9087448607572171</v>
      </c>
      <c r="AB37" s="79">
        <f t="shared" si="82"/>
        <v>1.6963517183302943E-2</v>
      </c>
      <c r="AC37" s="26">
        <v>0.31709999999999999</v>
      </c>
      <c r="AD37" s="20">
        <v>3.3000000000000002E-2</v>
      </c>
      <c r="AE37" s="20">
        <v>1.363</v>
      </c>
      <c r="AF37" s="19">
        <f t="shared" si="83"/>
        <v>1.2464822960990423</v>
      </c>
      <c r="AG37" s="19">
        <f t="shared" si="84"/>
        <v>7.7070992691362902E-2</v>
      </c>
      <c r="AH37" s="19">
        <f t="shared" si="85"/>
        <v>0.30828397076545161</v>
      </c>
      <c r="AI37" s="19">
        <f t="shared" si="86"/>
        <v>0.38535496345681453</v>
      </c>
      <c r="AJ37" s="36">
        <f t="shared" si="87"/>
        <v>7.1541394647419057E-2</v>
      </c>
      <c r="AK37" s="17">
        <f>0.5926*0.5*$C$6*$F37^3*($C$7*AC37*2+$C$7)*$C$8</f>
        <v>8.1000694732072223</v>
      </c>
      <c r="AL37" s="79">
        <f t="shared" si="89"/>
        <v>3.8059423043860216E-2</v>
      </c>
      <c r="AM37" s="26">
        <v>0.3241</v>
      </c>
      <c r="AN37" s="20">
        <v>2.7E-2</v>
      </c>
      <c r="AO37" s="20">
        <v>1.3580000000000001</v>
      </c>
      <c r="AP37" s="19">
        <f t="shared" si="90"/>
        <v>1.2419097271478354</v>
      </c>
      <c r="AQ37" s="19">
        <f t="shared" si="91"/>
        <v>7.9921634844532741E-2</v>
      </c>
      <c r="AR37" s="19">
        <f t="shared" si="92"/>
        <v>0.47952980906719644</v>
      </c>
      <c r="AS37" s="19">
        <f t="shared" si="93"/>
        <v>0.55945144391172918</v>
      </c>
      <c r="AT37" s="36">
        <f t="shared" si="94"/>
        <v>8.7157810891382456E-2</v>
      </c>
      <c r="AU37" s="17">
        <f>0.5926*0.5*$C$6*$F37^3*($C$7*AM37*2+$C$7)*$C$8</f>
        <v>8.1694618196916782</v>
      </c>
      <c r="AV37" s="79">
        <f t="shared" si="96"/>
        <v>5.8697845666080155E-2</v>
      </c>
      <c r="AW37" s="26">
        <v>0.33169999999999999</v>
      </c>
      <c r="AX37" s="20">
        <v>2.3E-2</v>
      </c>
      <c r="AY37" s="20">
        <v>1.3520000000000001</v>
      </c>
      <c r="AZ37" s="19">
        <f t="shared" si="97"/>
        <v>1.2364226444063868</v>
      </c>
      <c r="BA37" s="19">
        <f t="shared" si="98"/>
        <v>8.2975730275917953E-2</v>
      </c>
      <c r="BB37" s="19">
        <f t="shared" si="99"/>
        <v>0.66380584220734362</v>
      </c>
      <c r="BC37" s="19">
        <f t="shared" si="100"/>
        <v>0.7467815724832616</v>
      </c>
      <c r="BD37" s="36">
        <f t="shared" si="101"/>
        <v>9.8121225893244512E-2</v>
      </c>
      <c r="BE37" s="17">
        <f>0.5926*0.5*$C$6*$F37^3*($C$7*AW37*2+$C$7)*$C$8</f>
        <v>8.244802081589091</v>
      </c>
      <c r="BF37" s="79">
        <f t="shared" si="103"/>
        <v>8.0512040875989427E-2</v>
      </c>
      <c r="BG37" s="26">
        <v>0.33850000000000002</v>
      </c>
      <c r="BH37" s="20">
        <v>2.1999999999999999E-2</v>
      </c>
      <c r="BI37" s="20">
        <v>1.3420000000000001</v>
      </c>
      <c r="BJ37" s="19">
        <f t="shared" si="104"/>
        <v>1.2272775065039727</v>
      </c>
      <c r="BK37" s="19">
        <f t="shared" si="105"/>
        <v>8.5139115653656422E-2</v>
      </c>
      <c r="BL37" s="19">
        <f t="shared" si="106"/>
        <v>0.85139115653656416</v>
      </c>
      <c r="BM37" s="19">
        <f t="shared" si="107"/>
        <v>0.93653027219022056</v>
      </c>
      <c r="BN37" s="36">
        <f t="shared" si="108"/>
        <v>0.11558978921293443</v>
      </c>
      <c r="BO37" s="17">
        <f>0.5926*0.5*$C$6*$F37^3*($C$7*BG37*2+$C$7)*$C$8</f>
        <v>8.312211789602566</v>
      </c>
      <c r="BP37" s="79">
        <f t="shared" si="110"/>
        <v>0.102426547600909</v>
      </c>
      <c r="BQ37" s="26">
        <v>0.33660000000000001</v>
      </c>
      <c r="BR37" s="20">
        <v>1.6E-2</v>
      </c>
      <c r="BS37" s="20">
        <v>1.3380000000000001</v>
      </c>
      <c r="BT37" s="19">
        <f t="shared" si="111"/>
        <v>1.2236194513430072</v>
      </c>
      <c r="BU37" s="19">
        <f t="shared" si="112"/>
        <v>8.3684920376741218E-2</v>
      </c>
      <c r="BV37" s="19">
        <f t="shared" si="113"/>
        <v>1.0042190445208945</v>
      </c>
      <c r="BW37" s="19">
        <f t="shared" si="114"/>
        <v>1.0879039648976356</v>
      </c>
      <c r="BX37" s="36">
        <f t="shared" si="115"/>
        <v>0.10027789639111044</v>
      </c>
      <c r="BY37" s="17">
        <f>0.5926*0.5*$C$6*$F37^3*($C$7*BQ37*2+$C$7)*$C$8</f>
        <v>8.2933767241282119</v>
      </c>
      <c r="BZ37" s="79">
        <f t="shared" si="117"/>
        <v>0.12108687184066833</v>
      </c>
    </row>
    <row r="38" spans="2:78" ht="20.100000000000001" customHeight="1">
      <c r="B38" s="9" t="s">
        <v>60</v>
      </c>
      <c r="C38" s="10">
        <f>35.25*0.0254</f>
        <v>0.89534999999999998</v>
      </c>
      <c r="D38" s="2"/>
      <c r="E38" s="38">
        <v>32</v>
      </c>
      <c r="F38" s="20">
        <f t="shared" si="66"/>
        <v>0.63460000000000005</v>
      </c>
      <c r="G38" s="20">
        <f t="shared" si="67"/>
        <v>6.5281265611608452</v>
      </c>
      <c r="H38" s="29">
        <f t="shared" si="68"/>
        <v>56756.478873239437</v>
      </c>
      <c r="I38" s="26">
        <v>0.58079999999999998</v>
      </c>
      <c r="J38" s="20">
        <v>7.9000000000000001E-2</v>
      </c>
      <c r="K38" s="20">
        <v>1.19</v>
      </c>
      <c r="L38" s="19">
        <f t="shared" si="69"/>
        <v>1.0882714103872784</v>
      </c>
      <c r="M38" s="19">
        <f t="shared" si="70"/>
        <v>0.19708514684451897</v>
      </c>
      <c r="N38" s="19">
        <f t="shared" si="71"/>
        <v>0</v>
      </c>
      <c r="O38" s="19">
        <f t="shared" si="72"/>
        <v>0.19708514684451897</v>
      </c>
      <c r="P38" s="36">
        <f t="shared" si="73"/>
        <v>0</v>
      </c>
      <c r="Q38" s="17">
        <f t="shared" ref="Q38:Q49" si="118">0.5926*0.5*$C$6*$F38^3*($C$7*I38*2+$C$7)*$C$8</f>
        <v>13.025198723315299</v>
      </c>
      <c r="R38" s="79">
        <f t="shared" si="75"/>
        <v>0</v>
      </c>
      <c r="S38" s="26">
        <v>0.36299999999999999</v>
      </c>
      <c r="T38" s="20">
        <v>0.08</v>
      </c>
      <c r="U38" s="20">
        <v>1.3180000000000001</v>
      </c>
      <c r="V38" s="19">
        <f t="shared" si="76"/>
        <v>1.205329175538179</v>
      </c>
      <c r="W38" s="19">
        <f t="shared" si="77"/>
        <v>9.4438879952846458E-2</v>
      </c>
      <c r="X38" s="19">
        <f t="shared" si="78"/>
        <v>0.18887775990569292</v>
      </c>
      <c r="Y38" s="19">
        <f t="shared" si="79"/>
        <v>0.28331663985853939</v>
      </c>
      <c r="Z38" s="36">
        <f t="shared" si="80"/>
        <v>8.1085381141021068E-2</v>
      </c>
      <c r="AA38" s="17">
        <f t="shared" ref="AA38:AA49" si="119">0.5926*0.5*$C$6*$F38^3*($C$7*S38*2+$C$7)*$C$8</f>
        <v>10.400394613454019</v>
      </c>
      <c r="AB38" s="79">
        <f t="shared" si="82"/>
        <v>1.8160633987998821E-2</v>
      </c>
      <c r="AC38" s="26">
        <v>0.29699999999999999</v>
      </c>
      <c r="AD38" s="20">
        <v>4.7E-2</v>
      </c>
      <c r="AE38" s="20">
        <v>1.4139999999999999</v>
      </c>
      <c r="AF38" s="19">
        <f t="shared" si="83"/>
        <v>1.2931224994013542</v>
      </c>
      <c r="AG38" s="19">
        <f t="shared" si="84"/>
        <v>7.2764319924359763E-2</v>
      </c>
      <c r="AH38" s="19">
        <f t="shared" si="85"/>
        <v>0.29105727969743905</v>
      </c>
      <c r="AI38" s="19">
        <f t="shared" si="86"/>
        <v>0.36382159962179883</v>
      </c>
      <c r="AJ38" s="36">
        <f t="shared" si="87"/>
        <v>0.10966004694334067</v>
      </c>
      <c r="AK38" s="17">
        <f t="shared" ref="AK38:AK49" si="120">0.5926*0.5*$C$6*$F38^3*($C$7*AC38*2+$C$7)*$C$8</f>
        <v>9.6049994286475684</v>
      </c>
      <c r="AL38" s="79">
        <f t="shared" si="89"/>
        <v>3.0302685789792012E-2</v>
      </c>
      <c r="AM38" s="26">
        <v>0.3206</v>
      </c>
      <c r="AN38" s="20">
        <v>3.2000000000000001E-2</v>
      </c>
      <c r="AO38" s="20">
        <v>1.409</v>
      </c>
      <c r="AP38" s="19">
        <f t="shared" si="90"/>
        <v>1.2885499304501473</v>
      </c>
      <c r="AQ38" s="19">
        <f t="shared" si="91"/>
        <v>8.4189083042044532E-2</v>
      </c>
      <c r="AR38" s="19">
        <f t="shared" si="92"/>
        <v>0.50513449825226719</v>
      </c>
      <c r="AS38" s="19">
        <f t="shared" si="93"/>
        <v>0.58932358129431173</v>
      </c>
      <c r="AT38" s="36">
        <f t="shared" si="94"/>
        <v>0.11120260837362958</v>
      </c>
      <c r="AU38" s="17">
        <f t="shared" ref="AU38:AU49" si="121">0.5926*0.5*$C$6*$F38^3*($C$7*AM38*2+$C$7)*$C$8</f>
        <v>9.8894134644268448</v>
      </c>
      <c r="AV38" s="79">
        <f t="shared" si="96"/>
        <v>5.1078307128049984E-2</v>
      </c>
      <c r="AW38" s="26">
        <v>0.32419999999999999</v>
      </c>
      <c r="AX38" s="20">
        <v>2.4E-2</v>
      </c>
      <c r="AY38" s="20">
        <v>1.4</v>
      </c>
      <c r="AZ38" s="19">
        <f t="shared" si="97"/>
        <v>1.2803193063379745</v>
      </c>
      <c r="BA38" s="19">
        <f t="shared" si="98"/>
        <v>8.4994113692959505E-2</v>
      </c>
      <c r="BB38" s="19">
        <f t="shared" si="99"/>
        <v>0.67995290954367604</v>
      </c>
      <c r="BC38" s="19">
        <f t="shared" si="100"/>
        <v>0.76494702323663555</v>
      </c>
      <c r="BD38" s="36">
        <f t="shared" si="101"/>
        <v>0.10978653017497973</v>
      </c>
      <c r="BE38" s="17">
        <f t="shared" ref="BE38:BE49" si="122">0.5926*0.5*$C$6*$F38^3*($C$7*AW38*2+$C$7)*$C$8</f>
        <v>9.9327986563253781</v>
      </c>
      <c r="BF38" s="79">
        <f t="shared" si="103"/>
        <v>6.845531990227853E-2</v>
      </c>
      <c r="BG38" s="26">
        <v>0.3226</v>
      </c>
      <c r="BH38" s="20">
        <v>2.3E-2</v>
      </c>
      <c r="BI38" s="20">
        <v>1.395</v>
      </c>
      <c r="BJ38" s="19">
        <f t="shared" si="104"/>
        <v>1.2757467373867675</v>
      </c>
      <c r="BK38" s="19">
        <f t="shared" si="105"/>
        <v>8.3557203863149604E-2</v>
      </c>
      <c r="BL38" s="19">
        <f t="shared" si="106"/>
        <v>0.83557203863149598</v>
      </c>
      <c r="BM38" s="19">
        <f t="shared" si="107"/>
        <v>0.91912924249464556</v>
      </c>
      <c r="BN38" s="36">
        <f t="shared" si="108"/>
        <v>0.13057739808744137</v>
      </c>
      <c r="BO38" s="17">
        <f t="shared" ref="BO38:BO49" si="123">0.5926*0.5*$C$6*$F38^3*($C$7*BG38*2+$C$7)*$C$8</f>
        <v>9.9135163488149196</v>
      </c>
      <c r="BP38" s="79">
        <f t="shared" si="110"/>
        <v>8.4286141186561095E-2</v>
      </c>
      <c r="BQ38" s="26">
        <v>0.31740000000000002</v>
      </c>
      <c r="BR38" s="20">
        <v>2.1000000000000001E-2</v>
      </c>
      <c r="BS38" s="20">
        <v>1.401</v>
      </c>
      <c r="BT38" s="19">
        <f t="shared" si="111"/>
        <v>1.2812338201282161</v>
      </c>
      <c r="BU38" s="19">
        <f t="shared" si="112"/>
        <v>8.1582474243131933E-2</v>
      </c>
      <c r="BV38" s="19">
        <f t="shared" si="113"/>
        <v>0.97898969091758314</v>
      </c>
      <c r="BW38" s="19">
        <f t="shared" si="114"/>
        <v>1.0605721651607152</v>
      </c>
      <c r="BX38" s="36">
        <f t="shared" si="115"/>
        <v>0.14430074411650473</v>
      </c>
      <c r="BY38" s="17">
        <f t="shared" ref="BY38:BY49" si="124">0.5926*0.5*$C$6*$F38^3*($C$7*BQ38*2+$C$7)*$C$8</f>
        <v>9.8508488494059261</v>
      </c>
      <c r="BZ38" s="79">
        <f t="shared" si="117"/>
        <v>9.9381251898573483E-2</v>
      </c>
    </row>
    <row r="39" spans="2:78" ht="20.100000000000001" customHeight="1">
      <c r="B39" s="9" t="s">
        <v>15</v>
      </c>
      <c r="C39" s="10">
        <v>5.4249999999999998</v>
      </c>
      <c r="D39" s="2"/>
      <c r="E39" s="38">
        <v>34</v>
      </c>
      <c r="F39" s="20">
        <f t="shared" si="66"/>
        <v>0.67460000000000009</v>
      </c>
      <c r="G39" s="20">
        <f t="shared" si="67"/>
        <v>6.9396063317981502</v>
      </c>
      <c r="H39" s="29">
        <f t="shared" si="68"/>
        <v>60333.94366197184</v>
      </c>
      <c r="I39" s="26">
        <v>0.95109999999999995</v>
      </c>
      <c r="J39" s="20">
        <v>5.8000000000000003E-2</v>
      </c>
      <c r="K39" s="20">
        <v>1.1830000000000001</v>
      </c>
      <c r="L39" s="19">
        <f t="shared" si="69"/>
        <v>1.0818698138555884</v>
      </c>
      <c r="M39" s="19">
        <f t="shared" si="70"/>
        <v>0.52231032341514194</v>
      </c>
      <c r="N39" s="19">
        <f t="shared" si="71"/>
        <v>0</v>
      </c>
      <c r="O39" s="19">
        <f t="shared" si="72"/>
        <v>0.52231032341514194</v>
      </c>
      <c r="P39" s="36">
        <f t="shared" si="73"/>
        <v>0</v>
      </c>
      <c r="Q39" s="17">
        <f t="shared" si="118"/>
        <v>21.007538655045209</v>
      </c>
      <c r="R39" s="79">
        <f t="shared" si="75"/>
        <v>0</v>
      </c>
      <c r="S39" s="26">
        <v>0.66559999999999997</v>
      </c>
      <c r="T39" s="20">
        <v>8.4000000000000005E-2</v>
      </c>
      <c r="U39" s="20">
        <v>1.181</v>
      </c>
      <c r="V39" s="19">
        <f t="shared" si="76"/>
        <v>1.0800407862751058</v>
      </c>
      <c r="W39" s="19">
        <f t="shared" si="77"/>
        <v>0.25493718080376732</v>
      </c>
      <c r="X39" s="19">
        <f t="shared" si="78"/>
        <v>0.50987436160753463</v>
      </c>
      <c r="Y39" s="19">
        <f t="shared" si="79"/>
        <v>0.764811542411302</v>
      </c>
      <c r="Z39" s="36">
        <f t="shared" si="80"/>
        <v>6.8359808309546854E-2</v>
      </c>
      <c r="AA39" s="17">
        <f t="shared" si="119"/>
        <v>16.874362246792572</v>
      </c>
      <c r="AB39" s="79">
        <f t="shared" si="82"/>
        <v>3.0215918927807183E-2</v>
      </c>
      <c r="AC39" s="26">
        <v>0.36009999999999998</v>
      </c>
      <c r="AD39" s="20">
        <v>7.2999999999999995E-2</v>
      </c>
      <c r="AE39" s="20">
        <v>1.3640000000000001</v>
      </c>
      <c r="AF39" s="19">
        <f t="shared" si="83"/>
        <v>1.2473968098892838</v>
      </c>
      <c r="AG39" s="19">
        <f t="shared" si="84"/>
        <v>9.9536356733211248E-2</v>
      </c>
      <c r="AH39" s="19">
        <f t="shared" si="85"/>
        <v>0.39814542693284499</v>
      </c>
      <c r="AI39" s="19">
        <f t="shared" si="86"/>
        <v>0.49768178366605625</v>
      </c>
      <c r="AJ39" s="36">
        <f t="shared" si="87"/>
        <v>0.15849054228149798</v>
      </c>
      <c r="AK39" s="17">
        <f t="shared" si="120"/>
        <v>12.451646335334839</v>
      </c>
      <c r="AL39" s="79">
        <f t="shared" si="89"/>
        <v>3.1975324082487155E-2</v>
      </c>
      <c r="AM39" s="26">
        <v>0.32269999999999999</v>
      </c>
      <c r="AN39" s="20">
        <v>6.5000000000000002E-2</v>
      </c>
      <c r="AO39" s="20">
        <v>1.4159999999999999</v>
      </c>
      <c r="AP39" s="19">
        <f t="shared" si="90"/>
        <v>1.294951526981837</v>
      </c>
      <c r="AQ39" s="19">
        <f t="shared" si="91"/>
        <v>8.6145222017509293E-2</v>
      </c>
      <c r="AR39" s="19">
        <f t="shared" si="92"/>
        <v>0.51687133210505576</v>
      </c>
      <c r="AS39" s="19">
        <f t="shared" si="93"/>
        <v>0.60301655412256505</v>
      </c>
      <c r="AT39" s="36">
        <f t="shared" si="94"/>
        <v>0.22813024821466954</v>
      </c>
      <c r="AU39" s="17">
        <f t="shared" si="121"/>
        <v>11.910207464341324</v>
      </c>
      <c r="AV39" s="79">
        <f t="shared" si="96"/>
        <v>4.3397340781220435E-2</v>
      </c>
      <c r="AW39" s="26">
        <v>0.30659999999999998</v>
      </c>
      <c r="AX39" s="20">
        <v>4.3999999999999997E-2</v>
      </c>
      <c r="AY39" s="20">
        <v>1.456</v>
      </c>
      <c r="AZ39" s="19">
        <f t="shared" si="97"/>
        <v>1.3315320785914935</v>
      </c>
      <c r="BA39" s="19">
        <f t="shared" si="98"/>
        <v>8.221930627417777E-2</v>
      </c>
      <c r="BB39" s="19">
        <f t="shared" si="99"/>
        <v>0.65775445019342216</v>
      </c>
      <c r="BC39" s="19">
        <f t="shared" si="100"/>
        <v>0.73997375646759989</v>
      </c>
      <c r="BD39" s="36">
        <f t="shared" si="101"/>
        <v>0.21769937023497316</v>
      </c>
      <c r="BE39" s="17">
        <f t="shared" si="122"/>
        <v>11.677128164261227</v>
      </c>
      <c r="BF39" s="79">
        <f t="shared" si="103"/>
        <v>5.6328443170344883E-2</v>
      </c>
      <c r="BG39" s="26">
        <v>0.30620000000000003</v>
      </c>
      <c r="BH39" s="20">
        <v>3.4000000000000002E-2</v>
      </c>
      <c r="BI39" s="20">
        <v>1.446</v>
      </c>
      <c r="BJ39" s="19">
        <f t="shared" si="104"/>
        <v>1.3223869406890794</v>
      </c>
      <c r="BK39" s="19">
        <f t="shared" si="105"/>
        <v>8.0882341573291452E-2</v>
      </c>
      <c r="BL39" s="19">
        <f t="shared" si="106"/>
        <v>0.80882341573291439</v>
      </c>
      <c r="BM39" s="19">
        <f t="shared" si="107"/>
        <v>0.88970575730620582</v>
      </c>
      <c r="BN39" s="36">
        <f t="shared" si="108"/>
        <v>0.2073992885291728</v>
      </c>
      <c r="BO39" s="17">
        <f t="shared" si="123"/>
        <v>11.671337374197128</v>
      </c>
      <c r="BP39" s="79">
        <f t="shared" si="110"/>
        <v>6.9299977354870479E-2</v>
      </c>
      <c r="BQ39" s="26">
        <v>0.29680000000000001</v>
      </c>
      <c r="BR39" s="20">
        <v>0.03</v>
      </c>
      <c r="BS39" s="20">
        <v>1.446</v>
      </c>
      <c r="BT39" s="19">
        <f t="shared" si="111"/>
        <v>1.3223869406890794</v>
      </c>
      <c r="BU39" s="19">
        <f t="shared" si="112"/>
        <v>7.5992570705668977E-2</v>
      </c>
      <c r="BV39" s="19">
        <f t="shared" si="113"/>
        <v>0.91191084846802761</v>
      </c>
      <c r="BW39" s="19">
        <f t="shared" si="114"/>
        <v>0.98790341917369662</v>
      </c>
      <c r="BX39" s="36">
        <f t="shared" si="115"/>
        <v>0.21959924667794761</v>
      </c>
      <c r="BY39" s="17">
        <f t="shared" si="124"/>
        <v>11.535253807690735</v>
      </c>
      <c r="BZ39" s="79">
        <f t="shared" si="117"/>
        <v>7.9054250879165081E-2</v>
      </c>
    </row>
    <row r="40" spans="2:78" ht="20.100000000000001" customHeight="1">
      <c r="B40" s="9" t="s">
        <v>7</v>
      </c>
      <c r="C40" s="10">
        <v>1.343</v>
      </c>
      <c r="D40" s="2"/>
      <c r="E40" s="38">
        <v>36</v>
      </c>
      <c r="F40" s="20">
        <f t="shared" si="66"/>
        <v>0.71460000000000001</v>
      </c>
      <c r="G40" s="20">
        <f t="shared" si="67"/>
        <v>7.3510861024354552</v>
      </c>
      <c r="H40" s="29">
        <f t="shared" si="68"/>
        <v>63911.408450704221</v>
      </c>
      <c r="I40" s="26">
        <v>1.0751999999999999</v>
      </c>
      <c r="J40" s="20">
        <v>7.0000000000000007E-2</v>
      </c>
      <c r="K40" s="20">
        <v>1.2250000000000001</v>
      </c>
      <c r="L40" s="19">
        <f t="shared" si="69"/>
        <v>1.1202793930457278</v>
      </c>
      <c r="M40" s="19">
        <f t="shared" si="70"/>
        <v>0.71574355479235963</v>
      </c>
      <c r="N40" s="19">
        <f t="shared" si="71"/>
        <v>0</v>
      </c>
      <c r="O40" s="19">
        <f t="shared" si="72"/>
        <v>0.71574355479235963</v>
      </c>
      <c r="P40" s="36">
        <f t="shared" si="73"/>
        <v>0</v>
      </c>
      <c r="Q40" s="17">
        <f t="shared" si="118"/>
        <v>27.105882875149547</v>
      </c>
      <c r="R40" s="79">
        <f t="shared" si="75"/>
        <v>0</v>
      </c>
      <c r="S40" s="26">
        <v>0.90769999999999995</v>
      </c>
      <c r="T40" s="20">
        <v>4.9000000000000002E-2</v>
      </c>
      <c r="U40" s="20">
        <v>1.2210000000000001</v>
      </c>
      <c r="V40" s="19">
        <f t="shared" si="76"/>
        <v>1.1166213378847623</v>
      </c>
      <c r="W40" s="19">
        <f t="shared" si="77"/>
        <v>0.50678383762071555</v>
      </c>
      <c r="X40" s="19">
        <f t="shared" si="78"/>
        <v>1.0135676752414311</v>
      </c>
      <c r="Y40" s="19">
        <f t="shared" si="79"/>
        <v>1.5203515128621468</v>
      </c>
      <c r="Z40" s="36">
        <f t="shared" si="80"/>
        <v>4.2623505320988804E-2</v>
      </c>
      <c r="AA40" s="17">
        <f t="shared" si="119"/>
        <v>24.223559753268166</v>
      </c>
      <c r="AB40" s="79">
        <f t="shared" si="82"/>
        <v>4.1842226558162401E-2</v>
      </c>
      <c r="AC40" s="26">
        <v>0.71360000000000001</v>
      </c>
      <c r="AD40" s="20">
        <v>7.6999999999999999E-2</v>
      </c>
      <c r="AE40" s="20">
        <v>1.204</v>
      </c>
      <c r="AF40" s="19">
        <f t="shared" si="83"/>
        <v>1.101074603450658</v>
      </c>
      <c r="AG40" s="19">
        <f t="shared" si="84"/>
        <v>0.30455758052599313</v>
      </c>
      <c r="AH40" s="19">
        <f t="shared" si="85"/>
        <v>1.2182303221039725</v>
      </c>
      <c r="AI40" s="19">
        <f t="shared" si="86"/>
        <v>1.5227879026299656</v>
      </c>
      <c r="AJ40" s="36">
        <f t="shared" si="87"/>
        <v>0.13025531383835326</v>
      </c>
      <c r="AK40" s="17">
        <f t="shared" si="120"/>
        <v>20.88350651173279</v>
      </c>
      <c r="AL40" s="79">
        <f t="shared" si="89"/>
        <v>5.8334567588998777E-2</v>
      </c>
      <c r="AM40" s="26">
        <v>0.37480000000000002</v>
      </c>
      <c r="AN40" s="20">
        <v>9.0999999999999998E-2</v>
      </c>
      <c r="AO40" s="20">
        <v>1.4219999999999999</v>
      </c>
      <c r="AP40" s="19">
        <f t="shared" si="90"/>
        <v>1.3004386097232854</v>
      </c>
      <c r="AQ40" s="19">
        <f t="shared" si="91"/>
        <v>0.11719392895387687</v>
      </c>
      <c r="AR40" s="19">
        <f t="shared" si="92"/>
        <v>0.7031635737232611</v>
      </c>
      <c r="AS40" s="19">
        <f t="shared" si="93"/>
        <v>0.82035750267713792</v>
      </c>
      <c r="AT40" s="36">
        <f t="shared" si="94"/>
        <v>0.32209471194982903</v>
      </c>
      <c r="AU40" s="17">
        <f t="shared" si="121"/>
        <v>15.0534702508766</v>
      </c>
      <c r="AV40" s="79">
        <f t="shared" si="96"/>
        <v>4.6711061436635462E-2</v>
      </c>
      <c r="AW40" s="26">
        <v>0.3488</v>
      </c>
      <c r="AX40" s="20">
        <v>0.06</v>
      </c>
      <c r="AY40" s="20">
        <v>1.43</v>
      </c>
      <c r="AZ40" s="19">
        <f t="shared" si="97"/>
        <v>1.3077547200452169</v>
      </c>
      <c r="BA40" s="19">
        <f t="shared" si="98"/>
        <v>0.10264357849119086</v>
      </c>
      <c r="BB40" s="19">
        <f t="shared" si="99"/>
        <v>0.82114862792952692</v>
      </c>
      <c r="BC40" s="19">
        <f t="shared" si="100"/>
        <v>0.9237922064207178</v>
      </c>
      <c r="BD40" s="36">
        <f t="shared" si="101"/>
        <v>0.28635519841175516</v>
      </c>
      <c r="BE40" s="17">
        <f t="shared" si="122"/>
        <v>14.606064870763673</v>
      </c>
      <c r="BF40" s="79">
        <f t="shared" si="103"/>
        <v>5.6219702924446446E-2</v>
      </c>
      <c r="BG40" s="26">
        <v>0.32590000000000002</v>
      </c>
      <c r="BH40" s="20">
        <v>3.9E-2</v>
      </c>
      <c r="BI40" s="20">
        <v>1.4850000000000001</v>
      </c>
      <c r="BJ40" s="19">
        <f t="shared" si="104"/>
        <v>1.3580529785084945</v>
      </c>
      <c r="BK40" s="19">
        <f t="shared" si="105"/>
        <v>9.6633650340720328E-2</v>
      </c>
      <c r="BL40" s="19">
        <f t="shared" si="106"/>
        <v>0.96633650340720312</v>
      </c>
      <c r="BM40" s="19">
        <f t="shared" si="107"/>
        <v>1.0629701537479235</v>
      </c>
      <c r="BN40" s="36">
        <f t="shared" si="108"/>
        <v>0.2509049755314538</v>
      </c>
      <c r="BO40" s="17">
        <f t="shared" si="123"/>
        <v>14.212003978279592</v>
      </c>
      <c r="BP40" s="79">
        <f t="shared" si="110"/>
        <v>6.7994387342141818E-2</v>
      </c>
      <c r="BQ40" s="26">
        <v>0.30590000000000001</v>
      </c>
      <c r="BR40" s="20">
        <v>3.5000000000000003E-2</v>
      </c>
      <c r="BS40" s="20">
        <v>1.4890000000000001</v>
      </c>
      <c r="BT40" s="19">
        <f t="shared" si="111"/>
        <v>1.3617110336694602</v>
      </c>
      <c r="BU40" s="19">
        <f t="shared" si="112"/>
        <v>8.5596322544250494E-2</v>
      </c>
      <c r="BV40" s="19">
        <f t="shared" si="113"/>
        <v>1.0271558705310058</v>
      </c>
      <c r="BW40" s="19">
        <f t="shared" si="114"/>
        <v>1.1127521930752562</v>
      </c>
      <c r="BX40" s="36">
        <f t="shared" si="115"/>
        <v>0.27166297050009075</v>
      </c>
      <c r="BY40" s="17">
        <f t="shared" si="124"/>
        <v>13.867845993577337</v>
      </c>
      <c r="BZ40" s="79">
        <f t="shared" si="117"/>
        <v>7.4067441404145673E-2</v>
      </c>
    </row>
    <row r="41" spans="2:78" ht="20.100000000000001" customHeight="1">
      <c r="B41" s="12" t="s">
        <v>8</v>
      </c>
      <c r="C41" s="10">
        <f>C39*C40</f>
        <v>7.2857749999999992</v>
      </c>
      <c r="D41" s="2"/>
      <c r="E41" s="38">
        <v>38</v>
      </c>
      <c r="F41" s="20">
        <f t="shared" si="66"/>
        <v>0.75460000000000005</v>
      </c>
      <c r="G41" s="20">
        <f t="shared" si="67"/>
        <v>7.7625658730727602</v>
      </c>
      <c r="H41" s="29">
        <f t="shared" si="68"/>
        <v>67488.873239436623</v>
      </c>
      <c r="I41" s="26">
        <v>1.0991</v>
      </c>
      <c r="J41" s="20">
        <v>7.2999999999999995E-2</v>
      </c>
      <c r="K41" s="20">
        <v>1.2470000000000001</v>
      </c>
      <c r="L41" s="19">
        <f t="shared" si="69"/>
        <v>1.1403986964310389</v>
      </c>
      <c r="M41" s="19">
        <f t="shared" si="70"/>
        <v>0.77502208763486535</v>
      </c>
      <c r="N41" s="19">
        <f t="shared" si="71"/>
        <v>0</v>
      </c>
      <c r="O41" s="19">
        <f t="shared" si="72"/>
        <v>0.77502208763486535</v>
      </c>
      <c r="P41" s="36">
        <f t="shared" si="73"/>
        <v>0</v>
      </c>
      <c r="Q41" s="17">
        <f t="shared" si="118"/>
        <v>32.401479750080014</v>
      </c>
      <c r="R41" s="79">
        <f t="shared" si="75"/>
        <v>0</v>
      </c>
      <c r="S41" s="26">
        <v>0.92510000000000003</v>
      </c>
      <c r="T41" s="20">
        <v>9.7000000000000003E-2</v>
      </c>
      <c r="U41" s="20">
        <v>1.244</v>
      </c>
      <c r="V41" s="19">
        <f t="shared" si="76"/>
        <v>1.1376551550603144</v>
      </c>
      <c r="W41" s="19">
        <f t="shared" si="77"/>
        <v>0.54641785200341919</v>
      </c>
      <c r="X41" s="19">
        <f t="shared" si="78"/>
        <v>1.0928357040068384</v>
      </c>
      <c r="Y41" s="19">
        <f t="shared" si="79"/>
        <v>1.6392535560102575</v>
      </c>
      <c r="Z41" s="36">
        <f t="shared" si="80"/>
        <v>8.7585910676042433E-2</v>
      </c>
      <c r="AA41" s="17">
        <f t="shared" si="119"/>
        <v>28.875835652453901</v>
      </c>
      <c r="AB41" s="79">
        <f t="shared" si="82"/>
        <v>3.78460286711726E-2</v>
      </c>
      <c r="AC41" s="26">
        <v>0.70030000000000003</v>
      </c>
      <c r="AD41" s="20">
        <v>0.105</v>
      </c>
      <c r="AE41" s="20">
        <v>1.2589999999999999</v>
      </c>
      <c r="AF41" s="19">
        <f t="shared" si="83"/>
        <v>1.1513728619139356</v>
      </c>
      <c r="AG41" s="19">
        <f t="shared" si="84"/>
        <v>0.3207203151681226</v>
      </c>
      <c r="AH41" s="19">
        <f t="shared" si="85"/>
        <v>1.2828812606724904</v>
      </c>
      <c r="AI41" s="19">
        <f t="shared" si="86"/>
        <v>1.603601575840613</v>
      </c>
      <c r="AJ41" s="36">
        <f t="shared" si="87"/>
        <v>0.19421935606728463</v>
      </c>
      <c r="AK41" s="17">
        <f t="shared" si="120"/>
        <v>24.320865576900164</v>
      </c>
      <c r="AL41" s="79">
        <f t="shared" si="89"/>
        <v>5.2748174468385887E-2</v>
      </c>
      <c r="AM41" s="26">
        <v>0.45190000000000002</v>
      </c>
      <c r="AN41" s="20">
        <v>0.10299999999999999</v>
      </c>
      <c r="AO41" s="20">
        <v>1.4330000000000001</v>
      </c>
      <c r="AP41" s="19">
        <f t="shared" si="90"/>
        <v>1.3104982614159411</v>
      </c>
      <c r="AQ41" s="19">
        <f t="shared" si="91"/>
        <v>0.17301502528802337</v>
      </c>
      <c r="AR41" s="19">
        <f t="shared" si="92"/>
        <v>1.0380901517281402</v>
      </c>
      <c r="AS41" s="19">
        <f t="shared" si="93"/>
        <v>1.2111051770161636</v>
      </c>
      <c r="AT41" s="36">
        <f t="shared" si="94"/>
        <v>0.3702308594138452</v>
      </c>
      <c r="AU41" s="17">
        <f t="shared" si="121"/>
        <v>19.287704692702878</v>
      </c>
      <c r="AV41" s="79">
        <f t="shared" si="96"/>
        <v>5.3821342055329222E-2</v>
      </c>
      <c r="AW41" s="26">
        <v>0.39250000000000002</v>
      </c>
      <c r="AX41" s="20">
        <v>8.8999999999999996E-2</v>
      </c>
      <c r="AY41" s="20">
        <v>1.4750000000000001</v>
      </c>
      <c r="AZ41" s="19">
        <f t="shared" si="97"/>
        <v>1.3489078406060804</v>
      </c>
      <c r="BA41" s="19">
        <f t="shared" si="98"/>
        <v>0.13828342254852019</v>
      </c>
      <c r="BB41" s="19">
        <f t="shared" si="99"/>
        <v>1.1062673803881615</v>
      </c>
      <c r="BC41" s="19">
        <f t="shared" si="100"/>
        <v>1.2445508029366816</v>
      </c>
      <c r="BD41" s="36">
        <f t="shared" si="101"/>
        <v>0.4519139977543089</v>
      </c>
      <c r="BE41" s="17">
        <f t="shared" si="122"/>
        <v>18.084122742133964</v>
      </c>
      <c r="BF41" s="79">
        <f t="shared" si="103"/>
        <v>6.1173405874462655E-2</v>
      </c>
      <c r="BG41" s="26">
        <v>0.33629999999999999</v>
      </c>
      <c r="BH41" s="20">
        <v>5.6000000000000001E-2</v>
      </c>
      <c r="BI41" s="20">
        <v>1.5089999999999999</v>
      </c>
      <c r="BJ41" s="19">
        <f t="shared" si="104"/>
        <v>1.3800013094742882</v>
      </c>
      <c r="BK41" s="19">
        <f t="shared" si="105"/>
        <v>0.10625245449207772</v>
      </c>
      <c r="BL41" s="19">
        <f t="shared" si="106"/>
        <v>1.062524544920777</v>
      </c>
      <c r="BM41" s="19">
        <f t="shared" si="107"/>
        <v>1.1687769994128547</v>
      </c>
      <c r="BN41" s="36">
        <f t="shared" si="108"/>
        <v>0.37201312785323365</v>
      </c>
      <c r="BO41" s="17">
        <f t="shared" si="123"/>
        <v>16.945380223245522</v>
      </c>
      <c r="BP41" s="79">
        <f t="shared" si="110"/>
        <v>6.2702903736749166E-2</v>
      </c>
      <c r="BQ41" s="26">
        <v>0.33389999999999997</v>
      </c>
      <c r="BR41" s="20">
        <v>3.9E-2</v>
      </c>
      <c r="BS41" s="20">
        <v>1.506</v>
      </c>
      <c r="BT41" s="19">
        <f t="shared" si="111"/>
        <v>1.377257768103564</v>
      </c>
      <c r="BU41" s="19">
        <f t="shared" si="112"/>
        <v>0.10432527518391768</v>
      </c>
      <c r="BV41" s="19">
        <f t="shared" si="113"/>
        <v>1.2519033022070121</v>
      </c>
      <c r="BW41" s="19">
        <f t="shared" si="114"/>
        <v>1.3562285773909297</v>
      </c>
      <c r="BX41" s="36">
        <f t="shared" si="115"/>
        <v>0.30966174449380335</v>
      </c>
      <c r="BY41" s="17">
        <f t="shared" si="124"/>
        <v>16.896750649485163</v>
      </c>
      <c r="BZ41" s="79">
        <f t="shared" si="117"/>
        <v>7.4091363965601106E-2</v>
      </c>
    </row>
    <row r="42" spans="2:78" ht="20.100000000000001" customHeight="1">
      <c r="B42" s="12" t="s">
        <v>17</v>
      </c>
      <c r="C42" s="10">
        <f>1*C39</f>
        <v>5.4249999999999998</v>
      </c>
      <c r="D42" s="2"/>
      <c r="E42" s="38">
        <v>40</v>
      </c>
      <c r="F42" s="20">
        <f t="shared" si="66"/>
        <v>0.79460000000000008</v>
      </c>
      <c r="G42" s="20">
        <f t="shared" si="67"/>
        <v>8.1740456437100661</v>
      </c>
      <c r="H42" s="29">
        <f t="shared" si="68"/>
        <v>71066.338028169019</v>
      </c>
      <c r="I42" s="26">
        <v>1.0232000000000001</v>
      </c>
      <c r="J42" s="20">
        <v>0.161</v>
      </c>
      <c r="K42" s="20">
        <v>1.294</v>
      </c>
      <c r="L42" s="19">
        <f t="shared" si="69"/>
        <v>1.183380844572385</v>
      </c>
      <c r="M42" s="19">
        <f t="shared" si="70"/>
        <v>0.72326320695934831</v>
      </c>
      <c r="N42" s="19">
        <f t="shared" si="71"/>
        <v>0</v>
      </c>
      <c r="O42" s="19">
        <f t="shared" si="72"/>
        <v>0.72326320695934831</v>
      </c>
      <c r="P42" s="36">
        <f t="shared" si="73"/>
        <v>0</v>
      </c>
      <c r="Q42" s="17">
        <f t="shared" si="118"/>
        <v>36.03640273653329</v>
      </c>
      <c r="R42" s="79">
        <f t="shared" si="75"/>
        <v>0</v>
      </c>
      <c r="S42" s="26">
        <v>0.90849999999999997</v>
      </c>
      <c r="T42" s="20">
        <v>0.105</v>
      </c>
      <c r="U42" s="20">
        <v>1.2849999999999999</v>
      </c>
      <c r="V42" s="19">
        <f t="shared" si="76"/>
        <v>1.1751502204602122</v>
      </c>
      <c r="W42" s="19">
        <f t="shared" si="77"/>
        <v>0.5622932573011723</v>
      </c>
      <c r="X42" s="19">
        <f t="shared" si="78"/>
        <v>1.1245865146023446</v>
      </c>
      <c r="Y42" s="19">
        <f t="shared" si="79"/>
        <v>1.6868797719035169</v>
      </c>
      <c r="Z42" s="36">
        <f t="shared" si="80"/>
        <v>0.10116197728135094</v>
      </c>
      <c r="AA42" s="17">
        <f t="shared" si="119"/>
        <v>33.322789689080309</v>
      </c>
      <c r="AB42" s="79">
        <f t="shared" si="82"/>
        <v>3.3748270330766016E-2</v>
      </c>
      <c r="AC42" s="26">
        <v>0.52810000000000001</v>
      </c>
      <c r="AD42" s="20">
        <v>0.11700000000000001</v>
      </c>
      <c r="AE42" s="20">
        <v>1.4550000000000001</v>
      </c>
      <c r="AF42" s="19">
        <f t="shared" si="83"/>
        <v>1.3306175648012522</v>
      </c>
      <c r="AG42" s="19">
        <f t="shared" si="84"/>
        <v>0.24359315406232734</v>
      </c>
      <c r="AH42" s="19">
        <f t="shared" si="85"/>
        <v>0.97437261624930938</v>
      </c>
      <c r="AI42" s="19">
        <f t="shared" si="86"/>
        <v>1.2179657703116367</v>
      </c>
      <c r="AJ42" s="36">
        <f t="shared" si="87"/>
        <v>0.28904376060917653</v>
      </c>
      <c r="AK42" s="17">
        <f t="shared" si="120"/>
        <v>24.323152346001752</v>
      </c>
      <c r="AL42" s="79">
        <f t="shared" si="89"/>
        <v>4.0059471008883317E-2</v>
      </c>
      <c r="AM42" s="26">
        <v>0.51829999999999998</v>
      </c>
      <c r="AN42" s="20">
        <v>0.11899999999999999</v>
      </c>
      <c r="AO42" s="20">
        <v>1.429</v>
      </c>
      <c r="AP42" s="19">
        <f t="shared" si="90"/>
        <v>1.3068402062549755</v>
      </c>
      <c r="AQ42" s="19">
        <f t="shared" si="91"/>
        <v>0.22632557497962247</v>
      </c>
      <c r="AR42" s="19">
        <f t="shared" si="92"/>
        <v>1.3579534498777348</v>
      </c>
      <c r="AS42" s="19">
        <f t="shared" si="93"/>
        <v>1.5842790248573573</v>
      </c>
      <c r="AT42" s="36">
        <f t="shared" si="94"/>
        <v>0.42535782697609142</v>
      </c>
      <c r="AU42" s="17">
        <f t="shared" si="121"/>
        <v>24.091300490160084</v>
      </c>
      <c r="AV42" s="79">
        <f t="shared" si="96"/>
        <v>5.6366963270927654E-2</v>
      </c>
      <c r="AW42" s="26">
        <v>0.43969999999999998</v>
      </c>
      <c r="AX42" s="20">
        <v>6.6000000000000003E-2</v>
      </c>
      <c r="AY42" s="20">
        <v>1.4850000000000001</v>
      </c>
      <c r="AZ42" s="19">
        <f t="shared" si="97"/>
        <v>1.3580529785084945</v>
      </c>
      <c r="BA42" s="19">
        <f t="shared" si="98"/>
        <v>0.17590273644746737</v>
      </c>
      <c r="BB42" s="19">
        <f t="shared" si="99"/>
        <v>1.407221891579739</v>
      </c>
      <c r="BC42" s="19">
        <f t="shared" si="100"/>
        <v>1.5831246280272064</v>
      </c>
      <c r="BD42" s="36">
        <f t="shared" si="101"/>
        <v>0.33968673610412214</v>
      </c>
      <c r="BE42" s="17">
        <f t="shared" si="122"/>
        <v>22.231753972899376</v>
      </c>
      <c r="BF42" s="79">
        <f t="shared" si="103"/>
        <v>6.3297834857976104E-2</v>
      </c>
      <c r="BG42" s="26">
        <v>0.41270000000000001</v>
      </c>
      <c r="BH42" s="20">
        <v>9.0999999999999998E-2</v>
      </c>
      <c r="BI42" s="20">
        <v>1.476</v>
      </c>
      <c r="BJ42" s="19">
        <f t="shared" si="104"/>
        <v>1.3498223543963217</v>
      </c>
      <c r="BK42" s="19">
        <f t="shared" si="105"/>
        <v>0.15309055934677854</v>
      </c>
      <c r="BL42" s="19">
        <f t="shared" si="106"/>
        <v>1.5309055934677851</v>
      </c>
      <c r="BM42" s="19">
        <f t="shared" si="107"/>
        <v>1.6839961528145637</v>
      </c>
      <c r="BN42" s="36">
        <f t="shared" si="108"/>
        <v>0.57837014451494173</v>
      </c>
      <c r="BO42" s="17">
        <f t="shared" si="123"/>
        <v>21.592978451702951</v>
      </c>
      <c r="BP42" s="79">
        <f t="shared" si="110"/>
        <v>7.0898305988308374E-2</v>
      </c>
      <c r="BQ42" s="26">
        <v>0.39300000000000002</v>
      </c>
      <c r="BR42" s="20">
        <v>4.2999999999999997E-2</v>
      </c>
      <c r="BS42" s="20">
        <v>1.4890000000000001</v>
      </c>
      <c r="BT42" s="19">
        <f t="shared" si="111"/>
        <v>1.3617110336694602</v>
      </c>
      <c r="BU42" s="19">
        <f t="shared" si="112"/>
        <v>0.14128018449235372</v>
      </c>
      <c r="BV42" s="19">
        <f t="shared" si="113"/>
        <v>1.6953622139082443</v>
      </c>
      <c r="BW42" s="19">
        <f t="shared" si="114"/>
        <v>1.836642398400598</v>
      </c>
      <c r="BX42" s="36">
        <f t="shared" si="115"/>
        <v>0.33375736375725423</v>
      </c>
      <c r="BY42" s="17">
        <f t="shared" si="124"/>
        <v>21.126908904755929</v>
      </c>
      <c r="BZ42" s="79">
        <f t="shared" si="117"/>
        <v>8.0246581340945589E-2</v>
      </c>
    </row>
    <row r="43" spans="2:78" ht="20.100000000000001" customHeight="1">
      <c r="B43" s="33" t="s">
        <v>22</v>
      </c>
      <c r="C43" s="34">
        <v>0.02</v>
      </c>
      <c r="D43" s="2"/>
      <c r="E43" s="38">
        <v>42</v>
      </c>
      <c r="F43" s="20">
        <f t="shared" si="66"/>
        <v>0.83460000000000001</v>
      </c>
      <c r="G43" s="20">
        <f t="shared" si="67"/>
        <v>8.5855254143473694</v>
      </c>
      <c r="H43" s="29">
        <f t="shared" si="68"/>
        <v>74643.8028169014</v>
      </c>
      <c r="I43" s="26">
        <v>1.1486000000000001</v>
      </c>
      <c r="J43" s="20">
        <v>0.109</v>
      </c>
      <c r="K43" s="20">
        <v>1.2689999999999999</v>
      </c>
      <c r="L43" s="19">
        <f t="shared" si="69"/>
        <v>1.1605179998163497</v>
      </c>
      <c r="M43" s="19">
        <f t="shared" si="70"/>
        <v>0.87653169616231974</v>
      </c>
      <c r="N43" s="19">
        <f t="shared" si="71"/>
        <v>0</v>
      </c>
      <c r="O43" s="19">
        <f t="shared" si="72"/>
        <v>0.87653169616231974</v>
      </c>
      <c r="P43" s="36">
        <f t="shared" si="73"/>
        <v>0</v>
      </c>
      <c r="Q43" s="17">
        <f t="shared" si="118"/>
        <v>45.19488184231168</v>
      </c>
      <c r="R43" s="79">
        <f t="shared" si="75"/>
        <v>0</v>
      </c>
      <c r="S43" s="26">
        <v>0.90010000000000001</v>
      </c>
      <c r="T43" s="20">
        <v>0.114</v>
      </c>
      <c r="U43" s="20">
        <v>1.3049999999999999</v>
      </c>
      <c r="V43" s="19">
        <f t="shared" si="76"/>
        <v>1.1934404962650405</v>
      </c>
      <c r="W43" s="19">
        <f t="shared" si="77"/>
        <v>0.56925821132384191</v>
      </c>
      <c r="X43" s="19">
        <f t="shared" si="78"/>
        <v>1.1385164226476838</v>
      </c>
      <c r="Y43" s="19">
        <f t="shared" si="79"/>
        <v>1.7077746339715256</v>
      </c>
      <c r="Z43" s="36">
        <f t="shared" si="80"/>
        <v>0.1132785365265833</v>
      </c>
      <c r="AA43" s="17">
        <f t="shared" si="119"/>
        <v>38.382478507473365</v>
      </c>
      <c r="AB43" s="79">
        <f t="shared" si="82"/>
        <v>2.9662399795938293E-2</v>
      </c>
      <c r="AC43" s="26">
        <v>0.6462</v>
      </c>
      <c r="AD43" s="20">
        <v>0.11700000000000001</v>
      </c>
      <c r="AE43" s="20">
        <v>1.377</v>
      </c>
      <c r="AF43" s="19">
        <f t="shared" si="83"/>
        <v>1.2592854891624221</v>
      </c>
      <c r="AG43" s="19">
        <f t="shared" si="84"/>
        <v>0.32666946779734252</v>
      </c>
      <c r="AH43" s="19">
        <f t="shared" si="85"/>
        <v>1.3066778711893701</v>
      </c>
      <c r="AI43" s="19">
        <f t="shared" si="86"/>
        <v>1.6333473389867126</v>
      </c>
      <c r="AJ43" s="36">
        <f t="shared" si="87"/>
        <v>0.25888416847232187</v>
      </c>
      <c r="AK43" s="17">
        <f t="shared" si="120"/>
        <v>31.422039043829706</v>
      </c>
      <c r="AL43" s="79">
        <f t="shared" si="89"/>
        <v>4.1584757417133952E-2</v>
      </c>
      <c r="AM43" s="26">
        <v>0.52990000000000004</v>
      </c>
      <c r="AN43" s="20">
        <v>8.5000000000000006E-2</v>
      </c>
      <c r="AO43" s="20">
        <v>1.46</v>
      </c>
      <c r="AP43" s="19">
        <f t="shared" si="90"/>
        <v>1.3351901337524592</v>
      </c>
      <c r="AQ43" s="19">
        <f t="shared" si="91"/>
        <v>0.2469450400657342</v>
      </c>
      <c r="AR43" s="19">
        <f t="shared" si="92"/>
        <v>1.4816702403944051</v>
      </c>
      <c r="AS43" s="19">
        <f t="shared" si="93"/>
        <v>1.7286152804601393</v>
      </c>
      <c r="AT43" s="36">
        <f t="shared" si="94"/>
        <v>0.31715214056575064</v>
      </c>
      <c r="AU43" s="17">
        <f t="shared" si="121"/>
        <v>28.233779454929518</v>
      </c>
      <c r="AV43" s="79">
        <f t="shared" si="96"/>
        <v>5.2478636193912423E-2</v>
      </c>
      <c r="AW43" s="26">
        <v>0.4869</v>
      </c>
      <c r="AX43" s="20">
        <v>7.4999999999999997E-2</v>
      </c>
      <c r="AY43" s="20">
        <v>1.462</v>
      </c>
      <c r="AZ43" s="19">
        <f t="shared" si="97"/>
        <v>1.3370191613329419</v>
      </c>
      <c r="BA43" s="19">
        <f t="shared" si="98"/>
        <v>0.20906486456997042</v>
      </c>
      <c r="BB43" s="19">
        <f t="shared" si="99"/>
        <v>1.6725189165597634</v>
      </c>
      <c r="BC43" s="19">
        <f t="shared" si="100"/>
        <v>1.8815837811297338</v>
      </c>
      <c r="BD43" s="36">
        <f t="shared" si="101"/>
        <v>0.37414311256908395</v>
      </c>
      <c r="BE43" s="17">
        <f t="shared" si="122"/>
        <v>27.05497324407218</v>
      </c>
      <c r="BF43" s="79">
        <f t="shared" si="103"/>
        <v>6.1819278159006015E-2</v>
      </c>
      <c r="BG43" s="26">
        <v>0.44900000000000001</v>
      </c>
      <c r="BH43" s="20">
        <v>6.8000000000000005E-2</v>
      </c>
      <c r="BI43" s="20">
        <v>1.48</v>
      </c>
      <c r="BJ43" s="19">
        <f t="shared" si="104"/>
        <v>1.3534804095572874</v>
      </c>
      <c r="BK43" s="19">
        <f t="shared" si="105"/>
        <v>0.18218930112682216</v>
      </c>
      <c r="BL43" s="19">
        <f t="shared" si="106"/>
        <v>1.8218930112682212</v>
      </c>
      <c r="BM43" s="19">
        <f t="shared" si="107"/>
        <v>2.0040823123950435</v>
      </c>
      <c r="BN43" s="36">
        <f t="shared" si="108"/>
        <v>0.43453433958542581</v>
      </c>
      <c r="BO43" s="17">
        <f t="shared" si="123"/>
        <v>26.015978932642113</v>
      </c>
      <c r="BP43" s="79">
        <f t="shared" si="110"/>
        <v>7.0029769626785088E-2</v>
      </c>
      <c r="BQ43" s="26">
        <v>0.42080000000000001</v>
      </c>
      <c r="BR43" s="20">
        <v>6.3E-2</v>
      </c>
      <c r="BS43" s="20">
        <v>1.488</v>
      </c>
      <c r="BT43" s="19">
        <f t="shared" si="111"/>
        <v>1.3607965198792187</v>
      </c>
      <c r="BU43" s="19">
        <f t="shared" si="112"/>
        <v>0.16175737174040353</v>
      </c>
      <c r="BV43" s="19">
        <f t="shared" si="113"/>
        <v>1.9410884608848422</v>
      </c>
      <c r="BW43" s="19">
        <f t="shared" si="114"/>
        <v>2.1028458326252459</v>
      </c>
      <c r="BX43" s="36">
        <f t="shared" si="115"/>
        <v>0.48833675973431995</v>
      </c>
      <c r="BY43" s="17">
        <f t="shared" si="124"/>
        <v>25.242901371103116</v>
      </c>
      <c r="BZ43" s="79">
        <f t="shared" si="117"/>
        <v>7.6896408711040989E-2</v>
      </c>
    </row>
    <row r="44" spans="2:78" ht="20.100000000000001" customHeight="1" thickBot="1">
      <c r="B44" s="13" t="s">
        <v>16</v>
      </c>
      <c r="C44" s="14">
        <f>1/(2*PI())*SQRT($C$2/(C41+C42))</f>
        <v>1.0934772232751386</v>
      </c>
      <c r="D44" s="2"/>
      <c r="E44" s="38">
        <v>44</v>
      </c>
      <c r="F44" s="20">
        <f t="shared" si="66"/>
        <v>0.87460000000000004</v>
      </c>
      <c r="G44" s="20">
        <f t="shared" si="67"/>
        <v>8.9970051849846762</v>
      </c>
      <c r="H44" s="29">
        <f t="shared" si="68"/>
        <v>78221.267605633795</v>
      </c>
      <c r="I44" s="26">
        <v>1.4926999999999999</v>
      </c>
      <c r="J44" s="20">
        <v>0.05</v>
      </c>
      <c r="K44" s="20">
        <v>1.2350000000000001</v>
      </c>
      <c r="L44" s="19">
        <f t="shared" si="69"/>
        <v>1.1294245309481419</v>
      </c>
      <c r="M44" s="19">
        <f t="shared" si="70"/>
        <v>1.4021217878034731</v>
      </c>
      <c r="N44" s="19">
        <f t="shared" si="71"/>
        <v>0</v>
      </c>
      <c r="O44" s="19">
        <f t="shared" si="72"/>
        <v>1.4021217878034731</v>
      </c>
      <c r="P44" s="36">
        <f t="shared" si="73"/>
        <v>0</v>
      </c>
      <c r="Q44" s="17">
        <f t="shared" si="118"/>
        <v>62.865034539799176</v>
      </c>
      <c r="R44" s="79">
        <f t="shared" si="75"/>
        <v>0</v>
      </c>
      <c r="S44" s="26">
        <v>1.3777999999999999</v>
      </c>
      <c r="T44" s="20">
        <v>0.03</v>
      </c>
      <c r="U44" s="20">
        <v>1.2150000000000001</v>
      </c>
      <c r="V44" s="19">
        <f t="shared" si="76"/>
        <v>1.1111342551433137</v>
      </c>
      <c r="W44" s="19">
        <f t="shared" si="77"/>
        <v>1.1561965624266211</v>
      </c>
      <c r="X44" s="19">
        <f t="shared" si="78"/>
        <v>2.3123931248532421</v>
      </c>
      <c r="Y44" s="19">
        <f t="shared" si="79"/>
        <v>3.4685896872798629</v>
      </c>
      <c r="Z44" s="36">
        <f t="shared" si="80"/>
        <v>2.5840181841128743E-2</v>
      </c>
      <c r="AA44" s="17">
        <f t="shared" si="119"/>
        <v>59.240207687476733</v>
      </c>
      <c r="AB44" s="79">
        <f t="shared" si="82"/>
        <v>3.9034183287343163E-2</v>
      </c>
      <c r="AC44" s="26">
        <v>1.2031000000000001</v>
      </c>
      <c r="AD44" s="20">
        <v>3.9E-2</v>
      </c>
      <c r="AE44" s="20">
        <v>1.2370000000000001</v>
      </c>
      <c r="AF44" s="19">
        <f t="shared" si="83"/>
        <v>1.1312535585286247</v>
      </c>
      <c r="AG44" s="19">
        <f t="shared" si="84"/>
        <v>0.91379675176315345</v>
      </c>
      <c r="AH44" s="19">
        <f t="shared" si="85"/>
        <v>3.6551870070526138</v>
      </c>
      <c r="AI44" s="19">
        <f t="shared" si="86"/>
        <v>4.5689837588157669</v>
      </c>
      <c r="AJ44" s="36">
        <f t="shared" si="87"/>
        <v>6.9639518054436939E-2</v>
      </c>
      <c r="AK44" s="17">
        <f t="shared" si="120"/>
        <v>53.72883039330155</v>
      </c>
      <c r="AL44" s="79">
        <f t="shared" si="89"/>
        <v>6.8030273138205352E-2</v>
      </c>
      <c r="AM44" s="26">
        <v>0.98970000000000002</v>
      </c>
      <c r="AN44" s="20">
        <v>5.7000000000000002E-2</v>
      </c>
      <c r="AO44" s="20">
        <v>1.278</v>
      </c>
      <c r="AP44" s="19">
        <f t="shared" si="90"/>
        <v>1.1687486239285225</v>
      </c>
      <c r="AQ44" s="19">
        <f t="shared" si="91"/>
        <v>0.66004813045388966</v>
      </c>
      <c r="AR44" s="19">
        <f t="shared" si="92"/>
        <v>3.9602887827233375</v>
      </c>
      <c r="AS44" s="19">
        <f t="shared" si="93"/>
        <v>4.6203369131772272</v>
      </c>
      <c r="AT44" s="36">
        <f t="shared" si="94"/>
        <v>0.16295945853902682</v>
      </c>
      <c r="AU44" s="17">
        <f t="shared" si="121"/>
        <v>46.996558415184843</v>
      </c>
      <c r="AV44" s="79">
        <f t="shared" si="96"/>
        <v>8.4267633977294532E-2</v>
      </c>
      <c r="AW44" s="26">
        <v>0.7218</v>
      </c>
      <c r="AX44" s="20">
        <v>6.8000000000000005E-2</v>
      </c>
      <c r="AY44" s="20">
        <v>1.3520000000000001</v>
      </c>
      <c r="AZ44" s="19">
        <f t="shared" si="97"/>
        <v>1.2364226444063868</v>
      </c>
      <c r="BA44" s="19">
        <f t="shared" si="98"/>
        <v>0.39291073600961696</v>
      </c>
      <c r="BB44" s="19">
        <f t="shared" si="99"/>
        <v>3.1432858880769357</v>
      </c>
      <c r="BC44" s="19">
        <f t="shared" si="100"/>
        <v>3.5361966240865526</v>
      </c>
      <c r="BD44" s="36">
        <f t="shared" si="101"/>
        <v>0.29009753742350558</v>
      </c>
      <c r="BE44" s="17">
        <f t="shared" si="122"/>
        <v>38.544938626349492</v>
      </c>
      <c r="BF44" s="79">
        <f t="shared" si="103"/>
        <v>8.1548602750353624E-2</v>
      </c>
      <c r="BG44" s="26">
        <v>0.6573</v>
      </c>
      <c r="BH44" s="20">
        <v>8.1000000000000003E-2</v>
      </c>
      <c r="BI44" s="20">
        <v>1.357</v>
      </c>
      <c r="BJ44" s="19">
        <f t="shared" si="104"/>
        <v>1.2409952133575939</v>
      </c>
      <c r="BK44" s="19">
        <f t="shared" si="105"/>
        <v>0.32824167261234277</v>
      </c>
      <c r="BL44" s="19">
        <f t="shared" si="106"/>
        <v>3.2824167261234272</v>
      </c>
      <c r="BM44" s="19">
        <f t="shared" si="107"/>
        <v>3.6106583987357701</v>
      </c>
      <c r="BN44" s="36">
        <f t="shared" si="108"/>
        <v>0.43514748066908709</v>
      </c>
      <c r="BO44" s="17">
        <f t="shared" si="123"/>
        <v>36.510114153113655</v>
      </c>
      <c r="BP44" s="79">
        <f t="shared" si="110"/>
        <v>8.9904312880476053E-2</v>
      </c>
      <c r="BQ44" s="26">
        <v>0.59199999999999997</v>
      </c>
      <c r="BR44" s="20">
        <v>4.2999999999999997E-2</v>
      </c>
      <c r="BS44" s="20">
        <v>1.3919999999999999</v>
      </c>
      <c r="BT44" s="19">
        <f t="shared" si="111"/>
        <v>1.2730031960160431</v>
      </c>
      <c r="BU44" s="19">
        <f t="shared" si="112"/>
        <v>0.28017452292685269</v>
      </c>
      <c r="BV44" s="19">
        <f t="shared" si="113"/>
        <v>3.3620942751222325</v>
      </c>
      <c r="BW44" s="19">
        <f t="shared" si="114"/>
        <v>3.6422687980490851</v>
      </c>
      <c r="BX44" s="36">
        <f t="shared" si="115"/>
        <v>0.29168891931804181</v>
      </c>
      <c r="BY44" s="17">
        <f t="shared" si="124"/>
        <v>34.450051546876452</v>
      </c>
      <c r="BZ44" s="79">
        <f t="shared" si="117"/>
        <v>9.7593301726919185E-2</v>
      </c>
    </row>
    <row r="45" spans="2:78" ht="20.100000000000001" customHeight="1">
      <c r="B45" s="2"/>
      <c r="C45" s="2"/>
      <c r="D45" s="2"/>
      <c r="E45" s="38">
        <v>46</v>
      </c>
      <c r="F45" s="20">
        <f t="shared" si="66"/>
        <v>0.91460000000000008</v>
      </c>
      <c r="G45" s="20">
        <f t="shared" si="67"/>
        <v>9.4084849556219812</v>
      </c>
      <c r="H45" s="29">
        <f t="shared" si="68"/>
        <v>81798.732394366205</v>
      </c>
      <c r="I45" s="26">
        <v>1.6915</v>
      </c>
      <c r="J45" s="20">
        <v>6.7000000000000004E-2</v>
      </c>
      <c r="K45" s="20">
        <v>1.2050000000000001</v>
      </c>
      <c r="L45" s="19">
        <f t="shared" si="69"/>
        <v>1.1019891172408995</v>
      </c>
      <c r="M45" s="19">
        <f t="shared" si="70"/>
        <v>1.7140554020799117</v>
      </c>
      <c r="N45" s="19">
        <f t="shared" si="71"/>
        <v>0</v>
      </c>
      <c r="O45" s="19">
        <f t="shared" si="72"/>
        <v>1.7140554020799117</v>
      </c>
      <c r="P45" s="36">
        <f t="shared" si="73"/>
        <v>0</v>
      </c>
      <c r="Q45" s="17">
        <f t="shared" si="118"/>
        <v>79.063108396738826</v>
      </c>
      <c r="R45" s="79">
        <f t="shared" si="75"/>
        <v>0</v>
      </c>
      <c r="S45" s="26">
        <v>1.4731000000000001</v>
      </c>
      <c r="T45" s="20">
        <v>4.8000000000000001E-2</v>
      </c>
      <c r="U45" s="20">
        <v>1.179</v>
      </c>
      <c r="V45" s="19">
        <f t="shared" si="76"/>
        <v>1.0782117586946229</v>
      </c>
      <c r="W45" s="19">
        <f t="shared" si="77"/>
        <v>1.2445112484894014</v>
      </c>
      <c r="X45" s="19">
        <f t="shared" si="78"/>
        <v>2.4890224969788028</v>
      </c>
      <c r="Y45" s="19">
        <f t="shared" si="79"/>
        <v>3.733533745468204</v>
      </c>
      <c r="Z45" s="36">
        <f t="shared" si="80"/>
        <v>3.8930555660958939E-2</v>
      </c>
      <c r="AA45" s="17">
        <f t="shared" si="119"/>
        <v>71.183855431259573</v>
      </c>
      <c r="AB45" s="79">
        <f t="shared" si="82"/>
        <v>3.4966109687362863E-2</v>
      </c>
      <c r="AC45" s="26">
        <v>1.3117000000000001</v>
      </c>
      <c r="AD45" s="20">
        <v>0.05</v>
      </c>
      <c r="AE45" s="20">
        <v>1.1739999999999999</v>
      </c>
      <c r="AF45" s="19">
        <f t="shared" si="83"/>
        <v>1.0736391897434157</v>
      </c>
      <c r="AG45" s="19">
        <f t="shared" si="84"/>
        <v>0.97838996133169653</v>
      </c>
      <c r="AH45" s="19">
        <f t="shared" si="85"/>
        <v>3.9135598453267861</v>
      </c>
      <c r="AI45" s="19">
        <f t="shared" si="86"/>
        <v>4.8919498066584826</v>
      </c>
      <c r="AJ45" s="36">
        <f t="shared" si="87"/>
        <v>8.0418866742905173E-2</v>
      </c>
      <c r="AK45" s="17">
        <f t="shared" si="120"/>
        <v>65.361000904573004</v>
      </c>
      <c r="AL45" s="79">
        <f t="shared" si="89"/>
        <v>5.9876069692393168E-2</v>
      </c>
      <c r="AM45" s="26">
        <v>1.2361</v>
      </c>
      <c r="AN45" s="20">
        <v>3.5000000000000003E-2</v>
      </c>
      <c r="AO45" s="20">
        <v>1.1870000000000001</v>
      </c>
      <c r="AP45" s="19">
        <f t="shared" si="90"/>
        <v>1.0855278690165542</v>
      </c>
      <c r="AQ45" s="19">
        <f t="shared" si="91"/>
        <v>0.88820948759021612</v>
      </c>
      <c r="AR45" s="19">
        <f t="shared" si="92"/>
        <v>5.329256925541296</v>
      </c>
      <c r="AS45" s="19">
        <f t="shared" si="93"/>
        <v>6.217466413131512</v>
      </c>
      <c r="AT45" s="36">
        <f t="shared" si="94"/>
        <v>8.6320210733320898E-2</v>
      </c>
      <c r="AU45" s="17">
        <f t="shared" si="121"/>
        <v>62.633567185753257</v>
      </c>
      <c r="AV45" s="79">
        <f t="shared" si="96"/>
        <v>8.5086275059765376E-2</v>
      </c>
      <c r="AW45" s="26">
        <v>1.0649</v>
      </c>
      <c r="AX45" s="20">
        <v>4.3999999999999997E-2</v>
      </c>
      <c r="AY45" s="20">
        <v>1.194</v>
      </c>
      <c r="AZ45" s="19">
        <f t="shared" si="97"/>
        <v>1.0919294655482439</v>
      </c>
      <c r="BA45" s="19">
        <f t="shared" si="98"/>
        <v>0.66701110540473763</v>
      </c>
      <c r="BB45" s="19">
        <f t="shared" si="99"/>
        <v>5.336088843237901</v>
      </c>
      <c r="BC45" s="19">
        <f t="shared" si="100"/>
        <v>6.0030999486426389</v>
      </c>
      <c r="BD45" s="36">
        <f t="shared" si="101"/>
        <v>0.14640067406955029</v>
      </c>
      <c r="BE45" s="17">
        <f t="shared" si="122"/>
        <v>56.457156436256703</v>
      </c>
      <c r="BF45" s="79">
        <f t="shared" si="103"/>
        <v>9.4515720947842011E-2</v>
      </c>
      <c r="BG45" s="26">
        <v>0.87649999999999995</v>
      </c>
      <c r="BH45" s="20">
        <v>0.06</v>
      </c>
      <c r="BI45" s="20">
        <v>1.2110000000000001</v>
      </c>
      <c r="BJ45" s="19">
        <f t="shared" si="104"/>
        <v>1.1074761999823481</v>
      </c>
      <c r="BK45" s="19">
        <f t="shared" si="105"/>
        <v>0.46483506764869648</v>
      </c>
      <c r="BL45" s="19">
        <f t="shared" si="106"/>
        <v>4.648350676486964</v>
      </c>
      <c r="BM45" s="19">
        <f t="shared" si="107"/>
        <v>5.1131857441356603</v>
      </c>
      <c r="BN45" s="36">
        <f t="shared" si="108"/>
        <v>0.25670320793804446</v>
      </c>
      <c r="BO45" s="17">
        <f t="shared" si="123"/>
        <v>49.660218438563071</v>
      </c>
      <c r="BP45" s="79">
        <f t="shared" si="110"/>
        <v>9.3603105718063878E-2</v>
      </c>
      <c r="BQ45" s="26">
        <v>0.64259999999999995</v>
      </c>
      <c r="BR45" s="20">
        <v>4.5999999999999999E-2</v>
      </c>
      <c r="BS45" s="20">
        <v>1.3129999999999999</v>
      </c>
      <c r="BT45" s="19">
        <f t="shared" si="111"/>
        <v>1.2007566065869717</v>
      </c>
      <c r="BU45" s="19">
        <f t="shared" si="112"/>
        <v>0.29370926854757484</v>
      </c>
      <c r="BV45" s="19">
        <f t="shared" si="113"/>
        <v>3.5245112225708977</v>
      </c>
      <c r="BW45" s="19">
        <f t="shared" si="114"/>
        <v>3.8182204911184723</v>
      </c>
      <c r="BX45" s="36">
        <f t="shared" si="115"/>
        <v>0.27762609800397203</v>
      </c>
      <c r="BY45" s="17">
        <f t="shared" si="124"/>
        <v>41.2217694063946</v>
      </c>
      <c r="BZ45" s="79">
        <f t="shared" si="117"/>
        <v>8.5501211455133508E-2</v>
      </c>
    </row>
    <row r="46" spans="2:78" ht="20.100000000000001" customHeight="1">
      <c r="B46" s="2"/>
      <c r="C46" s="2"/>
      <c r="D46" s="2"/>
      <c r="E46" s="38">
        <v>48</v>
      </c>
      <c r="F46" s="20">
        <f t="shared" si="66"/>
        <v>0.9546</v>
      </c>
      <c r="G46" s="20">
        <f t="shared" si="67"/>
        <v>9.8199647262592844</v>
      </c>
      <c r="H46" s="29">
        <f t="shared" si="68"/>
        <v>85376.1971830986</v>
      </c>
      <c r="I46" s="22">
        <v>1.5569999999999999</v>
      </c>
      <c r="J46" s="19">
        <v>0.108</v>
      </c>
      <c r="K46" s="19">
        <v>1.1519999999999999</v>
      </c>
      <c r="L46" s="19">
        <f t="shared" si="69"/>
        <v>1.0535198863581048</v>
      </c>
      <c r="M46" s="19">
        <f t="shared" si="70"/>
        <v>1.3273606552249833</v>
      </c>
      <c r="N46" s="19">
        <f t="shared" si="71"/>
        <v>0</v>
      </c>
      <c r="O46" s="19">
        <f t="shared" si="72"/>
        <v>1.3273606552249833</v>
      </c>
      <c r="P46" s="36">
        <f t="shared" si="73"/>
        <v>0</v>
      </c>
      <c r="Q46" s="17">
        <f t="shared" si="118"/>
        <v>84.379587987833617</v>
      </c>
      <c r="R46" s="79">
        <f t="shared" si="75"/>
        <v>0</v>
      </c>
      <c r="S46" s="22">
        <v>1.3589</v>
      </c>
      <c r="T46" s="19">
        <v>5.8000000000000003E-2</v>
      </c>
      <c r="U46" s="19">
        <v>1.129</v>
      </c>
      <c r="V46" s="19">
        <f t="shared" si="76"/>
        <v>1.0324860691825524</v>
      </c>
      <c r="W46" s="19">
        <f t="shared" si="77"/>
        <v>0.97111270999863486</v>
      </c>
      <c r="X46" s="19">
        <f t="shared" si="78"/>
        <v>1.9422254199972697</v>
      </c>
      <c r="Y46" s="19">
        <f t="shared" si="79"/>
        <v>2.9133381299959047</v>
      </c>
      <c r="Z46" s="36">
        <f t="shared" si="80"/>
        <v>4.3135777696154599E-2</v>
      </c>
      <c r="AA46" s="17">
        <f t="shared" si="119"/>
        <v>76.253386538932375</v>
      </c>
      <c r="AB46" s="79">
        <f t="shared" si="82"/>
        <v>2.5470677541719878E-2</v>
      </c>
      <c r="AC46" s="22">
        <v>1.1892</v>
      </c>
      <c r="AD46" s="19">
        <v>4.5999999999999999E-2</v>
      </c>
      <c r="AE46" s="19">
        <v>1.1160000000000001</v>
      </c>
      <c r="AF46" s="19">
        <f t="shared" si="83"/>
        <v>1.0205973899094141</v>
      </c>
      <c r="AG46" s="19">
        <f t="shared" si="84"/>
        <v>0.72668291121040329</v>
      </c>
      <c r="AH46" s="19">
        <f t="shared" si="85"/>
        <v>2.9067316448416132</v>
      </c>
      <c r="AI46" s="19">
        <f t="shared" si="86"/>
        <v>3.6334145560520166</v>
      </c>
      <c r="AJ46" s="36">
        <f t="shared" si="87"/>
        <v>6.6855627820769994E-2</v>
      </c>
      <c r="AK46" s="17">
        <f t="shared" si="120"/>
        <v>69.292173081695935</v>
      </c>
      <c r="AL46" s="79">
        <f t="shared" si="89"/>
        <v>4.1948917396695831E-2</v>
      </c>
      <c r="AM46" s="26">
        <v>1.0479000000000001</v>
      </c>
      <c r="AN46" s="20">
        <v>5.5E-2</v>
      </c>
      <c r="AO46" s="20">
        <v>1.1120000000000001</v>
      </c>
      <c r="AP46" s="19">
        <f t="shared" si="90"/>
        <v>1.0169393347484483</v>
      </c>
      <c r="AQ46" s="19">
        <f t="shared" si="91"/>
        <v>0.56021665015795408</v>
      </c>
      <c r="AR46" s="19">
        <f t="shared" si="92"/>
        <v>3.3612999009477238</v>
      </c>
      <c r="AS46" s="19">
        <f t="shared" si="93"/>
        <v>3.921516551105678</v>
      </c>
      <c r="AT46" s="36">
        <f t="shared" si="94"/>
        <v>0.11904612777866644</v>
      </c>
      <c r="AU46" s="17">
        <f t="shared" si="121"/>
        <v>63.495947616124276</v>
      </c>
      <c r="AV46" s="79">
        <f t="shared" si="96"/>
        <v>5.2937235007012466E-2</v>
      </c>
      <c r="AW46" s="26">
        <v>0.89980000000000004</v>
      </c>
      <c r="AX46" s="20">
        <v>4.2999999999999997E-2</v>
      </c>
      <c r="AY46" s="20">
        <v>1.107</v>
      </c>
      <c r="AZ46" s="19">
        <f t="shared" si="97"/>
        <v>1.0123667657972413</v>
      </c>
      <c r="BA46" s="19">
        <f t="shared" si="98"/>
        <v>0.40934922879368651</v>
      </c>
      <c r="BB46" s="19">
        <f t="shared" si="99"/>
        <v>3.2747938303494921</v>
      </c>
      <c r="BC46" s="19">
        <f t="shared" si="100"/>
        <v>3.6841430591431785</v>
      </c>
      <c r="BD46" s="36">
        <f t="shared" si="101"/>
        <v>0.12298310215784748</v>
      </c>
      <c r="BE46" s="17">
        <f t="shared" si="122"/>
        <v>57.420781363815991</v>
      </c>
      <c r="BF46" s="79">
        <f t="shared" si="103"/>
        <v>5.7031509369413091E-2</v>
      </c>
      <c r="BG46" s="22">
        <v>0.77300000000000002</v>
      </c>
      <c r="BH46" s="19">
        <v>4.2000000000000003E-2</v>
      </c>
      <c r="BI46" s="19">
        <v>1.113</v>
      </c>
      <c r="BJ46" s="19">
        <f t="shared" si="104"/>
        <v>1.0178538485386897</v>
      </c>
      <c r="BK46" s="19">
        <f t="shared" si="105"/>
        <v>0.30539088716880619</v>
      </c>
      <c r="BL46" s="19">
        <f t="shared" si="106"/>
        <v>3.0539088716880616</v>
      </c>
      <c r="BM46" s="19">
        <f t="shared" si="107"/>
        <v>3.3592997588568676</v>
      </c>
      <c r="BN46" s="36">
        <f t="shared" si="108"/>
        <v>0.15178588191777845</v>
      </c>
      <c r="BO46" s="17">
        <f t="shared" si="123"/>
        <v>52.219356105256288</v>
      </c>
      <c r="BP46" s="79">
        <f t="shared" si="110"/>
        <v>5.8482315743848511E-2</v>
      </c>
      <c r="BQ46" s="22">
        <v>0.64239999999999997</v>
      </c>
      <c r="BR46" s="19">
        <v>4.3999999999999997E-2</v>
      </c>
      <c r="BS46" s="19">
        <v>1.123</v>
      </c>
      <c r="BT46" s="19">
        <f t="shared" si="111"/>
        <v>1.0269989864411038</v>
      </c>
      <c r="BU46" s="19">
        <f t="shared" si="112"/>
        <v>0.2147223908282099</v>
      </c>
      <c r="BV46" s="19">
        <f t="shared" si="113"/>
        <v>2.5766686899385185</v>
      </c>
      <c r="BW46" s="19">
        <f t="shared" si="114"/>
        <v>2.7913910807667284</v>
      </c>
      <c r="BX46" s="36">
        <f t="shared" si="115"/>
        <v>0.19426080958462527</v>
      </c>
      <c r="BY46" s="17">
        <f t="shared" si="124"/>
        <v>46.862052171755529</v>
      </c>
      <c r="BZ46" s="79">
        <f t="shared" si="117"/>
        <v>5.4984119784056658E-2</v>
      </c>
    </row>
    <row r="47" spans="2:78" ht="20.100000000000001" customHeight="1">
      <c r="B47" s="2"/>
      <c r="C47" s="2"/>
      <c r="D47" s="2"/>
      <c r="E47" s="38">
        <v>50</v>
      </c>
      <c r="F47" s="20">
        <f t="shared" si="66"/>
        <v>0.99460000000000004</v>
      </c>
      <c r="G47" s="20">
        <f t="shared" si="67"/>
        <v>10.231444496896591</v>
      </c>
      <c r="H47" s="29">
        <f t="shared" si="68"/>
        <v>88953.661971830996</v>
      </c>
      <c r="I47" s="22">
        <v>1.5569999999999999</v>
      </c>
      <c r="J47" s="19">
        <v>7.3999999999999996E-2</v>
      </c>
      <c r="K47" s="19">
        <v>1.149</v>
      </c>
      <c r="L47" s="19">
        <f t="shared" si="69"/>
        <v>1.0507763449873806</v>
      </c>
      <c r="M47" s="19">
        <f t="shared" si="70"/>
        <v>1.3204563202195745</v>
      </c>
      <c r="N47" s="19">
        <f t="shared" si="71"/>
        <v>0</v>
      </c>
      <c r="O47" s="19">
        <f t="shared" si="72"/>
        <v>1.3204563202195745</v>
      </c>
      <c r="P47" s="36">
        <f t="shared" si="73"/>
        <v>0</v>
      </c>
      <c r="Q47" s="17">
        <f t="shared" si="118"/>
        <v>95.437372687809528</v>
      </c>
      <c r="R47" s="79">
        <f t="shared" si="75"/>
        <v>0</v>
      </c>
      <c r="S47" s="22">
        <v>1.3467</v>
      </c>
      <c r="T47" s="19">
        <v>4.4999999999999998E-2</v>
      </c>
      <c r="U47" s="19">
        <v>1.139</v>
      </c>
      <c r="V47" s="19">
        <f t="shared" si="76"/>
        <v>1.0416312070849665</v>
      </c>
      <c r="W47" s="19">
        <f t="shared" si="77"/>
        <v>0.97072435390624168</v>
      </c>
      <c r="X47" s="19">
        <f t="shared" si="78"/>
        <v>1.9414487078124834</v>
      </c>
      <c r="Y47" s="19">
        <f t="shared" si="79"/>
        <v>2.9121730617187249</v>
      </c>
      <c r="Z47" s="36">
        <f t="shared" si="80"/>
        <v>3.4062907632286726E-2</v>
      </c>
      <c r="AA47" s="17">
        <f t="shared" si="119"/>
        <v>85.680212028477314</v>
      </c>
      <c r="AB47" s="79">
        <f t="shared" si="82"/>
        <v>2.2659242570118861E-2</v>
      </c>
      <c r="AC47" s="22">
        <v>1.2199</v>
      </c>
      <c r="AD47" s="19">
        <v>3.6999999999999998E-2</v>
      </c>
      <c r="AE47" s="19">
        <v>1.1279999999999999</v>
      </c>
      <c r="AF47" s="19">
        <f t="shared" si="83"/>
        <v>1.0315715553923108</v>
      </c>
      <c r="AG47" s="19">
        <f t="shared" si="84"/>
        <v>0.78122011852947437</v>
      </c>
      <c r="AH47" s="19">
        <f t="shared" si="85"/>
        <v>3.1248804741178975</v>
      </c>
      <c r="AI47" s="19">
        <f t="shared" si="86"/>
        <v>3.906100592647372</v>
      </c>
      <c r="AJ47" s="36">
        <f t="shared" si="87"/>
        <v>5.493785186198949E-2</v>
      </c>
      <c r="AK47" s="17">
        <f t="shared" si="120"/>
        <v>79.797149871542828</v>
      </c>
      <c r="AL47" s="79">
        <f t="shared" si="89"/>
        <v>3.9160301829680874E-2</v>
      </c>
      <c r="AM47" s="22">
        <v>1.0985</v>
      </c>
      <c r="AN47" s="19">
        <v>3.7999999999999999E-2</v>
      </c>
      <c r="AO47" s="19">
        <v>1.119</v>
      </c>
      <c r="AP47" s="19">
        <f t="shared" si="90"/>
        <v>1.0233409312801383</v>
      </c>
      <c r="AQ47" s="19">
        <f t="shared" si="91"/>
        <v>0.62340036565625367</v>
      </c>
      <c r="AR47" s="19">
        <f t="shared" si="92"/>
        <v>3.740402193937522</v>
      </c>
      <c r="AS47" s="19">
        <f t="shared" si="93"/>
        <v>4.3638025595937755</v>
      </c>
      <c r="AT47" s="36">
        <f t="shared" si="94"/>
        <v>8.3288833443820889E-2</v>
      </c>
      <c r="AU47" s="17">
        <f t="shared" si="121"/>
        <v>74.164628216559805</v>
      </c>
      <c r="AV47" s="79">
        <f t="shared" si="96"/>
        <v>5.043377528996159E-2</v>
      </c>
      <c r="AW47" s="22">
        <v>0.9899</v>
      </c>
      <c r="AX47" s="19">
        <v>4.2999999999999997E-2</v>
      </c>
      <c r="AY47" s="19">
        <v>1.1120000000000001</v>
      </c>
      <c r="AZ47" s="19">
        <f t="shared" si="97"/>
        <v>1.0169393347484483</v>
      </c>
      <c r="BA47" s="19">
        <f t="shared" si="98"/>
        <v>0.49991823701683896</v>
      </c>
      <c r="BB47" s="19">
        <f t="shared" si="99"/>
        <v>3.9993458961347117</v>
      </c>
      <c r="BC47" s="19">
        <f t="shared" si="100"/>
        <v>4.4992641331515504</v>
      </c>
      <c r="BD47" s="36">
        <f t="shared" si="101"/>
        <v>0.12409656956321594</v>
      </c>
      <c r="BE47" s="17">
        <f t="shared" si="122"/>
        <v>69.12598034398026</v>
      </c>
      <c r="BF47" s="79">
        <f t="shared" si="103"/>
        <v>5.785590130126797E-2</v>
      </c>
      <c r="BG47" s="22">
        <v>0.85829999999999995</v>
      </c>
      <c r="BH47" s="19">
        <v>3.3000000000000002E-2</v>
      </c>
      <c r="BI47" s="19">
        <v>1.107</v>
      </c>
      <c r="BJ47" s="19">
        <f t="shared" si="104"/>
        <v>1.0123667657972413</v>
      </c>
      <c r="BK47" s="19">
        <f t="shared" si="105"/>
        <v>0.37246050169417139</v>
      </c>
      <c r="BL47" s="19">
        <f t="shared" si="106"/>
        <v>3.7246050169417129</v>
      </c>
      <c r="BM47" s="19">
        <f t="shared" si="107"/>
        <v>4.0970655186358842</v>
      </c>
      <c r="BN47" s="36">
        <f t="shared" si="108"/>
        <v>0.11797797590723742</v>
      </c>
      <c r="BO47" s="17">
        <f t="shared" si="123"/>
        <v>63.02021551864447</v>
      </c>
      <c r="BP47" s="79">
        <f t="shared" si="110"/>
        <v>5.9101749911340623E-2</v>
      </c>
      <c r="BQ47" s="22">
        <v>0.72670000000000001</v>
      </c>
      <c r="BR47" s="19">
        <v>3.9E-2</v>
      </c>
      <c r="BS47" s="19">
        <v>1.1060000000000001</v>
      </c>
      <c r="BT47" s="19">
        <f t="shared" si="111"/>
        <v>1.011452252007</v>
      </c>
      <c r="BU47" s="19">
        <f t="shared" si="112"/>
        <v>0.2665184822600381</v>
      </c>
      <c r="BV47" s="19">
        <f t="shared" si="113"/>
        <v>3.1982217871204566</v>
      </c>
      <c r="BW47" s="19">
        <f t="shared" si="114"/>
        <v>3.4647402693804947</v>
      </c>
      <c r="BX47" s="36">
        <f t="shared" si="115"/>
        <v>0.16701207286287437</v>
      </c>
      <c r="BY47" s="17">
        <f t="shared" si="124"/>
        <v>56.914450693308673</v>
      </c>
      <c r="BZ47" s="79">
        <f t="shared" si="117"/>
        <v>5.6193493008559699E-2</v>
      </c>
    </row>
    <row r="48" spans="2:78" ht="20.100000000000001" customHeight="1">
      <c r="B48" s="2"/>
      <c r="C48" s="2"/>
      <c r="D48" s="2"/>
      <c r="E48" s="38">
        <v>52</v>
      </c>
      <c r="F48" s="20">
        <f t="shared" si="66"/>
        <v>1.0346</v>
      </c>
      <c r="G48" s="20">
        <f t="shared" si="67"/>
        <v>10.642924267533894</v>
      </c>
      <c r="H48" s="29">
        <f t="shared" si="68"/>
        <v>92531.126760563377</v>
      </c>
      <c r="I48" s="26">
        <v>1.5059</v>
      </c>
      <c r="J48" s="20">
        <v>6.5000000000000002E-2</v>
      </c>
      <c r="K48" s="19">
        <v>1.157</v>
      </c>
      <c r="L48" s="19">
        <f t="shared" si="69"/>
        <v>1.0580924553093118</v>
      </c>
      <c r="M48" s="19">
        <f t="shared" si="70"/>
        <v>1.252465412972301</v>
      </c>
      <c r="N48" s="19">
        <f t="shared" si="71"/>
        <v>0</v>
      </c>
      <c r="O48" s="19">
        <f t="shared" si="72"/>
        <v>1.252465412972301</v>
      </c>
      <c r="P48" s="36">
        <f t="shared" si="73"/>
        <v>0</v>
      </c>
      <c r="Q48" s="17">
        <f t="shared" si="118"/>
        <v>104.75277080348754</v>
      </c>
      <c r="R48" s="79">
        <f t="shared" si="75"/>
        <v>0</v>
      </c>
      <c r="S48" s="26">
        <v>1.3402000000000001</v>
      </c>
      <c r="T48" s="20">
        <v>4.8000000000000001E-2</v>
      </c>
      <c r="U48" s="19">
        <v>1.1539999999999999</v>
      </c>
      <c r="V48" s="19">
        <f t="shared" si="76"/>
        <v>1.0553489139385874</v>
      </c>
      <c r="W48" s="19">
        <f t="shared" si="77"/>
        <v>0.98686467123850508</v>
      </c>
      <c r="X48" s="19">
        <f t="shared" si="78"/>
        <v>1.9737293424770102</v>
      </c>
      <c r="Y48" s="19">
        <f t="shared" si="79"/>
        <v>2.9605940137155153</v>
      </c>
      <c r="Z48" s="36">
        <f t="shared" si="80"/>
        <v>3.7297060923087579E-2</v>
      </c>
      <c r="AA48" s="17">
        <f t="shared" si="119"/>
        <v>96.09953080042763</v>
      </c>
      <c r="AB48" s="79">
        <f t="shared" si="82"/>
        <v>2.0538386879077535E-2</v>
      </c>
      <c r="AC48" s="26">
        <v>1.2253000000000001</v>
      </c>
      <c r="AD48" s="20">
        <v>3.5000000000000003E-2</v>
      </c>
      <c r="AE48" s="19">
        <v>1.1399999999999999</v>
      </c>
      <c r="AF48" s="19">
        <f t="shared" si="83"/>
        <v>1.0425457208752078</v>
      </c>
      <c r="AG48" s="19">
        <f t="shared" si="84"/>
        <v>0.80501009547233304</v>
      </c>
      <c r="AH48" s="19">
        <f t="shared" si="85"/>
        <v>3.2200403818893322</v>
      </c>
      <c r="AI48" s="19">
        <f t="shared" si="86"/>
        <v>4.0250504773616651</v>
      </c>
      <c r="AJ48" s="36">
        <f t="shared" si="87"/>
        <v>5.3079826865849583E-2</v>
      </c>
      <c r="AK48" s="17">
        <f t="shared" si="120"/>
        <v>90.099185137472972</v>
      </c>
      <c r="AL48" s="79">
        <f t="shared" si="89"/>
        <v>3.5738840223429408E-2</v>
      </c>
      <c r="AM48" s="22">
        <v>1.1054999999999999</v>
      </c>
      <c r="AN48" s="19">
        <v>0.04</v>
      </c>
      <c r="AO48" s="19">
        <v>1.1299999999999999</v>
      </c>
      <c r="AP48" s="19">
        <f t="shared" si="90"/>
        <v>1.0334005829727937</v>
      </c>
      <c r="AQ48" s="19">
        <f t="shared" si="91"/>
        <v>0.64384471909921404</v>
      </c>
      <c r="AR48" s="19">
        <f t="shared" si="92"/>
        <v>3.8630683145952838</v>
      </c>
      <c r="AS48" s="19">
        <f t="shared" si="93"/>
        <v>4.5069130336944978</v>
      </c>
      <c r="AT48" s="36">
        <f t="shared" si="94"/>
        <v>8.9404604834458931E-2</v>
      </c>
      <c r="AU48" s="17">
        <f t="shared" si="121"/>
        <v>83.842950059823153</v>
      </c>
      <c r="AV48" s="79">
        <f t="shared" si="96"/>
        <v>4.6075052366823077E-2</v>
      </c>
      <c r="AW48" s="26">
        <v>0.98550000000000004</v>
      </c>
      <c r="AX48" s="20">
        <v>3.4000000000000002E-2</v>
      </c>
      <c r="AY48" s="19">
        <v>1.1240000000000001</v>
      </c>
      <c r="AZ48" s="19">
        <f t="shared" si="97"/>
        <v>1.0279135002313453</v>
      </c>
      <c r="BA48" s="19">
        <f t="shared" si="98"/>
        <v>0.50623554640612145</v>
      </c>
      <c r="BB48" s="19">
        <f t="shared" si="99"/>
        <v>4.0498843712489716</v>
      </c>
      <c r="BC48" s="19">
        <f t="shared" si="100"/>
        <v>4.5561199176550931</v>
      </c>
      <c r="BD48" s="36">
        <f t="shared" si="101"/>
        <v>0.10025205547992641</v>
      </c>
      <c r="BE48" s="17">
        <f t="shared" si="122"/>
        <v>77.576270516267371</v>
      </c>
      <c r="BF48" s="79">
        <f t="shared" si="103"/>
        <v>5.2205195535917522E-2</v>
      </c>
      <c r="BG48" s="26">
        <v>0.89410000000000001</v>
      </c>
      <c r="BH48" s="20">
        <v>3.7999999999999999E-2</v>
      </c>
      <c r="BI48" s="19">
        <v>1.1140000000000001</v>
      </c>
      <c r="BJ48" s="19">
        <f t="shared" si="104"/>
        <v>1.0187683623289312</v>
      </c>
      <c r="BK48" s="19">
        <f t="shared" si="105"/>
        <v>0.40930714749235214</v>
      </c>
      <c r="BL48" s="19">
        <f t="shared" si="106"/>
        <v>4.0930714749235202</v>
      </c>
      <c r="BM48" s="19">
        <f t="shared" si="107"/>
        <v>4.5023786224158719</v>
      </c>
      <c r="BN48" s="36">
        <f t="shared" si="108"/>
        <v>0.13757696913369227</v>
      </c>
      <c r="BO48" s="17">
        <f t="shared" si="123"/>
        <v>72.803149597259065</v>
      </c>
      <c r="BP48" s="79">
        <f t="shared" si="110"/>
        <v>5.6221076939199047E-2</v>
      </c>
      <c r="BQ48" s="26">
        <v>0.78979999999999995</v>
      </c>
      <c r="BR48" s="20">
        <v>4.3999999999999997E-2</v>
      </c>
      <c r="BS48" s="19">
        <v>1.1160000000000001</v>
      </c>
      <c r="BT48" s="19">
        <f t="shared" si="111"/>
        <v>1.0205973899094141</v>
      </c>
      <c r="BU48" s="19">
        <f t="shared" si="112"/>
        <v>0.32053053255294583</v>
      </c>
      <c r="BV48" s="19">
        <f t="shared" si="113"/>
        <v>3.8463663906353496</v>
      </c>
      <c r="BW48" s="19">
        <f t="shared" si="114"/>
        <v>4.1668969231882951</v>
      </c>
      <c r="BX48" s="36">
        <f t="shared" si="115"/>
        <v>0.19184658418133999</v>
      </c>
      <c r="BY48" s="17">
        <f t="shared" si="124"/>
        <v>67.356360627318509</v>
      </c>
      <c r="BZ48" s="79">
        <f t="shared" si="117"/>
        <v>5.7104724109386246E-2</v>
      </c>
    </row>
    <row r="49" spans="2:78" ht="20.100000000000001" customHeight="1">
      <c r="B49" s="15"/>
      <c r="C49" s="2"/>
      <c r="D49" s="2"/>
      <c r="E49" s="38">
        <v>54</v>
      </c>
      <c r="F49" s="20">
        <f t="shared" si="66"/>
        <v>1.0746</v>
      </c>
      <c r="G49" s="20">
        <f t="shared" si="67"/>
        <v>11.054404038171199</v>
      </c>
      <c r="H49" s="29">
        <f t="shared" si="68"/>
        <v>96108.591549295772</v>
      </c>
      <c r="I49" s="22">
        <v>1.6359999999999999</v>
      </c>
      <c r="J49" s="19">
        <v>8.3000000000000004E-2</v>
      </c>
      <c r="K49" s="19">
        <v>1.159</v>
      </c>
      <c r="L49" s="19">
        <f t="shared" si="69"/>
        <v>1.0599214828897947</v>
      </c>
      <c r="M49" s="19">
        <f t="shared" si="70"/>
        <v>1.4833383590593718</v>
      </c>
      <c r="N49" s="19">
        <f t="shared" si="71"/>
        <v>0</v>
      </c>
      <c r="O49" s="19">
        <f t="shared" si="72"/>
        <v>1.4833383590593718</v>
      </c>
      <c r="P49" s="36">
        <f t="shared" si="73"/>
        <v>0</v>
      </c>
      <c r="Q49" s="17">
        <f t="shared" si="118"/>
        <v>124.99152755715068</v>
      </c>
      <c r="R49" s="79">
        <f t="shared" si="75"/>
        <v>0</v>
      </c>
      <c r="S49" s="22">
        <v>1.4518</v>
      </c>
      <c r="T49" s="19">
        <v>5.0999999999999997E-2</v>
      </c>
      <c r="U49" s="19">
        <v>1.161</v>
      </c>
      <c r="V49" s="19">
        <f t="shared" si="76"/>
        <v>1.0617505104702776</v>
      </c>
      <c r="W49" s="19">
        <f t="shared" si="77"/>
        <v>1.1721542882168752</v>
      </c>
      <c r="X49" s="19">
        <f t="shared" si="78"/>
        <v>2.3443085764337503</v>
      </c>
      <c r="Y49" s="19">
        <f t="shared" si="79"/>
        <v>3.5164628646506255</v>
      </c>
      <c r="Z49" s="36">
        <f t="shared" si="80"/>
        <v>4.0110342509244439E-2</v>
      </c>
      <c r="AA49" s="17">
        <f t="shared" si="119"/>
        <v>114.21276380432896</v>
      </c>
      <c r="AB49" s="79">
        <f t="shared" si="82"/>
        <v>2.0525802006245601E-2</v>
      </c>
      <c r="AC49" s="22">
        <v>1.319</v>
      </c>
      <c r="AD49" s="19">
        <v>5.3999999999999999E-2</v>
      </c>
      <c r="AE49" s="19">
        <v>1.1539999999999999</v>
      </c>
      <c r="AF49" s="19">
        <f t="shared" si="83"/>
        <v>1.0553489139385874</v>
      </c>
      <c r="AG49" s="19">
        <f t="shared" si="84"/>
        <v>0.95589010468192204</v>
      </c>
      <c r="AH49" s="19">
        <f t="shared" si="85"/>
        <v>3.8235604187276881</v>
      </c>
      <c r="AI49" s="19">
        <f t="shared" si="86"/>
        <v>4.7794505234096105</v>
      </c>
      <c r="AJ49" s="36">
        <f t="shared" si="87"/>
        <v>8.3918387076947057E-2</v>
      </c>
      <c r="AK49" s="17">
        <f t="shared" si="120"/>
        <v>106.44175497493309</v>
      </c>
      <c r="AL49" s="79">
        <f t="shared" si="89"/>
        <v>3.5921621356469854E-2</v>
      </c>
      <c r="AM49" s="26">
        <v>1.2036</v>
      </c>
      <c r="AN49" s="20">
        <v>4.1000000000000002E-2</v>
      </c>
      <c r="AO49" s="19">
        <v>1.1379999999999999</v>
      </c>
      <c r="AP49" s="19">
        <f t="shared" si="90"/>
        <v>1.0407166932947249</v>
      </c>
      <c r="AQ49" s="19">
        <f t="shared" si="91"/>
        <v>0.7740261607953971</v>
      </c>
      <c r="AR49" s="19">
        <f t="shared" si="92"/>
        <v>4.6441569647723817</v>
      </c>
      <c r="AS49" s="19">
        <f t="shared" si="93"/>
        <v>5.4181831255677793</v>
      </c>
      <c r="AT49" s="36">
        <f t="shared" si="94"/>
        <v>9.2941866622145791E-2</v>
      </c>
      <c r="AU49" s="17">
        <f t="shared" si="121"/>
        <v>99.688935555412868</v>
      </c>
      <c r="AV49" s="79">
        <f t="shared" si="96"/>
        <v>4.6586483634293505E-2</v>
      </c>
      <c r="AW49" s="22">
        <v>1.0927</v>
      </c>
      <c r="AX49" s="19">
        <v>4.2999999999999997E-2</v>
      </c>
      <c r="AY49" s="19">
        <v>1.1279999999999999</v>
      </c>
      <c r="AZ49" s="19">
        <f t="shared" si="97"/>
        <v>1.0315715553923108</v>
      </c>
      <c r="BA49" s="19">
        <f t="shared" si="98"/>
        <v>0.62679690386574249</v>
      </c>
      <c r="BB49" s="19">
        <f t="shared" si="99"/>
        <v>5.01437523092594</v>
      </c>
      <c r="BC49" s="19">
        <f t="shared" si="100"/>
        <v>5.6411721347916828</v>
      </c>
      <c r="BD49" s="36">
        <f t="shared" si="101"/>
        <v>0.12769338540894853</v>
      </c>
      <c r="BE49" s="17">
        <f t="shared" si="122"/>
        <v>93.199440983274286</v>
      </c>
      <c r="BF49" s="79">
        <f t="shared" si="103"/>
        <v>5.3802632054690408E-2</v>
      </c>
      <c r="BG49" s="22">
        <v>0.96799999999999997</v>
      </c>
      <c r="BH49" s="19">
        <v>4.1000000000000002E-2</v>
      </c>
      <c r="BI49" s="19">
        <v>1.123</v>
      </c>
      <c r="BJ49" s="19">
        <f t="shared" si="104"/>
        <v>1.0269989864411038</v>
      </c>
      <c r="BK49" s="19">
        <f t="shared" si="105"/>
        <v>0.48754755658122328</v>
      </c>
      <c r="BL49" s="19">
        <f t="shared" si="106"/>
        <v>4.8754755658122315</v>
      </c>
      <c r="BM49" s="19">
        <f t="shared" si="107"/>
        <v>5.3630231223934546</v>
      </c>
      <c r="BN49" s="36">
        <f t="shared" si="108"/>
        <v>0.15084646198806129</v>
      </c>
      <c r="BO49" s="17">
        <f t="shared" si="123"/>
        <v>85.902416879165358</v>
      </c>
      <c r="BP49" s="79">
        <f t="shared" si="110"/>
        <v>5.6755976641149918E-2</v>
      </c>
      <c r="BQ49" s="22">
        <v>0.86409999999999998</v>
      </c>
      <c r="BR49" s="19">
        <v>3.9E-2</v>
      </c>
      <c r="BS49" s="19">
        <v>1.1140000000000001</v>
      </c>
      <c r="BT49" s="19">
        <f t="shared" si="111"/>
        <v>1.0187683623289312</v>
      </c>
      <c r="BU49" s="19">
        <f t="shared" si="112"/>
        <v>0.38230074914750323</v>
      </c>
      <c r="BV49" s="19">
        <f t="shared" si="113"/>
        <v>4.5876089897700387</v>
      </c>
      <c r="BW49" s="19">
        <f t="shared" si="114"/>
        <v>4.9699097389175417</v>
      </c>
      <c r="BX49" s="36">
        <f t="shared" si="115"/>
        <v>0.16943689882781052</v>
      </c>
      <c r="BY49" s="17">
        <f t="shared" si="124"/>
        <v>79.822538736287086</v>
      </c>
      <c r="BZ49" s="79">
        <f t="shared" si="117"/>
        <v>5.7472601879104676E-2</v>
      </c>
    </row>
    <row r="50" spans="2:78" ht="20.100000000000001" customHeight="1">
      <c r="B50" s="15"/>
      <c r="C50" s="2"/>
      <c r="D50" s="16"/>
      <c r="E50" s="38">
        <v>56</v>
      </c>
      <c r="F50" s="20">
        <f t="shared" si="66"/>
        <v>1.1146</v>
      </c>
      <c r="G50" s="21">
        <f t="shared" si="67"/>
        <v>11.465883808808506</v>
      </c>
      <c r="H50" s="30">
        <f t="shared" si="68"/>
        <v>99686.056338028182</v>
      </c>
      <c r="I50" s="27">
        <v>1.901</v>
      </c>
      <c r="J50" s="21">
        <v>9.9000000000000005E-2</v>
      </c>
      <c r="K50" s="21">
        <v>1.155</v>
      </c>
      <c r="L50" s="19">
        <f t="shared" si="69"/>
        <v>1.056263427728829</v>
      </c>
      <c r="M50" s="19">
        <f t="shared" si="70"/>
        <v>1.9890008068303282</v>
      </c>
      <c r="N50" s="19">
        <f t="shared" si="71"/>
        <v>0</v>
      </c>
      <c r="O50" s="19">
        <f t="shared" si="72"/>
        <v>1.9890008068303282</v>
      </c>
      <c r="P50" s="36">
        <f t="shared" si="73"/>
        <v>0</v>
      </c>
      <c r="Q50" s="17">
        <f>0.5926*0.5*$C$6*$F50^3*($C$7*I50*2+$C$7)*$C$8</f>
        <v>156.77907396051617</v>
      </c>
      <c r="R50" s="79">
        <f t="shared" si="75"/>
        <v>0</v>
      </c>
      <c r="S50" s="27">
        <v>1.5043</v>
      </c>
      <c r="T50" s="21">
        <v>6.4000000000000001E-2</v>
      </c>
      <c r="U50" s="21">
        <v>1.1619999999999999</v>
      </c>
      <c r="V50" s="19">
        <f t="shared" si="76"/>
        <v>1.0626650242605189</v>
      </c>
      <c r="W50" s="19">
        <f t="shared" si="77"/>
        <v>1.260630830573354</v>
      </c>
      <c r="X50" s="19">
        <f t="shared" si="78"/>
        <v>2.521261661146708</v>
      </c>
      <c r="Y50" s="19">
        <f t="shared" si="79"/>
        <v>3.781892491720062</v>
      </c>
      <c r="Z50" s="36">
        <f t="shared" si="80"/>
        <v>5.0421293758362365E-2</v>
      </c>
      <c r="AA50" s="17">
        <f>0.5926*0.5*$C$6*$F50^3*($C$7*S50*2+$C$7)*$C$8</f>
        <v>130.87559264434094</v>
      </c>
      <c r="AB50" s="79">
        <f t="shared" si="82"/>
        <v>1.9264567290238187E-2</v>
      </c>
      <c r="AC50" s="27">
        <v>1.3675999999999999</v>
      </c>
      <c r="AD50" s="21">
        <v>4.2000000000000003E-2</v>
      </c>
      <c r="AE50" s="21">
        <v>1.1579999999999999</v>
      </c>
      <c r="AF50" s="19">
        <f t="shared" si="83"/>
        <v>1.0590069690995532</v>
      </c>
      <c r="AG50" s="19">
        <f t="shared" si="84"/>
        <v>1.034765785002755</v>
      </c>
      <c r="AH50" s="19">
        <f t="shared" si="85"/>
        <v>4.1390631400110198</v>
      </c>
      <c r="AI50" s="19">
        <f t="shared" si="86"/>
        <v>5.1738289250137743</v>
      </c>
      <c r="AJ50" s="36">
        <f t="shared" si="87"/>
        <v>6.5723118147125684E-2</v>
      </c>
      <c r="AK50" s="17">
        <f>0.5926*0.5*$C$6*$F50^3*($C$7*AC50*2+$C$7)*$C$8</f>
        <v>121.94943712147439</v>
      </c>
      <c r="AL50" s="79">
        <f t="shared" si="89"/>
        <v>3.3940813813581446E-2</v>
      </c>
      <c r="AM50" s="22">
        <v>1.268</v>
      </c>
      <c r="AN50" s="19">
        <v>4.5999999999999999E-2</v>
      </c>
      <c r="AO50" s="19">
        <v>1.147</v>
      </c>
      <c r="AP50" s="19">
        <f t="shared" si="90"/>
        <v>1.0489473174068977</v>
      </c>
      <c r="AQ50" s="19">
        <f t="shared" si="91"/>
        <v>0.87271431562228541</v>
      </c>
      <c r="AR50" s="19">
        <f t="shared" si="92"/>
        <v>5.2362858937337124</v>
      </c>
      <c r="AS50" s="19">
        <f t="shared" si="93"/>
        <v>6.1090002093559974</v>
      </c>
      <c r="AT50" s="36">
        <f t="shared" si="94"/>
        <v>0.10593212324841911</v>
      </c>
      <c r="AU50" s="17">
        <f>0.5926*0.5*$C$6*$F50^3*($C$7*AM50*2+$C$7)*$C$8</f>
        <v>115.44581539449922</v>
      </c>
      <c r="AV50" s="79">
        <f t="shared" si="96"/>
        <v>4.5357087009523706E-2</v>
      </c>
      <c r="AW50" s="27">
        <v>1.1409</v>
      </c>
      <c r="AX50" s="21">
        <v>6.6000000000000003E-2</v>
      </c>
      <c r="AY50" s="21">
        <v>1.1319999999999999</v>
      </c>
      <c r="AZ50" s="19">
        <f t="shared" si="97"/>
        <v>1.0352296105532766</v>
      </c>
      <c r="BA50" s="19">
        <f t="shared" si="98"/>
        <v>0.68816847082479848</v>
      </c>
      <c r="BB50" s="19">
        <f t="shared" si="99"/>
        <v>5.5053477665983879</v>
      </c>
      <c r="BC50" s="19">
        <f t="shared" si="100"/>
        <v>6.1935162374231867</v>
      </c>
      <c r="BD50" s="36">
        <f t="shared" si="101"/>
        <v>0.19738699503474177</v>
      </c>
      <c r="BE50" s="17">
        <f>0.5926*0.5*$C$6*$F50^3*($C$7*AW50*2+$C$7)*$C$8</f>
        <v>107.14651497784716</v>
      </c>
      <c r="BF50" s="79">
        <f t="shared" si="103"/>
        <v>5.1381491668083035E-2</v>
      </c>
      <c r="BG50" s="27">
        <v>1.0512999999999999</v>
      </c>
      <c r="BH50" s="21">
        <v>5.3999999999999999E-2</v>
      </c>
      <c r="BI50" s="21">
        <v>1.1299999999999999</v>
      </c>
      <c r="BJ50" s="19">
        <f t="shared" si="104"/>
        <v>1.0334005829727937</v>
      </c>
      <c r="BK50" s="19">
        <f t="shared" si="105"/>
        <v>0.58226002260200949</v>
      </c>
      <c r="BL50" s="19">
        <f t="shared" si="106"/>
        <v>5.8226002260200937</v>
      </c>
      <c r="BM50" s="19">
        <f t="shared" si="107"/>
        <v>6.4048602486221036</v>
      </c>
      <c r="BN50" s="36">
        <f t="shared" si="108"/>
        <v>0.20116036087753256</v>
      </c>
      <c r="BO50" s="17">
        <f>0.5926*0.5*$C$6*$F50^3*($C$7*BG50*2+$C$7)*$C$8</f>
        <v>101.29586731984539</v>
      </c>
      <c r="BP50" s="79">
        <f t="shared" si="110"/>
        <v>5.7481123169961332E-2</v>
      </c>
      <c r="BQ50" s="27">
        <v>0.92989999999999995</v>
      </c>
      <c r="BR50" s="21">
        <v>5.7000000000000002E-2</v>
      </c>
      <c r="BS50" s="21">
        <v>1.117</v>
      </c>
      <c r="BT50" s="19">
        <f t="shared" si="111"/>
        <v>1.0215119036996554</v>
      </c>
      <c r="BU50" s="19">
        <f t="shared" si="112"/>
        <v>0.44512870217353584</v>
      </c>
      <c r="BV50" s="19">
        <f t="shared" si="113"/>
        <v>5.3415444260824296</v>
      </c>
      <c r="BW50" s="19">
        <f t="shared" si="114"/>
        <v>5.7866731282559654</v>
      </c>
      <c r="BX50" s="36">
        <f t="shared" si="115"/>
        <v>0.24897412068580826</v>
      </c>
      <c r="BY50" s="17">
        <f>0.5926*0.5*$C$6*$F50^3*($C$7*BQ50*2+$C$7)*$C$8</f>
        <v>93.368762122508159</v>
      </c>
      <c r="BZ50" s="79">
        <f t="shared" si="117"/>
        <v>5.7209116889370838E-2</v>
      </c>
    </row>
    <row r="51" spans="2:78" ht="20.100000000000001" customHeight="1">
      <c r="B51" s="15"/>
      <c r="C51" s="2"/>
      <c r="D51" s="16"/>
      <c r="E51" s="38">
        <v>58</v>
      </c>
      <c r="F51" s="20">
        <f t="shared" si="66"/>
        <v>1.1545999999999998</v>
      </c>
      <c r="G51" s="21">
        <f t="shared" si="67"/>
        <v>11.877363579445809</v>
      </c>
      <c r="H51" s="30">
        <f t="shared" si="68"/>
        <v>103263.52112676055</v>
      </c>
      <c r="I51" s="27">
        <v>1.9055</v>
      </c>
      <c r="J51" s="21">
        <v>8.7999999999999995E-2</v>
      </c>
      <c r="K51" s="21">
        <v>1.155</v>
      </c>
      <c r="L51" s="19">
        <f t="shared" si="69"/>
        <v>1.056263427728829</v>
      </c>
      <c r="M51" s="19">
        <f t="shared" si="70"/>
        <v>1.9984285788826355</v>
      </c>
      <c r="N51" s="19">
        <f t="shared" si="71"/>
        <v>0</v>
      </c>
      <c r="O51" s="19">
        <f t="shared" si="72"/>
        <v>1.9984285788826355</v>
      </c>
      <c r="P51" s="36">
        <f t="shared" si="73"/>
        <v>0</v>
      </c>
      <c r="Q51" s="17">
        <f t="shared" ref="Q51:Q54" si="125">0.5926*0.5*$C$6*$F51^3*($C$7*I51*2+$C$7)*$C$8</f>
        <v>174.59782905676124</v>
      </c>
      <c r="R51" s="79">
        <f t="shared" si="75"/>
        <v>0</v>
      </c>
      <c r="S51" s="27">
        <v>1.4995000000000001</v>
      </c>
      <c r="T51" s="21">
        <v>7.1999999999999995E-2</v>
      </c>
      <c r="U51" s="21">
        <v>1.1679999999999999</v>
      </c>
      <c r="V51" s="19">
        <f t="shared" si="76"/>
        <v>1.0681521070019673</v>
      </c>
      <c r="W51" s="19">
        <f t="shared" si="77"/>
        <v>1.2655677019869496</v>
      </c>
      <c r="X51" s="19">
        <f t="shared" si="78"/>
        <v>2.5311354039738991</v>
      </c>
      <c r="Y51" s="19">
        <f t="shared" si="79"/>
        <v>3.7967031059608489</v>
      </c>
      <c r="Z51" s="36">
        <f t="shared" si="80"/>
        <v>5.7311257401057997E-2</v>
      </c>
      <c r="AA51" s="17">
        <f t="shared" ref="AA51:AA54" si="126">0.5926*0.5*$C$6*$F51^3*($C$7*S51*2+$C$7)*$C$8</f>
        <v>145.12922851756147</v>
      </c>
      <c r="AB51" s="79">
        <f t="shared" si="82"/>
        <v>1.7440562661487705E-2</v>
      </c>
      <c r="AC51" s="27">
        <v>1.3580000000000001</v>
      </c>
      <c r="AD51" s="21">
        <v>7.0000000000000007E-2</v>
      </c>
      <c r="AE51" s="21">
        <v>1.1599999999999999</v>
      </c>
      <c r="AF51" s="19">
        <f t="shared" si="83"/>
        <v>1.060835996680036</v>
      </c>
      <c r="AG51" s="19">
        <f t="shared" si="84"/>
        <v>1.0238168560086622</v>
      </c>
      <c r="AH51" s="19">
        <f t="shared" si="85"/>
        <v>4.0952674240346489</v>
      </c>
      <c r="AI51" s="19">
        <f t="shared" si="86"/>
        <v>5.1190842800433112</v>
      </c>
      <c r="AJ51" s="36">
        <f t="shared" si="87"/>
        <v>0.10991722842518807</v>
      </c>
      <c r="AK51" s="17">
        <f t="shared" ref="AK51:AK54" si="127">0.5926*0.5*$C$6*$F51^3*($C$7*AC51*2+$C$7)*$C$8</f>
        <v>134.85876798481081</v>
      </c>
      <c r="AL51" s="79">
        <f t="shared" si="89"/>
        <v>3.0367083173234242E-2</v>
      </c>
      <c r="AM51" s="27">
        <v>1.2273000000000001</v>
      </c>
      <c r="AN51" s="21">
        <v>6.2E-2</v>
      </c>
      <c r="AO51" s="21">
        <v>1.1499999999999999</v>
      </c>
      <c r="AP51" s="19">
        <f t="shared" si="90"/>
        <v>1.0516908587776219</v>
      </c>
      <c r="AQ51" s="19">
        <f t="shared" si="91"/>
        <v>0.82187147265719862</v>
      </c>
      <c r="AR51" s="19">
        <f t="shared" si="92"/>
        <v>4.9312288359431919</v>
      </c>
      <c r="AS51" s="19">
        <f t="shared" si="93"/>
        <v>5.7531003086003905</v>
      </c>
      <c r="AT51" s="36">
        <f t="shared" si="94"/>
        <v>0.14352593338165598</v>
      </c>
      <c r="AU51" s="17">
        <f t="shared" ref="AU51:AU54" si="128">0.5926*0.5*$C$6*$F51^3*($C$7*AM51*2+$C$7)*$C$8</f>
        <v>125.37220125950684</v>
      </c>
      <c r="AV51" s="79">
        <f t="shared" si="96"/>
        <v>3.9332713204389573E-2</v>
      </c>
      <c r="AW51" s="27">
        <v>1.1356999999999999</v>
      </c>
      <c r="AX51" s="21">
        <v>5.8000000000000003E-2</v>
      </c>
      <c r="AY51" s="21">
        <v>1.1359999999999999</v>
      </c>
      <c r="AZ51" s="19">
        <f t="shared" si="97"/>
        <v>1.0388876657142421</v>
      </c>
      <c r="BA51" s="19">
        <f t="shared" si="98"/>
        <v>0.68673735498418464</v>
      </c>
      <c r="BB51" s="19">
        <f t="shared" si="99"/>
        <v>5.4938988398734772</v>
      </c>
      <c r="BC51" s="19">
        <f t="shared" si="100"/>
        <v>6.1806361948576622</v>
      </c>
      <c r="BD51" s="36">
        <f t="shared" si="101"/>
        <v>0.17468933942585158</v>
      </c>
      <c r="BE51" s="17">
        <f t="shared" ref="BE51:BE54" si="129">0.5926*0.5*$C$6*$F51^3*($C$7*AW51*2+$C$7)*$C$8</f>
        <v>118.72362044819971</v>
      </c>
      <c r="BF51" s="79">
        <f t="shared" si="103"/>
        <v>4.6274690909299886E-2</v>
      </c>
      <c r="BG51" s="27">
        <v>1.0527</v>
      </c>
      <c r="BH51" s="21">
        <v>4.2000000000000003E-2</v>
      </c>
      <c r="BI51" s="21">
        <v>1.1299999999999999</v>
      </c>
      <c r="BJ51" s="19">
        <f t="shared" si="104"/>
        <v>1.0334005829727937</v>
      </c>
      <c r="BK51" s="19">
        <f t="shared" si="105"/>
        <v>0.58381182856097236</v>
      </c>
      <c r="BL51" s="19">
        <f t="shared" si="106"/>
        <v>5.8381182856097222</v>
      </c>
      <c r="BM51" s="19">
        <f t="shared" si="107"/>
        <v>6.4219301141706948</v>
      </c>
      <c r="BN51" s="36">
        <f t="shared" si="108"/>
        <v>0.15645805846030311</v>
      </c>
      <c r="BO51" s="17">
        <f t="shared" ref="BO51:BO54" si="130">0.5926*0.5*$C$6*$F51^3*($C$7*BG51*2+$C$7)*$C$8</f>
        <v>112.69925137245195</v>
      </c>
      <c r="BP51" s="79">
        <f t="shared" si="110"/>
        <v>5.1802635904969141E-2</v>
      </c>
      <c r="BQ51" s="27">
        <v>0.95479999999999998</v>
      </c>
      <c r="BR51" s="21">
        <v>5.5E-2</v>
      </c>
      <c r="BS51" s="21">
        <v>1.1240000000000001</v>
      </c>
      <c r="BT51" s="19">
        <f t="shared" si="111"/>
        <v>1.0279135002313453</v>
      </c>
      <c r="BU51" s="19">
        <f t="shared" si="112"/>
        <v>0.47518661637038689</v>
      </c>
      <c r="BV51" s="19">
        <f t="shared" si="113"/>
        <v>5.7022393964446421</v>
      </c>
      <c r="BW51" s="19">
        <f t="shared" si="114"/>
        <v>6.1774260128150287</v>
      </c>
      <c r="BX51" s="36">
        <f t="shared" si="115"/>
        <v>0.24325866403217433</v>
      </c>
      <c r="BY51" s="17">
        <f t="shared" ref="BY51:BY54" si="131">0.5926*0.5*$C$6*$F51^3*($C$7*BQ51*2+$C$7)*$C$8</f>
        <v>105.59339917346759</v>
      </c>
      <c r="BZ51" s="79">
        <f t="shared" si="117"/>
        <v>5.4001854671588613E-2</v>
      </c>
    </row>
    <row r="52" spans="2:78" ht="20.100000000000001" customHeight="1">
      <c r="B52" s="2"/>
      <c r="C52" s="2"/>
      <c r="D52" s="16"/>
      <c r="E52" s="38">
        <v>60</v>
      </c>
      <c r="F52" s="20">
        <f t="shared" si="66"/>
        <v>1.1945999999999999</v>
      </c>
      <c r="G52" s="21">
        <f t="shared" si="67"/>
        <v>12.288843350083114</v>
      </c>
      <c r="H52" s="30">
        <f t="shared" si="68"/>
        <v>106840.98591549294</v>
      </c>
      <c r="I52" s="27">
        <v>1.9205000000000001</v>
      </c>
      <c r="J52" s="21">
        <v>6.7000000000000004E-2</v>
      </c>
      <c r="K52" s="21">
        <v>1.159</v>
      </c>
      <c r="L52" s="19">
        <f t="shared" si="69"/>
        <v>1.0599214828897947</v>
      </c>
      <c r="M52" s="19">
        <f t="shared" si="70"/>
        <v>2.0441005356706885</v>
      </c>
      <c r="N52" s="19">
        <f t="shared" si="71"/>
        <v>0</v>
      </c>
      <c r="O52" s="19">
        <f t="shared" si="72"/>
        <v>2.0441005356706885</v>
      </c>
      <c r="P52" s="36">
        <f t="shared" si="73"/>
        <v>0</v>
      </c>
      <c r="Q52" s="17">
        <f t="shared" si="125"/>
        <v>194.5859311271939</v>
      </c>
      <c r="R52" s="79">
        <f t="shared" si="75"/>
        <v>0</v>
      </c>
      <c r="S52" s="27">
        <v>1.6449</v>
      </c>
      <c r="T52" s="21">
        <v>0.108</v>
      </c>
      <c r="U52" s="21">
        <v>1.157</v>
      </c>
      <c r="V52" s="19">
        <f t="shared" si="76"/>
        <v>1.0580924553093118</v>
      </c>
      <c r="W52" s="19">
        <f t="shared" si="77"/>
        <v>1.4943505102971701</v>
      </c>
      <c r="X52" s="19">
        <f t="shared" si="78"/>
        <v>2.9887010205943403</v>
      </c>
      <c r="Y52" s="19">
        <f t="shared" si="79"/>
        <v>4.48305153089151</v>
      </c>
      <c r="Z52" s="36">
        <f t="shared" si="80"/>
        <v>8.4355271651138902E-2</v>
      </c>
      <c r="AA52" s="17">
        <f t="shared" si="126"/>
        <v>172.43022667825579</v>
      </c>
      <c r="AB52" s="79">
        <f t="shared" si="82"/>
        <v>1.73328138469079E-2</v>
      </c>
      <c r="AC52" s="27">
        <v>1.3416999999999999</v>
      </c>
      <c r="AD52" s="21">
        <v>0.1</v>
      </c>
      <c r="AE52" s="21">
        <v>1.165</v>
      </c>
      <c r="AF52" s="19">
        <f t="shared" si="83"/>
        <v>1.0654085656312431</v>
      </c>
      <c r="AG52" s="19">
        <f t="shared" si="84"/>
        <v>1.0080206926103727</v>
      </c>
      <c r="AH52" s="19">
        <f t="shared" si="85"/>
        <v>4.032082770441491</v>
      </c>
      <c r="AI52" s="19">
        <f t="shared" si="86"/>
        <v>5.0401034630518637</v>
      </c>
      <c r="AJ52" s="36">
        <f t="shared" si="87"/>
        <v>0.15838118985622546</v>
      </c>
      <c r="AK52" s="17">
        <f t="shared" si="127"/>
        <v>148.05573615242838</v>
      </c>
      <c r="AL52" s="79">
        <f t="shared" si="89"/>
        <v>2.7233546468542938E-2</v>
      </c>
      <c r="AM52" s="27">
        <v>1.2486999999999999</v>
      </c>
      <c r="AN52" s="21">
        <v>6.8000000000000005E-2</v>
      </c>
      <c r="AO52" s="21">
        <v>1.153</v>
      </c>
      <c r="AP52" s="19">
        <f t="shared" si="90"/>
        <v>1.0544344001483461</v>
      </c>
      <c r="AQ52" s="19">
        <f t="shared" si="91"/>
        <v>0.8552273776829572</v>
      </c>
      <c r="AR52" s="19">
        <f t="shared" si="92"/>
        <v>5.1313642660977425</v>
      </c>
      <c r="AS52" s="19">
        <f t="shared" si="93"/>
        <v>5.9865916437806996</v>
      </c>
      <c r="AT52" s="36">
        <f t="shared" si="94"/>
        <v>0.15823790956553727</v>
      </c>
      <c r="AU52" s="17">
        <f t="shared" si="128"/>
        <v>140.57939176291012</v>
      </c>
      <c r="AV52" s="79">
        <f t="shared" si="96"/>
        <v>3.6501539818523956E-2</v>
      </c>
      <c r="AW52" s="27">
        <v>1.1563000000000001</v>
      </c>
      <c r="AX52" s="21">
        <v>7.0000000000000007E-2</v>
      </c>
      <c r="AY52" s="21">
        <v>1.1419999999999999</v>
      </c>
      <c r="AZ52" s="19">
        <f t="shared" si="97"/>
        <v>1.0443747484556907</v>
      </c>
      <c r="BA52" s="19">
        <f t="shared" si="98"/>
        <v>0.71941587377330718</v>
      </c>
      <c r="BB52" s="19">
        <f t="shared" si="99"/>
        <v>5.7553269901864574</v>
      </c>
      <c r="BC52" s="19">
        <f t="shared" si="100"/>
        <v>6.4747428639597651</v>
      </c>
      <c r="BD52" s="36">
        <f t="shared" si="101"/>
        <v>0.21306494098083673</v>
      </c>
      <c r="BE52" s="17">
        <f t="shared" si="129"/>
        <v>133.15128185332421</v>
      </c>
      <c r="BF52" s="79">
        <f t="shared" si="103"/>
        <v>4.3223969833999551E-2</v>
      </c>
      <c r="BG52" s="27">
        <v>1.0791999999999999</v>
      </c>
      <c r="BH52" s="21">
        <v>0.06</v>
      </c>
      <c r="BI52" s="21">
        <v>1.1399999999999999</v>
      </c>
      <c r="BJ52" s="19">
        <f t="shared" si="104"/>
        <v>1.0425457208752078</v>
      </c>
      <c r="BK52" s="19">
        <f t="shared" si="105"/>
        <v>0.62448258706571469</v>
      </c>
      <c r="BL52" s="19">
        <f t="shared" si="106"/>
        <v>6.244825870657146</v>
      </c>
      <c r="BM52" s="19">
        <f t="shared" si="107"/>
        <v>6.8693084577228607</v>
      </c>
      <c r="BN52" s="36">
        <f t="shared" si="108"/>
        <v>0.22748497228221243</v>
      </c>
      <c r="BO52" s="17">
        <f t="shared" si="130"/>
        <v>126.9531511820139</v>
      </c>
      <c r="BP52" s="79">
        <f t="shared" si="110"/>
        <v>4.9190002867308756E-2</v>
      </c>
      <c r="BQ52" s="27">
        <v>0.9657</v>
      </c>
      <c r="BR52" s="21">
        <v>4.9000000000000002E-2</v>
      </c>
      <c r="BS52" s="21">
        <v>1.1299999999999999</v>
      </c>
      <c r="BT52" s="19">
        <f t="shared" si="111"/>
        <v>1.0334005829727937</v>
      </c>
      <c r="BU52" s="19">
        <f t="shared" si="112"/>
        <v>0.49130151900141666</v>
      </c>
      <c r="BV52" s="19">
        <f t="shared" si="113"/>
        <v>5.8956182280169989</v>
      </c>
      <c r="BW52" s="19">
        <f t="shared" si="114"/>
        <v>6.3869197470184158</v>
      </c>
      <c r="BX52" s="36">
        <f t="shared" si="115"/>
        <v>0.21904128184442437</v>
      </c>
      <c r="BY52" s="17">
        <f t="shared" si="131"/>
        <v>117.82879539480608</v>
      </c>
      <c r="BZ52" s="79">
        <f t="shared" si="117"/>
        <v>5.0035462114864995E-2</v>
      </c>
    </row>
    <row r="53" spans="2:78" ht="20.100000000000001" customHeight="1">
      <c r="B53" s="16"/>
      <c r="C53" s="16"/>
      <c r="D53" s="16"/>
      <c r="E53" s="38">
        <v>62</v>
      </c>
      <c r="F53" s="20">
        <f t="shared" si="66"/>
        <v>1.2345999999999999</v>
      </c>
      <c r="G53" s="21">
        <f t="shared" si="67"/>
        <v>12.700323120720419</v>
      </c>
      <c r="H53" s="30">
        <f t="shared" si="68"/>
        <v>110418.45070422534</v>
      </c>
      <c r="I53" s="27">
        <v>1.946</v>
      </c>
      <c r="J53" s="21">
        <v>6.6000000000000003E-2</v>
      </c>
      <c r="K53" s="21">
        <v>1.161</v>
      </c>
      <c r="L53" s="19">
        <f t="shared" si="69"/>
        <v>1.0617505104702776</v>
      </c>
      <c r="M53" s="19">
        <f t="shared" si="70"/>
        <v>2.1059927339023385</v>
      </c>
      <c r="N53" s="19">
        <f t="shared" si="71"/>
        <v>0</v>
      </c>
      <c r="O53" s="19">
        <f t="shared" si="72"/>
        <v>2.1059927339023385</v>
      </c>
      <c r="P53" s="36">
        <f t="shared" si="73"/>
        <v>0</v>
      </c>
      <c r="Q53" s="17">
        <f t="shared" si="125"/>
        <v>217.05714646263931</v>
      </c>
      <c r="R53" s="79">
        <f t="shared" si="75"/>
        <v>0</v>
      </c>
      <c r="S53" s="27">
        <v>1.7323</v>
      </c>
      <c r="T53" s="21">
        <v>7.5999999999999998E-2</v>
      </c>
      <c r="U53" s="21">
        <v>1.1619999999999999</v>
      </c>
      <c r="V53" s="19">
        <f t="shared" si="76"/>
        <v>1.0626650242605189</v>
      </c>
      <c r="W53" s="19">
        <f t="shared" si="77"/>
        <v>1.67172648879182</v>
      </c>
      <c r="X53" s="19">
        <f t="shared" si="78"/>
        <v>3.3434529775836399</v>
      </c>
      <c r="Y53" s="19">
        <f t="shared" si="79"/>
        <v>5.0151794663754599</v>
      </c>
      <c r="Z53" s="36">
        <f t="shared" si="80"/>
        <v>5.9875286338055292E-2</v>
      </c>
      <c r="AA53" s="17">
        <f t="shared" si="126"/>
        <v>198.09348652843406</v>
      </c>
      <c r="AB53" s="79">
        <f t="shared" si="82"/>
        <v>1.6878157056939503E-2</v>
      </c>
      <c r="AC53" s="27">
        <v>1.5409999999999999</v>
      </c>
      <c r="AD53" s="21">
        <v>7.3999999999999996E-2</v>
      </c>
      <c r="AE53" s="21">
        <v>1.161</v>
      </c>
      <c r="AF53" s="19">
        <f t="shared" si="83"/>
        <v>1.0617505104702776</v>
      </c>
      <c r="AG53" s="19">
        <f t="shared" si="84"/>
        <v>1.3206157547027555</v>
      </c>
      <c r="AH53" s="19">
        <f t="shared" si="85"/>
        <v>5.282463018811022</v>
      </c>
      <c r="AI53" s="19">
        <f t="shared" si="86"/>
        <v>6.6030787735137775</v>
      </c>
      <c r="AJ53" s="36">
        <f t="shared" si="87"/>
        <v>0.11639864100721914</v>
      </c>
      <c r="AK53" s="17">
        <f t="shared" si="127"/>
        <v>181.11759441138466</v>
      </c>
      <c r="AL53" s="79">
        <f t="shared" si="89"/>
        <v>2.9165929660111351E-2</v>
      </c>
      <c r="AM53" s="27">
        <v>1.3260000000000001</v>
      </c>
      <c r="AN53" s="21">
        <v>7.2999999999999995E-2</v>
      </c>
      <c r="AO53" s="21">
        <v>1.1599999999999999</v>
      </c>
      <c r="AP53" s="19">
        <f t="shared" si="90"/>
        <v>1.060835996680036</v>
      </c>
      <c r="AQ53" s="19">
        <f t="shared" si="91"/>
        <v>0.97613477234968626</v>
      </c>
      <c r="AR53" s="19">
        <f t="shared" si="92"/>
        <v>5.8568086340981171</v>
      </c>
      <c r="AS53" s="19">
        <f t="shared" si="93"/>
        <v>6.8329434064478036</v>
      </c>
      <c r="AT53" s="36">
        <f t="shared" si="94"/>
        <v>0.17194195017940131</v>
      </c>
      <c r="AU53" s="17">
        <f t="shared" si="128"/>
        <v>162.03857295207661</v>
      </c>
      <c r="AV53" s="79">
        <f t="shared" si="96"/>
        <v>3.6144533535421138E-2</v>
      </c>
      <c r="AW53" s="27">
        <v>1.2413000000000001</v>
      </c>
      <c r="AX53" s="21">
        <v>6.7000000000000004E-2</v>
      </c>
      <c r="AY53" s="21">
        <v>1.149</v>
      </c>
      <c r="AZ53" s="19">
        <f t="shared" si="97"/>
        <v>1.0507763449873806</v>
      </c>
      <c r="BA53" s="19">
        <f t="shared" si="98"/>
        <v>0.83926734453316776</v>
      </c>
      <c r="BB53" s="19">
        <f t="shared" si="99"/>
        <v>6.7141387562653421</v>
      </c>
      <c r="BC53" s="19">
        <f t="shared" si="100"/>
        <v>7.5534061007985098</v>
      </c>
      <c r="BD53" s="36">
        <f t="shared" si="101"/>
        <v>0.20644131003140043</v>
      </c>
      <c r="BE53" s="17">
        <f t="shared" si="129"/>
        <v>154.52232589345621</v>
      </c>
      <c r="BF53" s="79">
        <f t="shared" si="103"/>
        <v>4.3450929938077483E-2</v>
      </c>
      <c r="BG53" s="27">
        <v>1.1438999999999999</v>
      </c>
      <c r="BH53" s="21">
        <v>6.8000000000000005E-2</v>
      </c>
      <c r="BI53" s="21">
        <v>1.1419999999999999</v>
      </c>
      <c r="BJ53" s="19">
        <f t="shared" si="104"/>
        <v>1.0443747484556907</v>
      </c>
      <c r="BK53" s="19">
        <f t="shared" si="105"/>
        <v>0.70406877637909582</v>
      </c>
      <c r="BL53" s="19">
        <f t="shared" si="106"/>
        <v>7.0406877637909568</v>
      </c>
      <c r="BM53" s="19">
        <f t="shared" si="107"/>
        <v>7.7447565401700524</v>
      </c>
      <c r="BN53" s="36">
        <f t="shared" si="108"/>
        <v>0.25872171404815886</v>
      </c>
      <c r="BO53" s="17">
        <f t="shared" si="130"/>
        <v>145.8790854742162</v>
      </c>
      <c r="BP53" s="79">
        <f t="shared" si="110"/>
        <v>4.8263860037944799E-2</v>
      </c>
      <c r="BQ53" s="27">
        <v>1.0435000000000001</v>
      </c>
      <c r="BR53" s="21">
        <v>6.0999999999999999E-2</v>
      </c>
      <c r="BS53" s="21">
        <v>1.139</v>
      </c>
      <c r="BT53" s="19">
        <f t="shared" si="111"/>
        <v>1.0416312070849665</v>
      </c>
      <c r="BU53" s="19">
        <f t="shared" si="112"/>
        <v>0.58282626110464908</v>
      </c>
      <c r="BV53" s="19">
        <f t="shared" si="113"/>
        <v>6.9939151332557881</v>
      </c>
      <c r="BW53" s="19">
        <f t="shared" si="114"/>
        <v>7.5767413943604369</v>
      </c>
      <c r="BX53" s="36">
        <f t="shared" si="115"/>
        <v>0.27704498207593203</v>
      </c>
      <c r="BY53" s="17">
        <f t="shared" si="131"/>
        <v>136.96962615089285</v>
      </c>
      <c r="BZ53" s="79">
        <f t="shared" si="117"/>
        <v>5.1061796179183029E-2</v>
      </c>
    </row>
    <row r="54" spans="2:78" ht="20.100000000000001" customHeight="1" thickBot="1">
      <c r="B54" s="16"/>
      <c r="C54" s="16"/>
      <c r="D54" s="18"/>
      <c r="E54" s="38">
        <v>64</v>
      </c>
      <c r="F54" s="24">
        <f t="shared" si="66"/>
        <v>1.2746</v>
      </c>
      <c r="G54" s="25">
        <f t="shared" si="67"/>
        <v>13.111802891357724</v>
      </c>
      <c r="H54" s="31">
        <f t="shared" si="68"/>
        <v>113995.91549295773</v>
      </c>
      <c r="I54" s="28">
        <v>2.0396000000000001</v>
      </c>
      <c r="J54" s="25">
        <v>7.2999999999999995E-2</v>
      </c>
      <c r="K54" s="25">
        <v>1.1639999999999999</v>
      </c>
      <c r="L54" s="35">
        <f t="shared" si="69"/>
        <v>1.0644940518410015</v>
      </c>
      <c r="M54" s="35">
        <f t="shared" si="70"/>
        <v>2.3254270732125297</v>
      </c>
      <c r="N54" s="35">
        <f t="shared" si="71"/>
        <v>0</v>
      </c>
      <c r="O54" s="35">
        <f t="shared" si="72"/>
        <v>2.3254270732125297</v>
      </c>
      <c r="P54" s="37">
        <f t="shared" si="73"/>
        <v>0</v>
      </c>
      <c r="Q54" s="17">
        <f t="shared" si="125"/>
        <v>247.985266824615</v>
      </c>
      <c r="R54" s="79">
        <f t="shared" si="75"/>
        <v>0</v>
      </c>
      <c r="S54" s="28">
        <v>1.8653</v>
      </c>
      <c r="T54" s="25">
        <v>6.9000000000000006E-2</v>
      </c>
      <c r="U54" s="25">
        <v>1.1619999999999999</v>
      </c>
      <c r="V54" s="35">
        <f t="shared" si="76"/>
        <v>1.0626650242605189</v>
      </c>
      <c r="W54" s="35">
        <f t="shared" si="77"/>
        <v>1.9382794605329294</v>
      </c>
      <c r="X54" s="35">
        <f t="shared" si="78"/>
        <v>3.8765589210658589</v>
      </c>
      <c r="Y54" s="35">
        <f t="shared" si="79"/>
        <v>5.8148383815987881</v>
      </c>
      <c r="Z54" s="37">
        <f t="shared" si="80"/>
        <v>5.436045733323442E-2</v>
      </c>
      <c r="AA54" s="17">
        <f t="shared" si="126"/>
        <v>230.96532982369735</v>
      </c>
      <c r="AB54" s="79">
        <f t="shared" si="82"/>
        <v>1.6784159440834476E-2</v>
      </c>
      <c r="AC54" s="28">
        <v>1.7096</v>
      </c>
      <c r="AD54" s="25">
        <v>6.2E-2</v>
      </c>
      <c r="AE54" s="25">
        <v>1.1579999999999999</v>
      </c>
      <c r="AF54" s="35">
        <f t="shared" si="83"/>
        <v>1.0590069690995532</v>
      </c>
      <c r="AG54" s="35">
        <f t="shared" si="84"/>
        <v>1.6170107018428654</v>
      </c>
      <c r="AH54" s="35">
        <f t="shared" si="85"/>
        <v>6.4680428073714618</v>
      </c>
      <c r="AI54" s="35">
        <f t="shared" si="86"/>
        <v>8.0850535092143279</v>
      </c>
      <c r="AJ54" s="37">
        <f t="shared" si="87"/>
        <v>9.7019841074328386E-2</v>
      </c>
      <c r="AK54" s="17">
        <f t="shared" si="127"/>
        <v>215.7616339485231</v>
      </c>
      <c r="AL54" s="79">
        <f t="shared" si="89"/>
        <v>2.9977724440641854E-2</v>
      </c>
      <c r="AM54" s="28">
        <v>1.482</v>
      </c>
      <c r="AN54" s="25">
        <v>8.3000000000000004E-2</v>
      </c>
      <c r="AO54" s="25">
        <v>1.1619999999999999</v>
      </c>
      <c r="AP54" s="35">
        <f t="shared" si="90"/>
        <v>1.0626650242605189</v>
      </c>
      <c r="AQ54" s="35">
        <f t="shared" si="91"/>
        <v>1.2235322485381221</v>
      </c>
      <c r="AR54" s="35">
        <f t="shared" si="92"/>
        <v>7.341193491228732</v>
      </c>
      <c r="AS54" s="35">
        <f t="shared" si="93"/>
        <v>8.5647257397668533</v>
      </c>
      <c r="AT54" s="37">
        <f t="shared" si="94"/>
        <v>0.19617034602862854</v>
      </c>
      <c r="AU54" s="17">
        <f t="shared" si="128"/>
        <v>193.53709200125488</v>
      </c>
      <c r="AV54" s="79">
        <f t="shared" si="96"/>
        <v>3.7931713323361975E-2</v>
      </c>
      <c r="AW54" s="28">
        <v>1.3415999999999999</v>
      </c>
      <c r="AX54" s="25">
        <v>7.6999999999999999E-2</v>
      </c>
      <c r="AY54" s="25">
        <v>1.155</v>
      </c>
      <c r="AZ54" s="35">
        <f t="shared" si="97"/>
        <v>1.056263427728829</v>
      </c>
      <c r="BA54" s="35">
        <f t="shared" si="98"/>
        <v>0.99064220084235177</v>
      </c>
      <c r="BB54" s="35">
        <f t="shared" si="99"/>
        <v>7.9251376067388142</v>
      </c>
      <c r="BC54" s="35">
        <f t="shared" si="100"/>
        <v>8.9157798075811652</v>
      </c>
      <c r="BD54" s="37">
        <f t="shared" si="101"/>
        <v>0.23973775819694212</v>
      </c>
      <c r="BE54" s="17">
        <f t="shared" si="129"/>
        <v>179.82740092306307</v>
      </c>
      <c r="BF54" s="79">
        <f t="shared" si="103"/>
        <v>4.4070801035096349E-2</v>
      </c>
      <c r="BG54" s="28">
        <v>1.2618</v>
      </c>
      <c r="BH54" s="25">
        <v>7.4999999999999997E-2</v>
      </c>
      <c r="BI54" s="25">
        <v>1.1479999999999999</v>
      </c>
      <c r="BJ54" s="35">
        <f t="shared" si="104"/>
        <v>1.0498618311971391</v>
      </c>
      <c r="BK54" s="35">
        <f t="shared" si="105"/>
        <v>0.86570829606204802</v>
      </c>
      <c r="BL54" s="35">
        <f t="shared" si="106"/>
        <v>8.6570829606204782</v>
      </c>
      <c r="BM54" s="35">
        <f t="shared" si="107"/>
        <v>9.5227912566825257</v>
      </c>
      <c r="BN54" s="37">
        <f t="shared" si="108"/>
        <v>0.28836118316272008</v>
      </c>
      <c r="BO54" s="17">
        <f t="shared" si="130"/>
        <v>172.03514060938997</v>
      </c>
      <c r="BP54" s="79">
        <f t="shared" si="110"/>
        <v>5.0321596680509589E-2</v>
      </c>
      <c r="BQ54" s="28">
        <v>1.1695</v>
      </c>
      <c r="BR54" s="25">
        <v>5.8999999999999997E-2</v>
      </c>
      <c r="BS54" s="25">
        <v>1.1399999999999999</v>
      </c>
      <c r="BT54" s="35">
        <f t="shared" si="111"/>
        <v>1.0425457208752078</v>
      </c>
      <c r="BU54" s="35">
        <f t="shared" si="112"/>
        <v>0.73335948282260388</v>
      </c>
      <c r="BV54" s="35">
        <f t="shared" si="113"/>
        <v>8.8003137938712452</v>
      </c>
      <c r="BW54" s="35">
        <f t="shared" si="114"/>
        <v>9.5336732766938486</v>
      </c>
      <c r="BX54" s="37">
        <f t="shared" si="115"/>
        <v>0.26843226729301067</v>
      </c>
      <c r="BY54" s="17">
        <f t="shared" si="131"/>
        <v>163.02228814131939</v>
      </c>
      <c r="BZ54" s="79">
        <f t="shared" si="117"/>
        <v>5.3982273799534103E-2</v>
      </c>
    </row>
    <row r="55" spans="2:78" ht="20.100000000000001" customHeight="1">
      <c r="B55" s="16"/>
      <c r="C55" s="16"/>
      <c r="D55" s="18"/>
      <c r="E55" s="38">
        <v>66</v>
      </c>
      <c r="F55" s="20">
        <f t="shared" si="66"/>
        <v>1.3146</v>
      </c>
      <c r="G55" s="21">
        <f t="shared" si="67"/>
        <v>13.523282661995031</v>
      </c>
      <c r="H55" s="30">
        <f t="shared" si="68"/>
        <v>117573.38028169014</v>
      </c>
      <c r="I55" s="27">
        <v>2.0467</v>
      </c>
      <c r="J55" s="21">
        <v>7.1999999999999995E-2</v>
      </c>
      <c r="K55" s="21">
        <v>1.17</v>
      </c>
      <c r="L55" s="19">
        <f t="shared" si="69"/>
        <v>1.0699811345824501</v>
      </c>
      <c r="M55" s="19">
        <f t="shared" si="70"/>
        <v>2.3658481138921581</v>
      </c>
      <c r="N55" s="19">
        <f t="shared" si="71"/>
        <v>0</v>
      </c>
      <c r="O55" s="19">
        <f t="shared" si="72"/>
        <v>2.3658481138921581</v>
      </c>
      <c r="P55" s="36">
        <f t="shared" si="73"/>
        <v>0</v>
      </c>
      <c r="Q55" s="17">
        <f>0.5926*0.5*$C$6*$F55^3*($C$7*I55*2+$C$7)*$C$8</f>
        <v>272.83337214537841</v>
      </c>
      <c r="R55" s="79">
        <f t="shared" si="75"/>
        <v>0</v>
      </c>
      <c r="S55" s="27">
        <v>1.9177</v>
      </c>
      <c r="T55" s="21">
        <v>6.7000000000000004E-2</v>
      </c>
      <c r="U55" s="21">
        <v>1.167</v>
      </c>
      <c r="V55" s="19">
        <f t="shared" si="76"/>
        <v>1.067237593211726</v>
      </c>
      <c r="W55" s="19">
        <f t="shared" si="77"/>
        <v>2.0663781726533177</v>
      </c>
      <c r="X55" s="19">
        <f t="shared" si="78"/>
        <v>4.1327563453066354</v>
      </c>
      <c r="Y55" s="19">
        <f t="shared" si="79"/>
        <v>6.1991345179599531</v>
      </c>
      <c r="Z55" s="36">
        <f t="shared" si="80"/>
        <v>5.3240027328670773E-2</v>
      </c>
      <c r="AA55" s="17">
        <f>0.5926*0.5*$C$6*$F55^3*($C$7*S55*2+$C$7)*$C$8</f>
        <v>259.01332855690947</v>
      </c>
      <c r="AB55" s="79">
        <f t="shared" si="82"/>
        <v>1.5955767096358521E-2</v>
      </c>
      <c r="AC55" s="27">
        <v>1.7674000000000001</v>
      </c>
      <c r="AD55" s="21">
        <v>7.2999999999999995E-2</v>
      </c>
      <c r="AE55" s="21">
        <v>1.163</v>
      </c>
      <c r="AF55" s="19">
        <f t="shared" si="83"/>
        <v>1.0635795380507602</v>
      </c>
      <c r="AG55" s="19">
        <f t="shared" si="84"/>
        <v>1.7431545260593029</v>
      </c>
      <c r="AH55" s="19">
        <f t="shared" si="85"/>
        <v>6.9726181042372115</v>
      </c>
      <c r="AI55" s="19">
        <f t="shared" si="86"/>
        <v>8.7157726302965148</v>
      </c>
      <c r="AJ55" s="36">
        <f t="shared" si="87"/>
        <v>0.11522163674801955</v>
      </c>
      <c r="AK55" s="17">
        <f>0.5926*0.5*$C$6*$F55^3*($C$7*AC55*2+$C$7)*$C$8</f>
        <v>242.91137079453057</v>
      </c>
      <c r="AL55" s="79">
        <f t="shared" si="89"/>
        <v>2.8704370986960024E-2</v>
      </c>
      <c r="AM55" s="27">
        <v>1.6302000000000001</v>
      </c>
      <c r="AN55" s="21">
        <v>6.6000000000000003E-2</v>
      </c>
      <c r="AO55" s="21">
        <v>1.159</v>
      </c>
      <c r="AP55" s="19">
        <f t="shared" si="90"/>
        <v>1.0599214828897947</v>
      </c>
      <c r="AQ55" s="19">
        <f t="shared" si="91"/>
        <v>1.4728394446053679</v>
      </c>
      <c r="AR55" s="19">
        <f t="shared" si="92"/>
        <v>8.8370366676322067</v>
      </c>
      <c r="AS55" s="19">
        <f t="shared" si="93"/>
        <v>10.309876112237575</v>
      </c>
      <c r="AT55" s="36">
        <f t="shared" si="94"/>
        <v>0.15518645667472067</v>
      </c>
      <c r="AU55" s="17">
        <f>0.5926*0.5*$C$6*$F55^3*($C$7*AM55*2+$C$7)*$C$8</f>
        <v>228.21284381516671</v>
      </c>
      <c r="AV55" s="79">
        <f t="shared" si="96"/>
        <v>3.8722784046236532E-2</v>
      </c>
      <c r="AW55" s="27">
        <v>1.4966999999999999</v>
      </c>
      <c r="AX55" s="21">
        <v>7.8E-2</v>
      </c>
      <c r="AY55" s="21">
        <v>1.155</v>
      </c>
      <c r="AZ55" s="19">
        <f t="shared" si="97"/>
        <v>1.056263427728829</v>
      </c>
      <c r="BA55" s="19">
        <f t="shared" si="98"/>
        <v>1.2329351747922495</v>
      </c>
      <c r="BB55" s="19">
        <f t="shared" si="99"/>
        <v>9.8634813983379956</v>
      </c>
      <c r="BC55" s="19">
        <f t="shared" si="100"/>
        <v>11.096416573130245</v>
      </c>
      <c r="BD55" s="36">
        <f t="shared" si="101"/>
        <v>0.24285123557612318</v>
      </c>
      <c r="BE55" s="17">
        <f>0.5926*0.5*$C$6*$F55^3*($C$7*AW55*2+$C$7)*$C$8</f>
        <v>213.91070568291394</v>
      </c>
      <c r="BF55" s="79">
        <f t="shared" si="103"/>
        <v>4.611027469078112E-2</v>
      </c>
      <c r="BG55" s="27">
        <v>1.3725000000000001</v>
      </c>
      <c r="BH55" s="21">
        <v>5.5E-2</v>
      </c>
      <c r="BI55" s="21">
        <v>1.145</v>
      </c>
      <c r="BJ55" s="19">
        <f t="shared" si="104"/>
        <v>1.0471182898264149</v>
      </c>
      <c r="BK55" s="19">
        <f t="shared" si="105"/>
        <v>1.0189255129388795</v>
      </c>
      <c r="BL55" s="19">
        <f t="shared" si="106"/>
        <v>10.189255129388794</v>
      </c>
      <c r="BM55" s="19">
        <f t="shared" si="107"/>
        <v>11.208180642327674</v>
      </c>
      <c r="BN55" s="36">
        <f t="shared" si="108"/>
        <v>0.21036109467330741</v>
      </c>
      <c r="BO55" s="17">
        <f>0.5926*0.5*$C$6*$F55^3*($C$7*BG55*2+$C$7)*$C$8</f>
        <v>200.60489627448109</v>
      </c>
      <c r="BP55" s="79">
        <f t="shared" si="110"/>
        <v>5.0792654210429493E-2</v>
      </c>
      <c r="BQ55" s="27">
        <v>1.2777000000000001</v>
      </c>
      <c r="BR55" s="21">
        <v>5.2999999999999999E-2</v>
      </c>
      <c r="BS55" s="21">
        <v>1.143</v>
      </c>
      <c r="BT55" s="19">
        <f t="shared" si="111"/>
        <v>1.045289262245932</v>
      </c>
      <c r="BU55" s="19">
        <f t="shared" si="112"/>
        <v>0.87994799786913036</v>
      </c>
      <c r="BV55" s="19">
        <f t="shared" si="113"/>
        <v>10.559375974429564</v>
      </c>
      <c r="BW55" s="19">
        <f t="shared" si="114"/>
        <v>11.439323972298695</v>
      </c>
      <c r="BX55" s="36">
        <f t="shared" si="115"/>
        <v>0.2424048672101505</v>
      </c>
      <c r="BY55" s="17">
        <f>0.5926*0.5*$C$6*$F55^3*($C$7*BQ55*2+$C$7)*$C$8</f>
        <v>190.44877121876908</v>
      </c>
      <c r="BZ55" s="79">
        <f t="shared" si="117"/>
        <v>5.5444705192137872E-2</v>
      </c>
    </row>
    <row r="56" spans="2:78" ht="20.100000000000001" customHeight="1">
      <c r="B56" s="16"/>
      <c r="C56" s="16"/>
      <c r="D56" s="18"/>
    </row>
    <row r="57" spans="2:78" s="25" customFormat="1" ht="20.100000000000001" customHeight="1" thickBot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S57" s="1"/>
      <c r="T57" s="1"/>
      <c r="U57" s="1"/>
      <c r="V57" s="1"/>
      <c r="W57" s="1"/>
      <c r="X57" s="1"/>
      <c r="Y57" s="1"/>
      <c r="Z57" s="1"/>
      <c r="AC57" s="1"/>
      <c r="AD57" s="1"/>
      <c r="AE57" s="1"/>
      <c r="AF57" s="1"/>
      <c r="AG57" s="1"/>
      <c r="AH57" s="1"/>
      <c r="AI57" s="1"/>
      <c r="AJ57" s="1"/>
      <c r="AM57" s="1"/>
      <c r="AN57" s="1"/>
      <c r="AO57" s="1"/>
      <c r="AP57" s="1"/>
      <c r="AQ57" s="1"/>
      <c r="AR57" s="1"/>
      <c r="AS57" s="1"/>
      <c r="AT57" s="1"/>
      <c r="AW57" s="1"/>
      <c r="AX57" s="1"/>
      <c r="AY57" s="1"/>
      <c r="AZ57" s="1"/>
      <c r="BA57" s="1"/>
      <c r="BB57" s="1"/>
      <c r="BC57" s="1"/>
      <c r="BD57" s="1"/>
      <c r="BG57" s="1"/>
      <c r="BH57" s="1"/>
      <c r="BI57" s="1"/>
      <c r="BJ57" s="1"/>
      <c r="BK57" s="1"/>
      <c r="BL57" s="1"/>
      <c r="BM57" s="1"/>
      <c r="BN57" s="1"/>
      <c r="BQ57" s="1"/>
      <c r="BR57" s="1"/>
      <c r="BS57" s="1"/>
      <c r="BT57" s="1"/>
      <c r="BU57" s="1"/>
      <c r="BV57" s="1"/>
      <c r="BW57" s="1"/>
      <c r="BX57" s="1"/>
    </row>
    <row r="58" spans="2:78">
      <c r="E58" s="87" t="s">
        <v>19</v>
      </c>
      <c r="F58" s="88"/>
      <c r="G58" s="88"/>
      <c r="H58" s="89"/>
      <c r="I58" s="84" t="s">
        <v>21</v>
      </c>
      <c r="J58" s="85"/>
      <c r="K58" s="85"/>
      <c r="L58" s="85"/>
      <c r="M58" s="86"/>
      <c r="N58" s="82">
        <v>0</v>
      </c>
      <c r="O58" s="83"/>
      <c r="P58" s="77"/>
      <c r="S58" s="84" t="s">
        <v>21</v>
      </c>
      <c r="T58" s="85"/>
      <c r="U58" s="85"/>
      <c r="V58" s="85"/>
      <c r="W58" s="86"/>
      <c r="X58" s="82">
        <v>0.04</v>
      </c>
      <c r="Y58" s="83"/>
      <c r="Z58" s="77"/>
      <c r="AC58" s="84" t="s">
        <v>21</v>
      </c>
      <c r="AD58" s="85"/>
      <c r="AE58" s="85"/>
      <c r="AF58" s="85"/>
      <c r="AG58" s="86"/>
      <c r="AH58" s="82">
        <v>0.08</v>
      </c>
      <c r="AI58" s="83"/>
      <c r="AJ58" s="77"/>
      <c r="AM58" s="84" t="s">
        <v>21</v>
      </c>
      <c r="AN58" s="85"/>
      <c r="AO58" s="85"/>
      <c r="AP58" s="85"/>
      <c r="AQ58" s="86"/>
      <c r="AR58" s="82">
        <v>0.12</v>
      </c>
      <c r="AS58" s="83"/>
      <c r="AT58" s="77"/>
      <c r="AW58" s="84" t="s">
        <v>21</v>
      </c>
      <c r="AX58" s="85"/>
      <c r="AY58" s="85"/>
      <c r="AZ58" s="85"/>
      <c r="BA58" s="86"/>
      <c r="BB58" s="82">
        <v>0.16</v>
      </c>
      <c r="BC58" s="83"/>
      <c r="BD58" s="77"/>
      <c r="BG58" s="84" t="s">
        <v>21</v>
      </c>
      <c r="BH58" s="85"/>
      <c r="BI58" s="85"/>
      <c r="BJ58" s="85"/>
      <c r="BK58" s="86"/>
      <c r="BL58" s="82">
        <v>0.2</v>
      </c>
      <c r="BM58" s="83"/>
      <c r="BN58" s="77"/>
      <c r="BQ58" s="84" t="s">
        <v>21</v>
      </c>
      <c r="BR58" s="85"/>
      <c r="BS58" s="85"/>
      <c r="BT58" s="85"/>
      <c r="BU58" s="86"/>
      <c r="BV58" s="82">
        <v>0.24</v>
      </c>
      <c r="BW58" s="83"/>
      <c r="BX58" s="77"/>
    </row>
    <row r="59" spans="2:78" ht="20.100000000000001" customHeight="1">
      <c r="E59" s="22" t="s">
        <v>25</v>
      </c>
      <c r="F59" s="19" t="s">
        <v>27</v>
      </c>
      <c r="G59" s="39" t="s">
        <v>0</v>
      </c>
      <c r="H59" s="23" t="s">
        <v>28</v>
      </c>
      <c r="I59" s="22" t="s">
        <v>29</v>
      </c>
      <c r="J59" s="19" t="s">
        <v>23</v>
      </c>
      <c r="K59" s="19" t="s">
        <v>26</v>
      </c>
      <c r="L59" s="39" t="s">
        <v>18</v>
      </c>
      <c r="M59" s="19" t="s">
        <v>30</v>
      </c>
      <c r="N59" s="19" t="s">
        <v>31</v>
      </c>
      <c r="O59" s="19" t="s">
        <v>32</v>
      </c>
      <c r="P59" s="23" t="s">
        <v>20</v>
      </c>
      <c r="Q59" s="78" t="s">
        <v>67</v>
      </c>
      <c r="R59" s="78" t="s">
        <v>68</v>
      </c>
      <c r="S59" s="22" t="s">
        <v>9</v>
      </c>
      <c r="T59" s="19" t="s">
        <v>23</v>
      </c>
      <c r="U59" s="19" t="s">
        <v>26</v>
      </c>
      <c r="V59" s="39" t="s">
        <v>18</v>
      </c>
      <c r="W59" s="19" t="s">
        <v>30</v>
      </c>
      <c r="X59" s="19" t="s">
        <v>31</v>
      </c>
      <c r="Y59" s="19" t="s">
        <v>32</v>
      </c>
      <c r="Z59" s="23" t="s">
        <v>20</v>
      </c>
      <c r="AA59" s="78" t="s">
        <v>67</v>
      </c>
      <c r="AB59" s="78" t="s">
        <v>68</v>
      </c>
      <c r="AC59" s="22" t="s">
        <v>10</v>
      </c>
      <c r="AD59" s="19" t="s">
        <v>23</v>
      </c>
      <c r="AE59" s="19" t="s">
        <v>26</v>
      </c>
      <c r="AF59" s="39" t="s">
        <v>18</v>
      </c>
      <c r="AG59" s="19" t="s">
        <v>30</v>
      </c>
      <c r="AH59" s="19" t="s">
        <v>31</v>
      </c>
      <c r="AI59" s="19" t="s">
        <v>32</v>
      </c>
      <c r="AJ59" s="23" t="s">
        <v>20</v>
      </c>
      <c r="AK59" s="78" t="s">
        <v>67</v>
      </c>
      <c r="AL59" s="78" t="s">
        <v>68</v>
      </c>
      <c r="AM59" s="22" t="s">
        <v>11</v>
      </c>
      <c r="AN59" s="19" t="s">
        <v>23</v>
      </c>
      <c r="AO59" s="19" t="s">
        <v>26</v>
      </c>
      <c r="AP59" s="39" t="s">
        <v>18</v>
      </c>
      <c r="AQ59" s="19" t="s">
        <v>30</v>
      </c>
      <c r="AR59" s="19" t="s">
        <v>31</v>
      </c>
      <c r="AS59" s="19" t="s">
        <v>32</v>
      </c>
      <c r="AT59" s="23" t="s">
        <v>20</v>
      </c>
      <c r="AU59" s="78" t="s">
        <v>67</v>
      </c>
      <c r="AV59" s="78" t="s">
        <v>68</v>
      </c>
      <c r="AW59" s="22" t="s">
        <v>12</v>
      </c>
      <c r="AX59" s="19" t="s">
        <v>23</v>
      </c>
      <c r="AY59" s="19" t="s">
        <v>26</v>
      </c>
      <c r="AZ59" s="39" t="s">
        <v>18</v>
      </c>
      <c r="BA59" s="19" t="s">
        <v>30</v>
      </c>
      <c r="BB59" s="19" t="s">
        <v>31</v>
      </c>
      <c r="BC59" s="19" t="s">
        <v>32</v>
      </c>
      <c r="BD59" s="23" t="s">
        <v>20</v>
      </c>
      <c r="BE59" s="78" t="s">
        <v>67</v>
      </c>
      <c r="BF59" s="78" t="s">
        <v>68</v>
      </c>
      <c r="BG59" s="22" t="s">
        <v>13</v>
      </c>
      <c r="BH59" s="19" t="s">
        <v>23</v>
      </c>
      <c r="BI59" s="19" t="s">
        <v>26</v>
      </c>
      <c r="BJ59" s="39" t="s">
        <v>18</v>
      </c>
      <c r="BK59" s="19" t="s">
        <v>30</v>
      </c>
      <c r="BL59" s="19" t="s">
        <v>31</v>
      </c>
      <c r="BM59" s="19" t="s">
        <v>32</v>
      </c>
      <c r="BN59" s="23" t="s">
        <v>20</v>
      </c>
      <c r="BO59" s="78" t="s">
        <v>67</v>
      </c>
      <c r="BP59" s="78" t="s">
        <v>68</v>
      </c>
      <c r="BQ59" s="22" t="s">
        <v>14</v>
      </c>
      <c r="BR59" s="19" t="s">
        <v>23</v>
      </c>
      <c r="BS59" s="19" t="s">
        <v>26</v>
      </c>
      <c r="BT59" s="39" t="s">
        <v>18</v>
      </c>
      <c r="BU59" s="19" t="s">
        <v>30</v>
      </c>
      <c r="BV59" s="19" t="s">
        <v>31</v>
      </c>
      <c r="BW59" s="19" t="s">
        <v>32</v>
      </c>
      <c r="BX59" s="23" t="s">
        <v>20</v>
      </c>
      <c r="BY59" s="78" t="s">
        <v>67</v>
      </c>
      <c r="BZ59" s="78" t="s">
        <v>68</v>
      </c>
    </row>
    <row r="60" spans="2:78" ht="20.100000000000001" customHeight="1">
      <c r="B60" s="40" t="s">
        <v>35</v>
      </c>
      <c r="C60" s="40"/>
      <c r="D60" s="2"/>
      <c r="E60" s="38">
        <v>20</v>
      </c>
      <c r="F60" s="20">
        <f t="shared" ref="F60:F83" si="132">0.02*E60-0.0054</f>
        <v>0.39460000000000001</v>
      </c>
      <c r="G60" s="20">
        <f t="shared" ref="G60:G83" si="133">F60/$C$14/$C$7</f>
        <v>4.0592479373370143</v>
      </c>
      <c r="H60" s="29">
        <f t="shared" ref="H60:H83" si="134">F60*$C$7/$C$5</f>
        <v>35291.690140845072</v>
      </c>
      <c r="M60" s="43">
        <f t="shared" ref="M60:P75" si="135">M3+M32</f>
        <v>0.19229958589932467</v>
      </c>
      <c r="N60" s="43">
        <f t="shared" si="135"/>
        <v>0</v>
      </c>
      <c r="O60" s="43">
        <f t="shared" si="135"/>
        <v>0.19229958589932467</v>
      </c>
      <c r="P60" s="43">
        <f t="shared" si="135"/>
        <v>0</v>
      </c>
      <c r="Q60" s="17">
        <f>Q3</f>
        <v>3.1106601404637684</v>
      </c>
      <c r="R60" s="79">
        <f t="shared" ref="R60:R83" si="136">N60/Q60</f>
        <v>0</v>
      </c>
      <c r="W60" s="43">
        <f t="shared" ref="W60:Z75" si="137">W3+W32</f>
        <v>0.15642821378947125</v>
      </c>
      <c r="X60" s="43">
        <f t="shared" si="137"/>
        <v>0.3128564275789425</v>
      </c>
      <c r="Y60" s="43">
        <f t="shared" si="137"/>
        <v>0.46928464136841375</v>
      </c>
      <c r="Z60" s="43">
        <f t="shared" si="137"/>
        <v>6.8317872842408589E-2</v>
      </c>
      <c r="AA60" s="17">
        <f>AA3</f>
        <v>2.6488128729619755</v>
      </c>
      <c r="AB60" s="79">
        <f t="shared" ref="AB60:AB83" si="138">X60/AA60</f>
        <v>0.11811194017231494</v>
      </c>
      <c r="AG60" s="43">
        <f t="shared" ref="AG60:AJ75" si="139">AG3+AG32</f>
        <v>4.2704503447859497E-2</v>
      </c>
      <c r="AH60" s="43">
        <f t="shared" si="139"/>
        <v>0.17081801379143799</v>
      </c>
      <c r="AI60" s="43">
        <f t="shared" si="139"/>
        <v>0.21352251723929749</v>
      </c>
      <c r="AJ60" s="43">
        <f t="shared" si="139"/>
        <v>3.1665589564699094E-2</v>
      </c>
      <c r="AK60" s="17">
        <f>AK3</f>
        <v>1.4487053560282079</v>
      </c>
      <c r="AL60" s="79">
        <f t="shared" ref="AL60:AL83" si="140">AH60/AK60</f>
        <v>0.11791080434723814</v>
      </c>
      <c r="AQ60" s="43">
        <f t="shared" ref="AQ60:AT75" si="141">AQ3+AQ32</f>
        <v>2.8976463156769484E-2</v>
      </c>
      <c r="AR60" s="43">
        <f t="shared" si="141"/>
        <v>0.17385877894061688</v>
      </c>
      <c r="AS60" s="43">
        <f t="shared" si="141"/>
        <v>0.20283524209738638</v>
      </c>
      <c r="AT60" s="43">
        <f t="shared" si="141"/>
        <v>3.9482001919253017E-2</v>
      </c>
      <c r="AU60" s="17">
        <f>AU3</f>
        <v>1.4487053560282079</v>
      </c>
      <c r="AV60" s="79">
        <f t="shared" ref="AV60:AV83" si="142">AR60/AU60</f>
        <v>0.12000975782768601</v>
      </c>
      <c r="BA60" s="43">
        <f t="shared" ref="BA60:BD75" si="143">BA3+BA32</f>
        <v>0</v>
      </c>
      <c r="BB60" s="43">
        <f t="shared" si="143"/>
        <v>0</v>
      </c>
      <c r="BC60" s="43">
        <f t="shared" si="143"/>
        <v>0</v>
      </c>
      <c r="BD60" s="43">
        <f t="shared" si="143"/>
        <v>0</v>
      </c>
      <c r="BE60" s="17">
        <f>BE3</f>
        <v>1.4487053560282079</v>
      </c>
      <c r="BF60" s="79">
        <f t="shared" ref="BF60:BF83" si="144">BB60/BE60</f>
        <v>0</v>
      </c>
      <c r="BK60" s="43">
        <f t="shared" ref="BK60:BN75" si="145">BK3+BK32</f>
        <v>0</v>
      </c>
      <c r="BL60" s="43">
        <f t="shared" si="145"/>
        <v>0</v>
      </c>
      <c r="BM60" s="43">
        <f t="shared" si="145"/>
        <v>0</v>
      </c>
      <c r="BN60" s="43">
        <f t="shared" si="145"/>
        <v>0</v>
      </c>
      <c r="BO60" s="17">
        <f>BO3</f>
        <v>1.4487053560282079</v>
      </c>
      <c r="BP60" s="79">
        <f t="shared" ref="BP60:BP83" si="146">BL60/BO60</f>
        <v>0</v>
      </c>
      <c r="BU60" s="43">
        <f t="shared" ref="BU60:BX75" si="147">BU3+BU32</f>
        <v>0</v>
      </c>
      <c r="BV60" s="43">
        <f t="shared" si="147"/>
        <v>0</v>
      </c>
      <c r="BW60" s="43">
        <f t="shared" si="147"/>
        <v>0</v>
      </c>
      <c r="BX60" s="43">
        <f t="shared" si="147"/>
        <v>0</v>
      </c>
      <c r="BY60" s="17">
        <f>BY3</f>
        <v>1.4487053560282079</v>
      </c>
      <c r="BZ60" s="79">
        <f t="shared" ref="BZ60:BZ83" si="148">BV60/BY60</f>
        <v>0</v>
      </c>
    </row>
    <row r="61" spans="2:78" ht="20.100000000000001" customHeight="1">
      <c r="E61" s="38">
        <v>22</v>
      </c>
      <c r="F61" s="20">
        <f t="shared" si="132"/>
        <v>0.43459999999999999</v>
      </c>
      <c r="G61" s="20">
        <f t="shared" si="133"/>
        <v>4.4707277079743193</v>
      </c>
      <c r="H61" s="29">
        <f t="shared" si="134"/>
        <v>38869.15492957746</v>
      </c>
      <c r="M61" s="43">
        <f t="shared" si="135"/>
        <v>0.54352825776897529</v>
      </c>
      <c r="N61" s="43">
        <f t="shared" si="135"/>
        <v>0</v>
      </c>
      <c r="O61" s="43">
        <f t="shared" si="135"/>
        <v>0.54352825776897529</v>
      </c>
      <c r="P61" s="43">
        <f t="shared" si="135"/>
        <v>0</v>
      </c>
      <c r="Q61" s="17">
        <f t="shared" ref="Q61:Q83" si="149">Q4</f>
        <v>5.4401131632701283</v>
      </c>
      <c r="R61" s="79">
        <f t="shared" si="136"/>
        <v>0</v>
      </c>
      <c r="W61" s="43">
        <f t="shared" si="137"/>
        <v>0.42018544479350983</v>
      </c>
      <c r="X61" s="43">
        <f t="shared" si="137"/>
        <v>0.84037088958701966</v>
      </c>
      <c r="Y61" s="43">
        <f t="shared" si="137"/>
        <v>1.2605563343805297</v>
      </c>
      <c r="Z61" s="43">
        <f t="shared" si="137"/>
        <v>1.833044417857365E-2</v>
      </c>
      <c r="AA61" s="17">
        <f t="shared" ref="AA61:AA83" si="150">AA4</f>
        <v>5.0356078085229186</v>
      </c>
      <c r="AB61" s="79">
        <f t="shared" si="138"/>
        <v>0.16688569117012381</v>
      </c>
      <c r="AG61" s="43">
        <f t="shared" si="139"/>
        <v>0.2967567449230909</v>
      </c>
      <c r="AH61" s="43">
        <f t="shared" si="139"/>
        <v>1.1870269796923636</v>
      </c>
      <c r="AI61" s="43">
        <f t="shared" si="139"/>
        <v>1.4837837246154546</v>
      </c>
      <c r="AJ61" s="43">
        <f t="shared" si="139"/>
        <v>3.2970267343173605E-2</v>
      </c>
      <c r="AK61" s="17">
        <f t="shared" ref="AK61:AK83" si="151">AK4</f>
        <v>4.5409113076933165</v>
      </c>
      <c r="AL61" s="79">
        <f t="shared" si="140"/>
        <v>0.26140721526123517</v>
      </c>
      <c r="AQ61" s="43">
        <f t="shared" si="141"/>
        <v>0.22799769729961891</v>
      </c>
      <c r="AR61" s="43">
        <f t="shared" si="141"/>
        <v>1.3679861837977132</v>
      </c>
      <c r="AS61" s="43">
        <f t="shared" si="141"/>
        <v>1.5959838810973324</v>
      </c>
      <c r="AT61" s="43">
        <f t="shared" si="141"/>
        <v>6.1386375162914592E-2</v>
      </c>
      <c r="AU61" s="17">
        <f t="shared" ref="AU61:AU83" si="152">AU4</f>
        <v>4.2339517418420849</v>
      </c>
      <c r="AV61" s="79">
        <f t="shared" si="142"/>
        <v>0.32309914406405993</v>
      </c>
      <c r="BA61" s="43">
        <f t="shared" si="143"/>
        <v>0.18185013334883426</v>
      </c>
      <c r="BB61" s="43">
        <f t="shared" si="143"/>
        <v>1.4548010667906741</v>
      </c>
      <c r="BC61" s="43">
        <f t="shared" si="143"/>
        <v>1.6366512001395086</v>
      </c>
      <c r="BD61" s="43">
        <f t="shared" si="143"/>
        <v>8.2183134415699244E-2</v>
      </c>
      <c r="BE61" s="17">
        <f t="shared" ref="BE61:BE83" si="153">BE4</f>
        <v>3.9788617621498257</v>
      </c>
      <c r="BF61" s="79">
        <f t="shared" si="144"/>
        <v>0.36563247324396314</v>
      </c>
      <c r="BK61" s="43">
        <f t="shared" si="145"/>
        <v>0.13818913524351123</v>
      </c>
      <c r="BL61" s="43">
        <f t="shared" si="145"/>
        <v>1.3818913524351117</v>
      </c>
      <c r="BM61" s="43">
        <f t="shared" si="145"/>
        <v>1.5200804876786231</v>
      </c>
      <c r="BN61" s="43">
        <f t="shared" si="145"/>
        <v>9.2145729317014174E-2</v>
      </c>
      <c r="BO61" s="17">
        <f t="shared" ref="BO61:BO83" si="154">BO4</f>
        <v>3.6200326101396207</v>
      </c>
      <c r="BP61" s="79">
        <f t="shared" si="146"/>
        <v>0.38173450387282937</v>
      </c>
      <c r="BU61" s="43">
        <f t="shared" si="147"/>
        <v>8.1918013463193162E-2</v>
      </c>
      <c r="BV61" s="43">
        <f t="shared" si="147"/>
        <v>0.98301616155831772</v>
      </c>
      <c r="BW61" s="43">
        <f t="shared" si="147"/>
        <v>1.0649341750215109</v>
      </c>
      <c r="BX61" s="43">
        <f t="shared" si="147"/>
        <v>0.15554581151366839</v>
      </c>
      <c r="BY61" s="17">
        <f t="shared" ref="BY61:BY83" si="155">BY4</f>
        <v>2.9716627831524676</v>
      </c>
      <c r="BZ61" s="79">
        <f t="shared" si="148"/>
        <v>0.33079667286995867</v>
      </c>
    </row>
    <row r="62" spans="2:78" ht="20.100000000000001" customHeight="1">
      <c r="E62" s="38">
        <v>24</v>
      </c>
      <c r="F62" s="20">
        <f t="shared" si="132"/>
        <v>0.47459999999999997</v>
      </c>
      <c r="G62" s="20">
        <f t="shared" si="133"/>
        <v>4.8822074786116243</v>
      </c>
      <c r="H62" s="29">
        <f t="shared" si="134"/>
        <v>42446.619718309856</v>
      </c>
      <c r="M62" s="43">
        <f t="shared" si="135"/>
        <v>0.75364301830845437</v>
      </c>
      <c r="N62" s="43">
        <f t="shared" si="135"/>
        <v>0</v>
      </c>
      <c r="O62" s="43">
        <f t="shared" si="135"/>
        <v>0.75364301830845437</v>
      </c>
      <c r="P62" s="43">
        <f t="shared" si="135"/>
        <v>0</v>
      </c>
      <c r="Q62" s="17">
        <f t="shared" si="149"/>
        <v>7.4758946268794144</v>
      </c>
      <c r="R62" s="79">
        <f t="shared" si="136"/>
        <v>0</v>
      </c>
      <c r="W62" s="43">
        <f t="shared" si="137"/>
        <v>0.63378166760455645</v>
      </c>
      <c r="X62" s="43">
        <f t="shared" si="137"/>
        <v>1.2675633352091129</v>
      </c>
      <c r="Y62" s="43">
        <f t="shared" si="137"/>
        <v>1.9013450028136691</v>
      </c>
      <c r="Z62" s="43">
        <f t="shared" si="137"/>
        <v>2.1093393518490683E-2</v>
      </c>
      <c r="AA62" s="17">
        <f t="shared" si="150"/>
        <v>7.1996444410715972</v>
      </c>
      <c r="AB62" s="79">
        <f t="shared" si="138"/>
        <v>0.17605915758534993</v>
      </c>
      <c r="AG62" s="43">
        <f t="shared" si="139"/>
        <v>0.53051640978107717</v>
      </c>
      <c r="AH62" s="43">
        <f t="shared" si="139"/>
        <v>2.1220656391243087</v>
      </c>
      <c r="AI62" s="43">
        <f t="shared" si="139"/>
        <v>2.6525820489053862</v>
      </c>
      <c r="AJ62" s="43">
        <f t="shared" si="139"/>
        <v>4.69943296243647E-2</v>
      </c>
      <c r="AK62" s="17">
        <f t="shared" si="151"/>
        <v>6.9223860429068189</v>
      </c>
      <c r="AL62" s="79">
        <f t="shared" si="140"/>
        <v>0.30655118422624406</v>
      </c>
      <c r="AQ62" s="43">
        <f t="shared" si="141"/>
        <v>0.43993754398968654</v>
      </c>
      <c r="AR62" s="43">
        <f t="shared" si="141"/>
        <v>2.639625263938119</v>
      </c>
      <c r="AS62" s="43">
        <f t="shared" si="141"/>
        <v>3.0795628079278052</v>
      </c>
      <c r="AT62" s="43">
        <f t="shared" si="141"/>
        <v>5.4547745591885591E-2</v>
      </c>
      <c r="AU62" s="17">
        <f t="shared" si="152"/>
        <v>6.584634903324269</v>
      </c>
      <c r="AV62" s="79">
        <f t="shared" si="142"/>
        <v>0.40087648027463113</v>
      </c>
      <c r="BA62" s="43">
        <f t="shared" si="143"/>
        <v>0.37019658463992605</v>
      </c>
      <c r="BB62" s="43">
        <f t="shared" si="143"/>
        <v>2.9615726771194084</v>
      </c>
      <c r="BC62" s="43">
        <f t="shared" si="143"/>
        <v>3.3317692617593342</v>
      </c>
      <c r="BD62" s="43">
        <f t="shared" si="143"/>
        <v>6.4528629496114737E-2</v>
      </c>
      <c r="BE62" s="17">
        <f t="shared" si="153"/>
        <v>6.2882204703771958</v>
      </c>
      <c r="BF62" s="79">
        <f t="shared" si="144"/>
        <v>0.4709715079283408</v>
      </c>
      <c r="BK62" s="43">
        <f t="shared" si="145"/>
        <v>0.30970973527209733</v>
      </c>
      <c r="BL62" s="43">
        <f t="shared" si="145"/>
        <v>3.0970973527209731</v>
      </c>
      <c r="BM62" s="43">
        <f t="shared" si="145"/>
        <v>3.4068070879930703</v>
      </c>
      <c r="BN62" s="43">
        <f t="shared" si="145"/>
        <v>8.2535454888108969E-2</v>
      </c>
      <c r="BO62" s="17">
        <f t="shared" si="154"/>
        <v>5.9560144987579431</v>
      </c>
      <c r="BP62" s="79">
        <f t="shared" si="146"/>
        <v>0.5199949317394772</v>
      </c>
      <c r="BU62" s="43">
        <f t="shared" si="147"/>
        <v>0.25005397593560769</v>
      </c>
      <c r="BV62" s="43">
        <f t="shared" si="147"/>
        <v>3.000647711227292</v>
      </c>
      <c r="BW62" s="43">
        <f t="shared" si="147"/>
        <v>3.2507016871628993</v>
      </c>
      <c r="BX62" s="43">
        <f t="shared" si="147"/>
        <v>0.1129579325518737</v>
      </c>
      <c r="BY62" s="17">
        <f t="shared" si="155"/>
        <v>5.6580877472754247</v>
      </c>
      <c r="BZ62" s="79">
        <f t="shared" si="148"/>
        <v>0.53032894597158076</v>
      </c>
    </row>
    <row r="63" spans="2:78" ht="20.100000000000001" customHeight="1">
      <c r="E63" s="38">
        <v>26</v>
      </c>
      <c r="F63" s="20">
        <f t="shared" si="132"/>
        <v>0.51460000000000006</v>
      </c>
      <c r="G63" s="20">
        <f t="shared" si="133"/>
        <v>5.2936872492489302</v>
      </c>
      <c r="H63" s="29">
        <f t="shared" si="134"/>
        <v>46024.084507042258</v>
      </c>
      <c r="M63" s="43">
        <f t="shared" si="135"/>
        <v>0.81304685529914333</v>
      </c>
      <c r="N63" s="43">
        <f t="shared" si="135"/>
        <v>0</v>
      </c>
      <c r="O63" s="43">
        <f t="shared" si="135"/>
        <v>0.81304685529914333</v>
      </c>
      <c r="P63" s="43">
        <f t="shared" si="135"/>
        <v>0</v>
      </c>
      <c r="Q63" s="17">
        <f t="shared" si="149"/>
        <v>9.8582955532699348</v>
      </c>
      <c r="R63" s="79">
        <f t="shared" si="136"/>
        <v>0</v>
      </c>
      <c r="W63" s="43">
        <f t="shared" si="137"/>
        <v>0.72854879614473145</v>
      </c>
      <c r="X63" s="43">
        <f t="shared" si="137"/>
        <v>1.4570975922894629</v>
      </c>
      <c r="Y63" s="43">
        <f t="shared" si="137"/>
        <v>2.1856463884341943</v>
      </c>
      <c r="Z63" s="43">
        <f t="shared" si="137"/>
        <v>2.7502277323771127E-2</v>
      </c>
      <c r="AA63" s="17">
        <f t="shared" si="150"/>
        <v>9.4251757303832946</v>
      </c>
      <c r="AB63" s="79">
        <f t="shared" si="138"/>
        <v>0.15459633156677569</v>
      </c>
      <c r="AG63" s="43">
        <f t="shared" si="139"/>
        <v>0.63775887022978706</v>
      </c>
      <c r="AH63" s="43">
        <f t="shared" si="139"/>
        <v>2.5510354809191482</v>
      </c>
      <c r="AI63" s="43">
        <f t="shared" si="139"/>
        <v>3.1887943511489349</v>
      </c>
      <c r="AJ63" s="43">
        <f t="shared" si="139"/>
        <v>6.1947488423929456E-2</v>
      </c>
      <c r="AK63" s="17">
        <f t="shared" si="151"/>
        <v>9.0428221775382642</v>
      </c>
      <c r="AL63" s="79">
        <f t="shared" si="140"/>
        <v>0.28210612028352622</v>
      </c>
      <c r="AQ63" s="43">
        <f t="shared" si="141"/>
        <v>0.57618080849336129</v>
      </c>
      <c r="AR63" s="43">
        <f t="shared" si="141"/>
        <v>3.4570848509601673</v>
      </c>
      <c r="AS63" s="43">
        <f t="shared" si="141"/>
        <v>4.0332656594535283</v>
      </c>
      <c r="AT63" s="43">
        <f t="shared" si="141"/>
        <v>8.0093667324362336E-2</v>
      </c>
      <c r="AU63" s="17">
        <f t="shared" si="152"/>
        <v>8.779351662132445</v>
      </c>
      <c r="AV63" s="79">
        <f t="shared" si="142"/>
        <v>0.39377450454245327</v>
      </c>
      <c r="BA63" s="43">
        <f t="shared" si="143"/>
        <v>0.50000025509840174</v>
      </c>
      <c r="BB63" s="43">
        <f t="shared" si="143"/>
        <v>4.0000020407872139</v>
      </c>
      <c r="BC63" s="43">
        <f t="shared" si="143"/>
        <v>4.5000022958856158</v>
      </c>
      <c r="BD63" s="43">
        <f t="shared" si="143"/>
        <v>8.7271947806171507E-2</v>
      </c>
      <c r="BE63" s="17">
        <f t="shared" si="153"/>
        <v>8.463829654658646</v>
      </c>
      <c r="BF63" s="79">
        <f t="shared" si="144"/>
        <v>0.47259954465004383</v>
      </c>
      <c r="BK63" s="43">
        <f t="shared" si="145"/>
        <v>0.42809194334648804</v>
      </c>
      <c r="BL63" s="43">
        <f t="shared" si="145"/>
        <v>4.280919433464879</v>
      </c>
      <c r="BM63" s="43">
        <f t="shared" si="145"/>
        <v>4.7090113768113673</v>
      </c>
      <c r="BN63" s="43">
        <f t="shared" si="145"/>
        <v>9.7366969792138339E-2</v>
      </c>
      <c r="BO63" s="17">
        <f t="shared" si="154"/>
        <v>8.1450945921189248</v>
      </c>
      <c r="BP63" s="79">
        <f t="shared" si="146"/>
        <v>0.52558253130749821</v>
      </c>
      <c r="BU63" s="43">
        <f t="shared" si="147"/>
        <v>0.37507870560116108</v>
      </c>
      <c r="BV63" s="43">
        <f t="shared" si="147"/>
        <v>4.5009444672139329</v>
      </c>
      <c r="BW63" s="43">
        <f t="shared" si="147"/>
        <v>4.8760231728150938</v>
      </c>
      <c r="BX63" s="43">
        <f t="shared" si="147"/>
        <v>0.10586558266873047</v>
      </c>
      <c r="BY63" s="17">
        <f t="shared" si="155"/>
        <v>7.8417821938956402</v>
      </c>
      <c r="BZ63" s="79">
        <f t="shared" si="148"/>
        <v>0.57396958445462176</v>
      </c>
    </row>
    <row r="64" spans="2:78" ht="20.100000000000001" customHeight="1">
      <c r="E64" s="38">
        <v>28</v>
      </c>
      <c r="F64" s="20">
        <f t="shared" si="132"/>
        <v>0.55460000000000009</v>
      </c>
      <c r="G64" s="20">
        <f t="shared" si="133"/>
        <v>5.7051670198862352</v>
      </c>
      <c r="H64" s="29">
        <f t="shared" si="134"/>
        <v>49601.549295774654</v>
      </c>
      <c r="M64" s="43">
        <f t="shared" si="135"/>
        <v>0.8702297588276251</v>
      </c>
      <c r="N64" s="43">
        <f t="shared" si="135"/>
        <v>0</v>
      </c>
      <c r="O64" s="43">
        <f t="shared" si="135"/>
        <v>0.8702297588276251</v>
      </c>
      <c r="P64" s="43">
        <f t="shared" si="135"/>
        <v>0</v>
      </c>
      <c r="Q64" s="17">
        <f t="shared" si="149"/>
        <v>12.490905904579469</v>
      </c>
      <c r="R64" s="79">
        <f t="shared" si="136"/>
        <v>0</v>
      </c>
      <c r="W64" s="43">
        <f t="shared" si="137"/>
        <v>0.77973308682290465</v>
      </c>
      <c r="X64" s="43">
        <f t="shared" si="137"/>
        <v>1.5594661736458093</v>
      </c>
      <c r="Y64" s="43">
        <f t="shared" si="137"/>
        <v>2.339199260468714</v>
      </c>
      <c r="Z64" s="43">
        <f t="shared" si="137"/>
        <v>9.928012902826458E-2</v>
      </c>
      <c r="AA64" s="17">
        <f t="shared" si="150"/>
        <v>12.015498550792346</v>
      </c>
      <c r="AB64" s="79">
        <f t="shared" si="138"/>
        <v>0.1297878874566526</v>
      </c>
      <c r="AG64" s="43">
        <f t="shared" si="139"/>
        <v>0.69536485642169987</v>
      </c>
      <c r="AH64" s="43">
        <f t="shared" si="139"/>
        <v>2.7814594256867995</v>
      </c>
      <c r="AI64" s="43">
        <f t="shared" si="139"/>
        <v>3.4768242821084998</v>
      </c>
      <c r="AJ64" s="43">
        <f t="shared" si="139"/>
        <v>7.7570352059253556E-2</v>
      </c>
      <c r="AK64" s="17">
        <f t="shared" si="151"/>
        <v>11.518372079319514</v>
      </c>
      <c r="AL64" s="79">
        <f t="shared" si="140"/>
        <v>0.24148025489476316</v>
      </c>
      <c r="AQ64" s="43">
        <f t="shared" si="141"/>
        <v>0.62867408701262351</v>
      </c>
      <c r="AR64" s="43">
        <f t="shared" si="141"/>
        <v>3.772044522075741</v>
      </c>
      <c r="AS64" s="43">
        <f t="shared" si="141"/>
        <v>4.4007186090883641</v>
      </c>
      <c r="AT64" s="43">
        <f t="shared" si="141"/>
        <v>0.10267009972270999</v>
      </c>
      <c r="AU64" s="17">
        <f t="shared" si="152"/>
        <v>11.075945607944018</v>
      </c>
      <c r="AV64" s="79">
        <f t="shared" si="142"/>
        <v>0.34056184957881264</v>
      </c>
      <c r="BA64" s="43">
        <f t="shared" si="143"/>
        <v>0.57198974285219806</v>
      </c>
      <c r="BB64" s="43">
        <f t="shared" si="143"/>
        <v>4.5759179428175845</v>
      </c>
      <c r="BC64" s="43">
        <f t="shared" si="143"/>
        <v>5.1479076856697823</v>
      </c>
      <c r="BD64" s="43">
        <f t="shared" si="143"/>
        <v>0.15874400353100909</v>
      </c>
      <c r="BE64" s="17">
        <f t="shared" si="153"/>
        <v>10.754985313255249</v>
      </c>
      <c r="BF64" s="79">
        <f t="shared" si="144"/>
        <v>0.42546947387997647</v>
      </c>
      <c r="BK64" s="43">
        <f t="shared" si="145"/>
        <v>0.51468815475455587</v>
      </c>
      <c r="BL64" s="43">
        <f t="shared" si="145"/>
        <v>5.1468815475455578</v>
      </c>
      <c r="BM64" s="43">
        <f t="shared" si="145"/>
        <v>5.6615697023001132</v>
      </c>
      <c r="BN64" s="43">
        <f t="shared" si="145"/>
        <v>0.15650422586676624</v>
      </c>
      <c r="BO64" s="17">
        <f t="shared" si="154"/>
        <v>10.40184854792099</v>
      </c>
      <c r="BP64" s="79">
        <f t="shared" si="146"/>
        <v>0.4948045074713438</v>
      </c>
      <c r="BU64" s="43">
        <f t="shared" si="147"/>
        <v>0.46711972540920232</v>
      </c>
      <c r="BV64" s="43">
        <f t="shared" si="147"/>
        <v>5.605436704910427</v>
      </c>
      <c r="BW64" s="43">
        <f t="shared" si="147"/>
        <v>6.0725564303196293</v>
      </c>
      <c r="BX64" s="43">
        <f t="shared" si="147"/>
        <v>0.14183056119095161</v>
      </c>
      <c r="BY64" s="17">
        <f t="shared" si="155"/>
        <v>10.099389723853378</v>
      </c>
      <c r="BZ64" s="79">
        <f t="shared" si="148"/>
        <v>0.55502726978355454</v>
      </c>
    </row>
    <row r="65" spans="5:78" ht="20.100000000000001" customHeight="1">
      <c r="E65" s="38">
        <v>30</v>
      </c>
      <c r="F65" s="20">
        <f t="shared" si="132"/>
        <v>0.59460000000000002</v>
      </c>
      <c r="G65" s="20">
        <f t="shared" si="133"/>
        <v>6.1166467905235393</v>
      </c>
      <c r="H65" s="29">
        <f t="shared" si="134"/>
        <v>53179.014084507042</v>
      </c>
      <c r="M65" s="43">
        <f t="shared" si="135"/>
        <v>1.0077065752166772</v>
      </c>
      <c r="N65" s="43">
        <f t="shared" si="135"/>
        <v>0</v>
      </c>
      <c r="O65" s="43">
        <f t="shared" si="135"/>
        <v>1.0077065752166772</v>
      </c>
      <c r="P65" s="43">
        <f t="shared" si="135"/>
        <v>0</v>
      </c>
      <c r="Q65" s="17">
        <f t="shared" si="149"/>
        <v>15.530007143221679</v>
      </c>
      <c r="R65" s="79">
        <f t="shared" si="136"/>
        <v>0</v>
      </c>
      <c r="W65" s="43">
        <f t="shared" si="137"/>
        <v>0.84304519243075315</v>
      </c>
      <c r="X65" s="43">
        <f t="shared" si="137"/>
        <v>1.6860903848615063</v>
      </c>
      <c r="Y65" s="43">
        <f t="shared" si="137"/>
        <v>2.529135577292259</v>
      </c>
      <c r="Z65" s="43">
        <f t="shared" si="137"/>
        <v>7.2182978937782027E-2</v>
      </c>
      <c r="AA65" s="17">
        <f t="shared" si="150"/>
        <v>14.872762490090313</v>
      </c>
      <c r="AB65" s="79">
        <f t="shared" si="138"/>
        <v>0.11336766696738043</v>
      </c>
      <c r="AG65" s="43">
        <f t="shared" si="139"/>
        <v>0.75850169571571346</v>
      </c>
      <c r="AH65" s="43">
        <f t="shared" si="139"/>
        <v>3.0340067828628539</v>
      </c>
      <c r="AI65" s="43">
        <f t="shared" si="139"/>
        <v>3.7925084785785677</v>
      </c>
      <c r="AJ65" s="43">
        <f t="shared" si="139"/>
        <v>0.11062125438806239</v>
      </c>
      <c r="AK65" s="17">
        <f t="shared" si="151"/>
        <v>14.296806014269313</v>
      </c>
      <c r="AL65" s="79">
        <f t="shared" si="140"/>
        <v>0.21221570606992091</v>
      </c>
      <c r="AQ65" s="43">
        <f t="shared" si="141"/>
        <v>0.68618471328043784</v>
      </c>
      <c r="AR65" s="43">
        <f t="shared" si="141"/>
        <v>4.1171082796826264</v>
      </c>
      <c r="AS65" s="43">
        <f t="shared" si="141"/>
        <v>4.8032929929630646</v>
      </c>
      <c r="AT65" s="43">
        <f t="shared" si="141"/>
        <v>0.14195416030897121</v>
      </c>
      <c r="AU65" s="17">
        <f t="shared" si="152"/>
        <v>13.812050908113603</v>
      </c>
      <c r="AV65" s="79">
        <f t="shared" si="142"/>
        <v>0.29808087930403704</v>
      </c>
      <c r="BA65" s="43">
        <f t="shared" si="143"/>
        <v>0.63768317444835421</v>
      </c>
      <c r="BB65" s="43">
        <f t="shared" si="143"/>
        <v>5.1014653955868337</v>
      </c>
      <c r="BC65" s="43">
        <f t="shared" si="143"/>
        <v>5.7391485700351872</v>
      </c>
      <c r="BD65" s="43">
        <f t="shared" si="143"/>
        <v>0.18784274831158804</v>
      </c>
      <c r="BE65" s="17">
        <f t="shared" si="153"/>
        <v>13.45220202562991</v>
      </c>
      <c r="BF65" s="79">
        <f t="shared" si="144"/>
        <v>0.37922902033936362</v>
      </c>
      <c r="BK65" s="43">
        <f t="shared" si="145"/>
        <v>0.58437953109238883</v>
      </c>
      <c r="BL65" s="43">
        <f t="shared" si="145"/>
        <v>5.8437953109238876</v>
      </c>
      <c r="BM65" s="43">
        <f t="shared" si="145"/>
        <v>6.4281748420162774</v>
      </c>
      <c r="BN65" s="43">
        <f t="shared" si="145"/>
        <v>0.33068620402089849</v>
      </c>
      <c r="BO65" s="17">
        <f t="shared" si="154"/>
        <v>13.088387866204252</v>
      </c>
      <c r="BP65" s="79">
        <f t="shared" si="146"/>
        <v>0.44648702121773531</v>
      </c>
      <c r="BU65" s="43">
        <f t="shared" si="147"/>
        <v>0.52986014324859954</v>
      </c>
      <c r="BV65" s="43">
        <f t="shared" si="147"/>
        <v>6.358321718983194</v>
      </c>
      <c r="BW65" s="43">
        <f t="shared" si="147"/>
        <v>6.888181862231793</v>
      </c>
      <c r="BX65" s="43">
        <f t="shared" si="147"/>
        <v>0.21292196409680081</v>
      </c>
      <c r="BY65" s="17">
        <f t="shared" si="155"/>
        <v>12.667077191120047</v>
      </c>
      <c r="BZ65" s="79">
        <f t="shared" si="148"/>
        <v>0.50195649896572381</v>
      </c>
    </row>
    <row r="66" spans="5:78" ht="20.100000000000001" customHeight="1">
      <c r="E66" s="38">
        <v>32</v>
      </c>
      <c r="F66" s="20">
        <f t="shared" si="132"/>
        <v>0.63460000000000005</v>
      </c>
      <c r="G66" s="20">
        <f t="shared" si="133"/>
        <v>6.5281265611608452</v>
      </c>
      <c r="H66" s="29">
        <f t="shared" si="134"/>
        <v>56756.478873239437</v>
      </c>
      <c r="M66" s="43">
        <f t="shared" si="135"/>
        <v>1.1222591573500689</v>
      </c>
      <c r="N66" s="43">
        <f t="shared" si="135"/>
        <v>0</v>
      </c>
      <c r="O66" s="43">
        <f t="shared" si="135"/>
        <v>1.1222591573500689</v>
      </c>
      <c r="P66" s="43">
        <f t="shared" si="135"/>
        <v>0</v>
      </c>
      <c r="Q66" s="17">
        <f t="shared" si="149"/>
        <v>18.743608044385905</v>
      </c>
      <c r="R66" s="79">
        <f t="shared" si="136"/>
        <v>0</v>
      </c>
      <c r="W66" s="43">
        <f t="shared" si="137"/>
        <v>0.94340027335390253</v>
      </c>
      <c r="X66" s="43">
        <f t="shared" si="137"/>
        <v>1.8868005467078051</v>
      </c>
      <c r="Y66" s="43">
        <f t="shared" si="137"/>
        <v>2.8302008200617079</v>
      </c>
      <c r="Z66" s="43">
        <f t="shared" si="137"/>
        <v>0.10575746545861732</v>
      </c>
      <c r="AA66" s="17">
        <f t="shared" si="150"/>
        <v>18.208524010970653</v>
      </c>
      <c r="AB66" s="79">
        <f t="shared" si="138"/>
        <v>0.1036218281927193</v>
      </c>
      <c r="AG66" s="43">
        <f t="shared" si="139"/>
        <v>0.81751271326010733</v>
      </c>
      <c r="AH66" s="43">
        <f t="shared" si="139"/>
        <v>3.2700508530404293</v>
      </c>
      <c r="AI66" s="43">
        <f t="shared" si="139"/>
        <v>4.0875635663005365</v>
      </c>
      <c r="AJ66" s="43">
        <f t="shared" si="139"/>
        <v>0.161062910233638</v>
      </c>
      <c r="AK66" s="17">
        <f t="shared" si="151"/>
        <v>17.468565460256777</v>
      </c>
      <c r="AL66" s="79">
        <f t="shared" si="140"/>
        <v>0.18719630186463873</v>
      </c>
      <c r="AQ66" s="43">
        <f t="shared" si="141"/>
        <v>0.74431486625393395</v>
      </c>
      <c r="AR66" s="43">
        <f t="shared" si="141"/>
        <v>4.4658891975236035</v>
      </c>
      <c r="AS66" s="43">
        <f t="shared" si="141"/>
        <v>5.2102040637775371</v>
      </c>
      <c r="AT66" s="43">
        <f t="shared" si="141"/>
        <v>0.15644281577687263</v>
      </c>
      <c r="AU66" s="17">
        <f t="shared" si="152"/>
        <v>16.837069889289236</v>
      </c>
      <c r="AV66" s="79">
        <f t="shared" si="142"/>
        <v>0.26524147175777552</v>
      </c>
      <c r="BA66" s="43">
        <f t="shared" si="143"/>
        <v>0.69228980219785619</v>
      </c>
      <c r="BB66" s="43">
        <f t="shared" si="143"/>
        <v>5.5383184175828495</v>
      </c>
      <c r="BC66" s="43">
        <f t="shared" si="143"/>
        <v>6.2306082197807058</v>
      </c>
      <c r="BD66" s="43">
        <f t="shared" si="143"/>
        <v>0.21042418283537784</v>
      </c>
      <c r="BE66" s="17">
        <f t="shared" si="153"/>
        <v>16.469500902371102</v>
      </c>
      <c r="BF66" s="79">
        <f t="shared" si="144"/>
        <v>0.3362772466763399</v>
      </c>
      <c r="BK66" s="43">
        <f t="shared" si="145"/>
        <v>0.63003393334501023</v>
      </c>
      <c r="BL66" s="43">
        <f t="shared" si="145"/>
        <v>6.3003393334501023</v>
      </c>
      <c r="BM66" s="43">
        <f t="shared" si="145"/>
        <v>6.9303732667951126</v>
      </c>
      <c r="BN66" s="43">
        <f t="shared" si="145"/>
        <v>0.24396023065074224</v>
      </c>
      <c r="BO66" s="17">
        <f t="shared" si="154"/>
        <v>15.975391772415581</v>
      </c>
      <c r="BP66" s="79">
        <f t="shared" si="146"/>
        <v>0.3943777669558492</v>
      </c>
      <c r="BU66" s="43">
        <f t="shared" si="147"/>
        <v>0.58924527513955371</v>
      </c>
      <c r="BV66" s="43">
        <f t="shared" si="147"/>
        <v>7.0709433016746441</v>
      </c>
      <c r="BW66" s="43">
        <f t="shared" si="147"/>
        <v>7.660188576814198</v>
      </c>
      <c r="BX66" s="43">
        <f t="shared" si="147"/>
        <v>0.27504500477668187</v>
      </c>
      <c r="BY66" s="17">
        <f t="shared" si="155"/>
        <v>15.560822160940706</v>
      </c>
      <c r="BZ66" s="79">
        <f t="shared" si="148"/>
        <v>0.45440679345487622</v>
      </c>
    </row>
    <row r="67" spans="5:78" ht="20.100000000000001" customHeight="1">
      <c r="E67" s="38">
        <v>34</v>
      </c>
      <c r="F67" s="20">
        <f t="shared" si="132"/>
        <v>0.67460000000000009</v>
      </c>
      <c r="G67" s="20">
        <f t="shared" si="133"/>
        <v>6.9396063317981502</v>
      </c>
      <c r="H67" s="29">
        <f t="shared" si="134"/>
        <v>60333.94366197184</v>
      </c>
      <c r="M67" s="43">
        <f t="shared" si="135"/>
        <v>1.540014668642057</v>
      </c>
      <c r="N67" s="43">
        <f t="shared" si="135"/>
        <v>0</v>
      </c>
      <c r="O67" s="43">
        <f t="shared" si="135"/>
        <v>1.540014668642057</v>
      </c>
      <c r="P67" s="43">
        <f t="shared" si="135"/>
        <v>0</v>
      </c>
      <c r="Q67" s="17">
        <f t="shared" si="149"/>
        <v>22.973511881807763</v>
      </c>
      <c r="R67" s="79">
        <f t="shared" si="136"/>
        <v>0</v>
      </c>
      <c r="W67" s="43">
        <f t="shared" si="137"/>
        <v>1.1671412611457848</v>
      </c>
      <c r="X67" s="43">
        <f t="shared" si="137"/>
        <v>2.3342825222915695</v>
      </c>
      <c r="Y67" s="43">
        <f t="shared" si="137"/>
        <v>3.5014237834373545</v>
      </c>
      <c r="Z67" s="43">
        <f t="shared" si="137"/>
        <v>9.7680219656376466E-2</v>
      </c>
      <c r="AA67" s="17">
        <f t="shared" si="150"/>
        <v>22.115027254804676</v>
      </c>
      <c r="AB67" s="79">
        <f t="shared" si="138"/>
        <v>0.10555187182889078</v>
      </c>
      <c r="AG67" s="43">
        <f t="shared" si="139"/>
        <v>0.91117952434165861</v>
      </c>
      <c r="AH67" s="43">
        <f t="shared" si="139"/>
        <v>3.6447180973666344</v>
      </c>
      <c r="AI67" s="43">
        <f t="shared" si="139"/>
        <v>4.5558976217082936</v>
      </c>
      <c r="AJ67" s="43">
        <f t="shared" si="139"/>
        <v>0.21737477179499159</v>
      </c>
      <c r="AK67" s="17">
        <f t="shared" si="151"/>
        <v>21.242065652641333</v>
      </c>
      <c r="AL67" s="79">
        <f t="shared" si="140"/>
        <v>0.17158021055797998</v>
      </c>
      <c r="AQ67" s="43">
        <f t="shared" si="141"/>
        <v>0.8214697416122706</v>
      </c>
      <c r="AR67" s="43">
        <f t="shared" si="141"/>
        <v>4.9288184496736234</v>
      </c>
      <c r="AS67" s="43">
        <f t="shared" si="141"/>
        <v>5.7502881912858941</v>
      </c>
      <c r="AT67" s="43">
        <f t="shared" si="141"/>
        <v>0.29437500641734982</v>
      </c>
      <c r="AU67" s="17">
        <f t="shared" si="152"/>
        <v>20.567438610173475</v>
      </c>
      <c r="AV67" s="79">
        <f t="shared" si="142"/>
        <v>0.23964182138050158</v>
      </c>
      <c r="BA67" s="43">
        <f t="shared" si="143"/>
        <v>0.74789274929834559</v>
      </c>
      <c r="BB67" s="43">
        <f t="shared" si="143"/>
        <v>5.9831419943867648</v>
      </c>
      <c r="BC67" s="43">
        <f t="shared" si="143"/>
        <v>6.7310347436851101</v>
      </c>
      <c r="BD67" s="43">
        <f t="shared" si="143"/>
        <v>0.31651774993041815</v>
      </c>
      <c r="BE67" s="17">
        <f t="shared" si="153"/>
        <v>19.87688689502934</v>
      </c>
      <c r="BF67" s="79">
        <f t="shared" si="144"/>
        <v>0.30101001358935053</v>
      </c>
      <c r="BK67" s="43">
        <f t="shared" si="145"/>
        <v>0.67976517647813317</v>
      </c>
      <c r="BL67" s="43">
        <f t="shared" si="145"/>
        <v>6.7976517647813308</v>
      </c>
      <c r="BM67" s="43">
        <f t="shared" si="145"/>
        <v>7.477416941259464</v>
      </c>
      <c r="BN67" s="43">
        <f t="shared" si="145"/>
        <v>0.32329889094253406</v>
      </c>
      <c r="BO67" s="17">
        <f t="shared" si="154"/>
        <v>19.300703283651213</v>
      </c>
      <c r="BP67" s="79">
        <f t="shared" si="146"/>
        <v>0.35219710208898586</v>
      </c>
      <c r="BU67" s="43">
        <f t="shared" si="147"/>
        <v>0.63424961520715495</v>
      </c>
      <c r="BV67" s="43">
        <f t="shared" si="147"/>
        <v>7.6109953824858589</v>
      </c>
      <c r="BW67" s="43">
        <f t="shared" si="147"/>
        <v>8.245244997693014</v>
      </c>
      <c r="BX67" s="43">
        <f t="shared" si="147"/>
        <v>0.35117661766120711</v>
      </c>
      <c r="BY67" s="17">
        <f t="shared" si="155"/>
        <v>18.892452584132037</v>
      </c>
      <c r="BZ67" s="79">
        <f t="shared" si="148"/>
        <v>0.40285904376853704</v>
      </c>
    </row>
    <row r="68" spans="5:78" ht="20.100000000000001" customHeight="1">
      <c r="E68" s="38">
        <v>36</v>
      </c>
      <c r="F68" s="20">
        <f t="shared" si="132"/>
        <v>0.71460000000000001</v>
      </c>
      <c r="G68" s="20">
        <f t="shared" si="133"/>
        <v>7.3510861024354552</v>
      </c>
      <c r="H68" s="29">
        <f t="shared" si="134"/>
        <v>63911.408450704221</v>
      </c>
      <c r="M68" s="43">
        <f t="shared" si="135"/>
        <v>1.7839147690504875</v>
      </c>
      <c r="N68" s="43">
        <f t="shared" si="135"/>
        <v>0</v>
      </c>
      <c r="O68" s="43">
        <f t="shared" si="135"/>
        <v>1.7839147690504875</v>
      </c>
      <c r="P68" s="43">
        <f t="shared" si="135"/>
        <v>0</v>
      </c>
      <c r="Q68" s="17">
        <f t="shared" si="149"/>
        <v>27.236662909336406</v>
      </c>
      <c r="R68" s="79">
        <f t="shared" si="136"/>
        <v>0</v>
      </c>
      <c r="W68" s="43">
        <f t="shared" si="137"/>
        <v>1.4774837636393157</v>
      </c>
      <c r="X68" s="43">
        <f t="shared" si="137"/>
        <v>2.9549675272786313</v>
      </c>
      <c r="Y68" s="43">
        <f t="shared" si="137"/>
        <v>4.432451290917947</v>
      </c>
      <c r="Z68" s="43">
        <f t="shared" si="137"/>
        <v>7.7130644052772618E-2</v>
      </c>
      <c r="AA68" s="17">
        <f t="shared" si="150"/>
        <v>26.438216384827175</v>
      </c>
      <c r="AB68" s="79">
        <f t="shared" si="138"/>
        <v>0.11176879273045362</v>
      </c>
      <c r="AG68" s="43">
        <f t="shared" si="139"/>
        <v>1.177643968500482</v>
      </c>
      <c r="AH68" s="43">
        <f t="shared" si="139"/>
        <v>4.7105758740019281</v>
      </c>
      <c r="AI68" s="43">
        <f t="shared" si="139"/>
        <v>5.8882198425024104</v>
      </c>
      <c r="AJ68" s="43">
        <f t="shared" si="139"/>
        <v>0.19716330731340759</v>
      </c>
      <c r="AK68" s="17">
        <f t="shared" si="151"/>
        <v>25.460807708272775</v>
      </c>
      <c r="AL68" s="79">
        <f t="shared" si="140"/>
        <v>0.18501282158740623</v>
      </c>
      <c r="AQ68" s="43">
        <f t="shared" si="141"/>
        <v>0.91120030142947206</v>
      </c>
      <c r="AR68" s="43">
        <f t="shared" si="141"/>
        <v>5.4672018085768324</v>
      </c>
      <c r="AS68" s="43">
        <f t="shared" si="141"/>
        <v>6.3784021100063049</v>
      </c>
      <c r="AT68" s="43">
        <f t="shared" si="141"/>
        <v>0.38798141762826899</v>
      </c>
      <c r="AU68" s="17">
        <f t="shared" si="152"/>
        <v>24.646874074451944</v>
      </c>
      <c r="AV68" s="79">
        <f t="shared" si="142"/>
        <v>0.22182130650977502</v>
      </c>
      <c r="BA68" s="43">
        <f t="shared" si="143"/>
        <v>0.8215405618689462</v>
      </c>
      <c r="BB68" s="43">
        <f t="shared" si="143"/>
        <v>6.5723244949515696</v>
      </c>
      <c r="BC68" s="43">
        <f t="shared" si="143"/>
        <v>7.3938650568205153</v>
      </c>
      <c r="BD68" s="43">
        <f t="shared" si="143"/>
        <v>0.3736147485553355</v>
      </c>
      <c r="BE68" s="17">
        <f t="shared" si="153"/>
        <v>23.920700726730189</v>
      </c>
      <c r="BF68" s="79">
        <f t="shared" si="144"/>
        <v>0.27475468089475008</v>
      </c>
      <c r="BK68" s="43">
        <f t="shared" si="145"/>
        <v>0.75314133785862525</v>
      </c>
      <c r="BL68" s="43">
        <f t="shared" si="145"/>
        <v>7.5314133785862509</v>
      </c>
      <c r="BM68" s="43">
        <f t="shared" si="145"/>
        <v>8.2845547164448767</v>
      </c>
      <c r="BN68" s="43">
        <f t="shared" si="145"/>
        <v>0.37922784338966015</v>
      </c>
      <c r="BO68" s="17">
        <f t="shared" si="154"/>
        <v>23.240988706943234</v>
      </c>
      <c r="BP68" s="79">
        <f t="shared" si="146"/>
        <v>0.32405735717845108</v>
      </c>
      <c r="BU68" s="43">
        <f t="shared" si="147"/>
        <v>0.70148855063373328</v>
      </c>
      <c r="BV68" s="43">
        <f t="shared" si="147"/>
        <v>8.417862607604798</v>
      </c>
      <c r="BW68" s="43">
        <f t="shared" si="147"/>
        <v>9.1193511582385316</v>
      </c>
      <c r="BX68" s="43">
        <f t="shared" si="147"/>
        <v>0.42669051327289076</v>
      </c>
      <c r="BY68" s="17">
        <f t="shared" si="155"/>
        <v>22.733355679507408</v>
      </c>
      <c r="BZ68" s="79">
        <f t="shared" si="148"/>
        <v>0.37028684749752694</v>
      </c>
    </row>
    <row r="69" spans="5:78" ht="20.100000000000001" customHeight="1">
      <c r="E69" s="38">
        <v>38</v>
      </c>
      <c r="F69" s="20">
        <f t="shared" si="132"/>
        <v>0.75460000000000005</v>
      </c>
      <c r="G69" s="20">
        <f t="shared" si="133"/>
        <v>7.7625658730727602</v>
      </c>
      <c r="H69" s="29">
        <f t="shared" si="134"/>
        <v>67488.873239436623</v>
      </c>
      <c r="M69" s="43">
        <f t="shared" si="135"/>
        <v>1.9099709819483706</v>
      </c>
      <c r="N69" s="43">
        <f t="shared" si="135"/>
        <v>0</v>
      </c>
      <c r="O69" s="43">
        <f t="shared" si="135"/>
        <v>1.9099709819483706</v>
      </c>
      <c r="P69" s="43">
        <f t="shared" si="135"/>
        <v>0</v>
      </c>
      <c r="Q69" s="17">
        <f t="shared" si="149"/>
        <v>32.640575154401795</v>
      </c>
      <c r="R69" s="79">
        <f t="shared" si="136"/>
        <v>0</v>
      </c>
      <c r="W69" s="43">
        <f t="shared" si="137"/>
        <v>1.5696186700020016</v>
      </c>
      <c r="X69" s="43">
        <f t="shared" si="137"/>
        <v>3.1392373400040032</v>
      </c>
      <c r="Y69" s="43">
        <f t="shared" si="137"/>
        <v>4.708856010006004</v>
      </c>
      <c r="Z69" s="43">
        <f t="shared" si="137"/>
        <v>0.12785029799391298</v>
      </c>
      <c r="AA69" s="17">
        <f t="shared" si="150"/>
        <v>31.518042493433477</v>
      </c>
      <c r="AB69" s="79">
        <f t="shared" si="138"/>
        <v>9.9601278875680085E-2</v>
      </c>
      <c r="AG69" s="43">
        <f t="shared" si="139"/>
        <v>1.2437446817644138</v>
      </c>
      <c r="AH69" s="43">
        <f t="shared" si="139"/>
        <v>4.9749787270576551</v>
      </c>
      <c r="AI69" s="43">
        <f t="shared" si="139"/>
        <v>6.2187234088220684</v>
      </c>
      <c r="AJ69" s="43">
        <f t="shared" si="139"/>
        <v>0.26175961866500297</v>
      </c>
      <c r="AK69" s="17">
        <f t="shared" si="151"/>
        <v>30.444139406225517</v>
      </c>
      <c r="AL69" s="79">
        <f t="shared" si="140"/>
        <v>0.163413347333455</v>
      </c>
      <c r="AQ69" s="43">
        <f t="shared" si="141"/>
        <v>1.009983374186038</v>
      </c>
      <c r="AR69" s="43">
        <f t="shared" si="141"/>
        <v>6.0599002451162267</v>
      </c>
      <c r="AS69" s="43">
        <f t="shared" si="141"/>
        <v>7.0698836193022654</v>
      </c>
      <c r="AT69" s="43">
        <f t="shared" si="141"/>
        <v>0.46093606879247195</v>
      </c>
      <c r="AU69" s="17">
        <f t="shared" si="152"/>
        <v>29.358078925577473</v>
      </c>
      <c r="AV69" s="79">
        <f t="shared" si="142"/>
        <v>0.20641337808505902</v>
      </c>
      <c r="BA69" s="43">
        <f t="shared" si="143"/>
        <v>0.9229232929569029</v>
      </c>
      <c r="BB69" s="43">
        <f t="shared" si="143"/>
        <v>7.3833863436552232</v>
      </c>
      <c r="BC69" s="43">
        <f t="shared" si="143"/>
        <v>8.3063096366121254</v>
      </c>
      <c r="BD69" s="43">
        <f t="shared" si="143"/>
        <v>0.55262150629554596</v>
      </c>
      <c r="BE69" s="17">
        <f t="shared" si="153"/>
        <v>28.673212428452402</v>
      </c>
      <c r="BF69" s="79">
        <f t="shared" si="144"/>
        <v>0.257501190774449</v>
      </c>
      <c r="BK69" s="43">
        <f t="shared" si="145"/>
        <v>0.8087887090388105</v>
      </c>
      <c r="BL69" s="43">
        <f t="shared" si="145"/>
        <v>8.0878870903881026</v>
      </c>
      <c r="BM69" s="43">
        <f t="shared" si="145"/>
        <v>8.8966757994269123</v>
      </c>
      <c r="BN69" s="43">
        <f t="shared" si="145"/>
        <v>0.48464652556382781</v>
      </c>
      <c r="BO69" s="17">
        <f t="shared" si="154"/>
        <v>27.676306166365016</v>
      </c>
      <c r="BP69" s="79">
        <f t="shared" si="146"/>
        <v>0.29223145031605779</v>
      </c>
      <c r="BU69" s="43">
        <f t="shared" si="147"/>
        <v>0.74647585833018681</v>
      </c>
      <c r="BV69" s="43">
        <f t="shared" si="147"/>
        <v>8.9577102999622422</v>
      </c>
      <c r="BW69" s="43">
        <f t="shared" si="147"/>
        <v>9.704186158292428</v>
      </c>
      <c r="BX69" s="43">
        <f t="shared" si="147"/>
        <v>0.47640268383662054</v>
      </c>
      <c r="BY69" s="17">
        <f t="shared" si="155"/>
        <v>26.916469076359387</v>
      </c>
      <c r="BZ69" s="79">
        <f t="shared" si="148"/>
        <v>0.33279663370964802</v>
      </c>
    </row>
    <row r="70" spans="5:78" ht="20.100000000000001" customHeight="1">
      <c r="E70" s="38">
        <v>40</v>
      </c>
      <c r="F70" s="20">
        <f t="shared" si="132"/>
        <v>0.79460000000000008</v>
      </c>
      <c r="G70" s="20">
        <f t="shared" si="133"/>
        <v>8.1740456437100661</v>
      </c>
      <c r="H70" s="29">
        <f t="shared" si="134"/>
        <v>71066.338028169019</v>
      </c>
      <c r="M70" s="43">
        <f t="shared" si="135"/>
        <v>1.8982435661772588</v>
      </c>
      <c r="N70" s="43">
        <f t="shared" si="135"/>
        <v>0</v>
      </c>
      <c r="O70" s="43">
        <f t="shared" si="135"/>
        <v>1.8982435661772588</v>
      </c>
      <c r="P70" s="43">
        <f t="shared" si="135"/>
        <v>0</v>
      </c>
      <c r="Q70" s="17">
        <f t="shared" si="149"/>
        <v>39.119086085121971</v>
      </c>
      <c r="R70" s="79">
        <f t="shared" si="136"/>
        <v>0</v>
      </c>
      <c r="W70" s="43">
        <f t="shared" si="137"/>
        <v>1.6086027966419714</v>
      </c>
      <c r="X70" s="43">
        <f t="shared" si="137"/>
        <v>3.2172055932839427</v>
      </c>
      <c r="Y70" s="43">
        <f t="shared" si="137"/>
        <v>4.8258083899259141</v>
      </c>
      <c r="Z70" s="43">
        <f t="shared" si="137"/>
        <v>0.14848862937889484</v>
      </c>
      <c r="AA70" s="17">
        <f t="shared" si="150"/>
        <v>37.616780692678525</v>
      </c>
      <c r="AB70" s="79">
        <f t="shared" si="138"/>
        <v>8.5525808802402861E-2</v>
      </c>
      <c r="AG70" s="43">
        <f t="shared" si="139"/>
        <v>1.1862921696321442</v>
      </c>
      <c r="AH70" s="43">
        <f t="shared" si="139"/>
        <v>4.7451686785285769</v>
      </c>
      <c r="AI70" s="43">
        <f t="shared" si="139"/>
        <v>5.9314608481607216</v>
      </c>
      <c r="AJ70" s="43">
        <f t="shared" si="139"/>
        <v>0.36003499847657366</v>
      </c>
      <c r="AK70" s="17">
        <f t="shared" si="151"/>
        <v>36.090816947598171</v>
      </c>
      <c r="AL70" s="79">
        <f t="shared" si="140"/>
        <v>0.13147856102615504</v>
      </c>
      <c r="AQ70" s="43">
        <f t="shared" si="141"/>
        <v>1.0660516137357674</v>
      </c>
      <c r="AR70" s="43">
        <f t="shared" si="141"/>
        <v>6.3963096824146035</v>
      </c>
      <c r="AS70" s="43">
        <f t="shared" si="141"/>
        <v>7.4623612961503705</v>
      </c>
      <c r="AT70" s="43">
        <f t="shared" si="141"/>
        <v>0.5172525555548495</v>
      </c>
      <c r="AU70" s="17">
        <f t="shared" si="152"/>
        <v>34.650023272010671</v>
      </c>
      <c r="AV70" s="79">
        <f t="shared" si="142"/>
        <v>0.18459755805074352</v>
      </c>
      <c r="BA70" s="43">
        <f t="shared" si="143"/>
        <v>0.95795400219442206</v>
      </c>
      <c r="BB70" s="43">
        <f t="shared" si="143"/>
        <v>7.6636320175553765</v>
      </c>
      <c r="BC70" s="43">
        <f t="shared" si="143"/>
        <v>8.6215860197497989</v>
      </c>
      <c r="BD70" s="43">
        <f t="shared" si="143"/>
        <v>0.47368300728700924</v>
      </c>
      <c r="BE70" s="17">
        <f t="shared" si="153"/>
        <v>33.748640036544593</v>
      </c>
      <c r="BF70" s="79">
        <f t="shared" si="144"/>
        <v>0.22707972852407801</v>
      </c>
      <c r="BK70" s="43">
        <f t="shared" si="145"/>
        <v>0.86128651169972947</v>
      </c>
      <c r="BL70" s="43">
        <f t="shared" si="145"/>
        <v>8.6128651169972947</v>
      </c>
      <c r="BM70" s="43">
        <f t="shared" si="145"/>
        <v>9.4741516286970242</v>
      </c>
      <c r="BN70" s="43">
        <f t="shared" si="145"/>
        <v>0.75324527850515632</v>
      </c>
      <c r="BO70" s="17">
        <f t="shared" si="154"/>
        <v>32.631965792082696</v>
      </c>
      <c r="BP70" s="79">
        <f t="shared" si="146"/>
        <v>0.26393951170073193</v>
      </c>
      <c r="BU70" s="43">
        <f t="shared" si="147"/>
        <v>0.77875206648749928</v>
      </c>
      <c r="BV70" s="43">
        <f t="shared" si="147"/>
        <v>9.345024797849991</v>
      </c>
      <c r="BW70" s="43">
        <f t="shared" si="147"/>
        <v>10.12377686433749</v>
      </c>
      <c r="BX70" s="43">
        <f t="shared" si="147"/>
        <v>0.55884953931447223</v>
      </c>
      <c r="BY70" s="17">
        <f t="shared" si="155"/>
        <v>31.579169099740437</v>
      </c>
      <c r="BZ70" s="79">
        <f t="shared" si="148"/>
        <v>0.2959237074393703</v>
      </c>
    </row>
    <row r="71" spans="5:78" ht="20.100000000000001" customHeight="1">
      <c r="E71" s="38">
        <v>42</v>
      </c>
      <c r="F71" s="20">
        <f t="shared" si="132"/>
        <v>0.83460000000000001</v>
      </c>
      <c r="G71" s="20">
        <f t="shared" si="133"/>
        <v>8.5855254143473694</v>
      </c>
      <c r="H71" s="29">
        <f t="shared" si="134"/>
        <v>74643.8028169014</v>
      </c>
      <c r="M71" s="43">
        <f t="shared" si="135"/>
        <v>2.0668783384935798</v>
      </c>
      <c r="N71" s="43">
        <f t="shared" si="135"/>
        <v>0</v>
      </c>
      <c r="O71" s="43">
        <f t="shared" si="135"/>
        <v>2.0668783384935798</v>
      </c>
      <c r="P71" s="43">
        <f t="shared" si="135"/>
        <v>0</v>
      </c>
      <c r="Q71" s="17">
        <f t="shared" si="149"/>
        <v>45.688335604996141</v>
      </c>
      <c r="R71" s="79">
        <f t="shared" si="136"/>
        <v>0</v>
      </c>
      <c r="W71" s="43">
        <f t="shared" si="137"/>
        <v>1.6589058248182873</v>
      </c>
      <c r="X71" s="43">
        <f t="shared" si="137"/>
        <v>3.3178116496365746</v>
      </c>
      <c r="Y71" s="43">
        <f t="shared" si="137"/>
        <v>4.9767174744548619</v>
      </c>
      <c r="Z71" s="43">
        <f t="shared" si="137"/>
        <v>0.16878749539793395</v>
      </c>
      <c r="AA71" s="17">
        <f t="shared" si="150"/>
        <v>44.347786216370011</v>
      </c>
      <c r="AB71" s="79">
        <f t="shared" si="138"/>
        <v>7.4813467203282344E-2</v>
      </c>
      <c r="AG71" s="43">
        <f t="shared" si="139"/>
        <v>1.306265684830497</v>
      </c>
      <c r="AH71" s="43">
        <f t="shared" si="139"/>
        <v>5.2250627393219879</v>
      </c>
      <c r="AI71" s="43">
        <f t="shared" si="139"/>
        <v>6.531328424152484</v>
      </c>
      <c r="AJ71" s="43">
        <f t="shared" si="139"/>
        <v>0.32815214991072245</v>
      </c>
      <c r="AK71" s="17">
        <f t="shared" si="151"/>
        <v>42.719388799511279</v>
      </c>
      <c r="AL71" s="79">
        <f t="shared" si="140"/>
        <v>0.12231127097449868</v>
      </c>
      <c r="AQ71" s="43">
        <f t="shared" si="141"/>
        <v>1.1308231694218209</v>
      </c>
      <c r="AR71" s="43">
        <f t="shared" si="141"/>
        <v>6.7849390165309256</v>
      </c>
      <c r="AS71" s="43">
        <f t="shared" si="141"/>
        <v>7.9157621859527465</v>
      </c>
      <c r="AT71" s="43">
        <f t="shared" si="141"/>
        <v>0.44383927431160214</v>
      </c>
      <c r="AU71" s="17">
        <f t="shared" si="152"/>
        <v>41.208872003738279</v>
      </c>
      <c r="AV71" s="79">
        <f t="shared" si="142"/>
        <v>0.16464753065590892</v>
      </c>
      <c r="BA71" s="43">
        <f t="shared" si="143"/>
        <v>1.0211133878919885</v>
      </c>
      <c r="BB71" s="43">
        <f t="shared" si="143"/>
        <v>8.1689071031359077</v>
      </c>
      <c r="BC71" s="43">
        <f t="shared" si="143"/>
        <v>9.1900204910278944</v>
      </c>
      <c r="BD71" s="43">
        <f t="shared" si="143"/>
        <v>0.54874323176798978</v>
      </c>
      <c r="BE71" s="17">
        <f t="shared" si="153"/>
        <v>40.013617334124795</v>
      </c>
      <c r="BF71" s="79">
        <f t="shared" si="144"/>
        <v>0.20415317702779204</v>
      </c>
      <c r="BK71" s="43">
        <f t="shared" si="145"/>
        <v>0.91494428015665985</v>
      </c>
      <c r="BL71" s="43">
        <f t="shared" si="145"/>
        <v>9.1494428015665967</v>
      </c>
      <c r="BM71" s="43">
        <f t="shared" si="145"/>
        <v>10.064387081723257</v>
      </c>
      <c r="BN71" s="43">
        <f t="shared" si="145"/>
        <v>0.63791724754672396</v>
      </c>
      <c r="BO71" s="17">
        <f t="shared" si="154"/>
        <v>38.459237981668721</v>
      </c>
      <c r="BP71" s="79">
        <f t="shared" si="146"/>
        <v>0.23789974221349897</v>
      </c>
      <c r="BU71" s="43">
        <f t="shared" si="147"/>
        <v>0.82240586429207829</v>
      </c>
      <c r="BV71" s="43">
        <f t="shared" si="147"/>
        <v>9.8688703715049382</v>
      </c>
      <c r="BW71" s="43">
        <f t="shared" si="147"/>
        <v>10.691276235797016</v>
      </c>
      <c r="BX71" s="43">
        <f t="shared" si="147"/>
        <v>0.70625135731282374</v>
      </c>
      <c r="BY71" s="17">
        <f t="shared" si="155"/>
        <v>36.973393874029945</v>
      </c>
      <c r="BZ71" s="79">
        <f t="shared" si="148"/>
        <v>0.26691816296682513</v>
      </c>
    </row>
    <row r="72" spans="5:78" ht="20.100000000000001" customHeight="1">
      <c r="E72" s="38">
        <v>44</v>
      </c>
      <c r="F72" s="20">
        <f t="shared" si="132"/>
        <v>0.87460000000000004</v>
      </c>
      <c r="G72" s="20">
        <f t="shared" si="133"/>
        <v>8.9970051849846762</v>
      </c>
      <c r="H72" s="29">
        <f t="shared" si="134"/>
        <v>78221.267605633795</v>
      </c>
      <c r="M72" s="43">
        <f t="shared" si="135"/>
        <v>3.3127942566482256</v>
      </c>
      <c r="N72" s="43">
        <f t="shared" si="135"/>
        <v>0</v>
      </c>
      <c r="O72" s="43">
        <f t="shared" si="135"/>
        <v>3.3127942566482256</v>
      </c>
      <c r="P72" s="43">
        <f t="shared" si="135"/>
        <v>0</v>
      </c>
      <c r="Q72" s="17">
        <f t="shared" si="149"/>
        <v>70.745641569478423</v>
      </c>
      <c r="R72" s="79">
        <f t="shared" si="136"/>
        <v>0</v>
      </c>
      <c r="W72" s="43">
        <f t="shared" si="137"/>
        <v>2.662259816797544</v>
      </c>
      <c r="X72" s="43">
        <f t="shared" si="137"/>
        <v>5.324519633595088</v>
      </c>
      <c r="Y72" s="43">
        <f t="shared" si="137"/>
        <v>7.9867794503926319</v>
      </c>
      <c r="Z72" s="43">
        <f t="shared" si="137"/>
        <v>5.3357690178843786E-2</v>
      </c>
      <c r="AA72" s="17">
        <f t="shared" si="150"/>
        <v>65.423550272813543</v>
      </c>
      <c r="AB72" s="79">
        <f t="shared" si="138"/>
        <v>8.1385366758484637E-2</v>
      </c>
      <c r="AG72" s="43">
        <f t="shared" si="139"/>
        <v>2.0587503244659464</v>
      </c>
      <c r="AH72" s="43">
        <f t="shared" si="139"/>
        <v>8.2350012978637857</v>
      </c>
      <c r="AI72" s="43">
        <f t="shared" si="139"/>
        <v>10.293751622329731</v>
      </c>
      <c r="AJ72" s="43">
        <f t="shared" si="139"/>
        <v>0.12142274942824902</v>
      </c>
      <c r="AK72" s="17">
        <f t="shared" si="151"/>
        <v>58.259075267048296</v>
      </c>
      <c r="AL72" s="79">
        <f t="shared" si="140"/>
        <v>0.14135139049351775</v>
      </c>
      <c r="AQ72" s="43">
        <f t="shared" si="141"/>
        <v>1.5664789709279372</v>
      </c>
      <c r="AR72" s="43">
        <f t="shared" si="141"/>
        <v>9.3988738255676232</v>
      </c>
      <c r="AS72" s="43">
        <f t="shared" si="141"/>
        <v>10.96535279649556</v>
      </c>
      <c r="AT72" s="43">
        <f t="shared" si="141"/>
        <v>0.26874015969593895</v>
      </c>
      <c r="AU72" s="17">
        <f t="shared" si="152"/>
        <v>52.362816444602132</v>
      </c>
      <c r="AV72" s="79">
        <f t="shared" si="142"/>
        <v>0.17949519265281069</v>
      </c>
      <c r="BA72" s="43">
        <f t="shared" si="143"/>
        <v>1.0783863973427952</v>
      </c>
      <c r="BB72" s="43">
        <f t="shared" si="143"/>
        <v>8.6270911787423614</v>
      </c>
      <c r="BC72" s="43">
        <f t="shared" si="143"/>
        <v>9.7054775760851584</v>
      </c>
      <c r="BD72" s="43">
        <f t="shared" si="143"/>
        <v>0.48122282830261109</v>
      </c>
      <c r="BE72" s="17">
        <f t="shared" si="153"/>
        <v>45.917628229376078</v>
      </c>
      <c r="BF72" s="79">
        <f t="shared" si="144"/>
        <v>0.1878818987698308</v>
      </c>
      <c r="BK72" s="43">
        <f t="shared" si="145"/>
        <v>0.86038729098000122</v>
      </c>
      <c r="BL72" s="43">
        <f t="shared" si="145"/>
        <v>8.6038729098000104</v>
      </c>
      <c r="BM72" s="43">
        <f t="shared" si="145"/>
        <v>9.4642602007800125</v>
      </c>
      <c r="BN72" s="43">
        <f t="shared" si="145"/>
        <v>0.68263262270634584</v>
      </c>
      <c r="BO72" s="17">
        <f t="shared" si="154"/>
        <v>42.157146412171251</v>
      </c>
      <c r="BP72" s="79">
        <f t="shared" si="146"/>
        <v>0.20409049572947313</v>
      </c>
      <c r="BU72" s="43">
        <f t="shared" si="147"/>
        <v>0.78792574719703712</v>
      </c>
      <c r="BV72" s="43">
        <f t="shared" si="147"/>
        <v>9.4551089663644454</v>
      </c>
      <c r="BW72" s="43">
        <f t="shared" si="147"/>
        <v>10.243034713561483</v>
      </c>
      <c r="BX72" s="43">
        <f t="shared" si="147"/>
        <v>0.59606822329758657</v>
      </c>
      <c r="BY72" s="17">
        <f t="shared" si="155"/>
        <v>40.952025561355605</v>
      </c>
      <c r="BZ72" s="79">
        <f t="shared" si="148"/>
        <v>0.23088257141758484</v>
      </c>
    </row>
    <row r="73" spans="5:78" ht="20.100000000000001" customHeight="1">
      <c r="E73" s="38">
        <v>46</v>
      </c>
      <c r="F73" s="20">
        <f t="shared" si="132"/>
        <v>0.91460000000000008</v>
      </c>
      <c r="G73" s="20">
        <f t="shared" si="133"/>
        <v>9.4084849556219812</v>
      </c>
      <c r="H73" s="29">
        <f t="shared" si="134"/>
        <v>81798.732394366205</v>
      </c>
      <c r="M73" s="43">
        <f t="shared" si="135"/>
        <v>3.7477304700409029</v>
      </c>
      <c r="N73" s="43">
        <f t="shared" si="135"/>
        <v>0</v>
      </c>
      <c r="O73" s="43">
        <f t="shared" si="135"/>
        <v>3.7477304700409029</v>
      </c>
      <c r="P73" s="43">
        <f t="shared" si="135"/>
        <v>0</v>
      </c>
      <c r="Q73" s="17">
        <f t="shared" si="149"/>
        <v>84.56487614964901</v>
      </c>
      <c r="R73" s="79">
        <f t="shared" si="136"/>
        <v>0</v>
      </c>
      <c r="W73" s="43">
        <f t="shared" si="137"/>
        <v>2.9524905238920858</v>
      </c>
      <c r="X73" s="43">
        <f t="shared" si="137"/>
        <v>5.9049810477841715</v>
      </c>
      <c r="Y73" s="43">
        <f t="shared" si="137"/>
        <v>8.8574715716762569</v>
      </c>
      <c r="Z73" s="43">
        <f t="shared" si="137"/>
        <v>7.2127353412408779E-2</v>
      </c>
      <c r="AA73" s="17">
        <f t="shared" si="150"/>
        <v>80.351063208403701</v>
      </c>
      <c r="AB73" s="79">
        <f t="shared" si="138"/>
        <v>7.3489768672613975E-2</v>
      </c>
      <c r="AG73" s="43">
        <f t="shared" si="139"/>
        <v>2.2763123533733522</v>
      </c>
      <c r="AH73" s="43">
        <f t="shared" si="139"/>
        <v>9.105249413493409</v>
      </c>
      <c r="AI73" s="43">
        <f t="shared" si="139"/>
        <v>11.38156176686676</v>
      </c>
      <c r="AJ73" s="43">
        <f t="shared" si="139"/>
        <v>0.1287524216608999</v>
      </c>
      <c r="AK73" s="17">
        <f t="shared" si="151"/>
        <v>72.497064258839458</v>
      </c>
      <c r="AL73" s="79">
        <f t="shared" si="140"/>
        <v>0.1255947327878621</v>
      </c>
      <c r="AQ73" s="43">
        <f t="shared" si="141"/>
        <v>1.9152530393350569</v>
      </c>
      <c r="AR73" s="43">
        <f t="shared" si="141"/>
        <v>11.491518236010341</v>
      </c>
      <c r="AS73" s="43">
        <f t="shared" si="141"/>
        <v>13.406771275345399</v>
      </c>
      <c r="AT73" s="43">
        <f t="shared" si="141"/>
        <v>0.16030896279045309</v>
      </c>
      <c r="AU73" s="17">
        <f t="shared" si="152"/>
        <v>65.992351302447929</v>
      </c>
      <c r="AV73" s="79">
        <f t="shared" si="142"/>
        <v>0.17413409295486146</v>
      </c>
      <c r="BA73" s="43">
        <f t="shared" si="143"/>
        <v>1.479353233332819</v>
      </c>
      <c r="BB73" s="43">
        <f t="shared" si="143"/>
        <v>11.834825866662552</v>
      </c>
      <c r="BC73" s="43">
        <f t="shared" si="143"/>
        <v>13.314179099995371</v>
      </c>
      <c r="BD73" s="43">
        <f t="shared" si="143"/>
        <v>0.24289202743357211</v>
      </c>
      <c r="BE73" s="17">
        <f t="shared" si="153"/>
        <v>60.436467801148467</v>
      </c>
      <c r="BF73" s="79">
        <f t="shared" si="144"/>
        <v>0.19582259349772352</v>
      </c>
      <c r="BK73" s="43">
        <f t="shared" si="145"/>
        <v>1.1091085673720926</v>
      </c>
      <c r="BL73" s="43">
        <f t="shared" si="145"/>
        <v>11.091085673720924</v>
      </c>
      <c r="BM73" s="43">
        <f t="shared" si="145"/>
        <v>12.200194241093016</v>
      </c>
      <c r="BN73" s="43">
        <f t="shared" si="145"/>
        <v>0.42783867989674074</v>
      </c>
      <c r="BO73" s="17">
        <f t="shared" si="154"/>
        <v>55.266609971692539</v>
      </c>
      <c r="BP73" s="79">
        <f t="shared" si="146"/>
        <v>0.20068330008664831</v>
      </c>
      <c r="BU73" s="43">
        <f t="shared" si="147"/>
        <v>0.54756806995324658</v>
      </c>
      <c r="BV73" s="43">
        <f t="shared" si="147"/>
        <v>6.5708168394389581</v>
      </c>
      <c r="BW73" s="43">
        <f t="shared" si="147"/>
        <v>7.118384909392204</v>
      </c>
      <c r="BX73" s="43">
        <f t="shared" si="147"/>
        <v>0.63697358167429807</v>
      </c>
      <c r="BY73" s="17">
        <f t="shared" si="155"/>
        <v>39.493673174496912</v>
      </c>
      <c r="BZ73" s="79">
        <f t="shared" si="148"/>
        <v>0.16637644238374036</v>
      </c>
    </row>
    <row r="74" spans="5:78" ht="20.100000000000001" customHeight="1">
      <c r="E74" s="38">
        <v>48</v>
      </c>
      <c r="F74" s="20">
        <f t="shared" si="132"/>
        <v>0.9546</v>
      </c>
      <c r="G74" s="20">
        <f t="shared" si="133"/>
        <v>9.8199647262592844</v>
      </c>
      <c r="H74" s="29">
        <f t="shared" si="134"/>
        <v>85376.1971830986</v>
      </c>
      <c r="M74" s="43">
        <f t="shared" si="135"/>
        <v>4.0064631149360732</v>
      </c>
      <c r="N74" s="43">
        <f t="shared" si="135"/>
        <v>0</v>
      </c>
      <c r="O74" s="43">
        <f t="shared" si="135"/>
        <v>4.0064631149360732</v>
      </c>
      <c r="P74" s="43">
        <f t="shared" si="135"/>
        <v>0</v>
      </c>
      <c r="Q74" s="17">
        <f t="shared" si="149"/>
        <v>111.72398922881069</v>
      </c>
      <c r="R74" s="79">
        <f t="shared" si="136"/>
        <v>0</v>
      </c>
      <c r="W74" s="43">
        <f t="shared" si="137"/>
        <v>3.2119454650159165</v>
      </c>
      <c r="X74" s="43">
        <f t="shared" si="137"/>
        <v>6.423890930031833</v>
      </c>
      <c r="Y74" s="43">
        <f t="shared" si="137"/>
        <v>9.6358363950477504</v>
      </c>
      <c r="Z74" s="43">
        <f t="shared" si="137"/>
        <v>7.293731264097425E-2</v>
      </c>
      <c r="AA74" s="17">
        <f t="shared" si="150"/>
        <v>105.11145175499504</v>
      </c>
      <c r="AB74" s="79">
        <f t="shared" si="138"/>
        <v>6.1115043344709206E-2</v>
      </c>
      <c r="AG74" s="43">
        <f t="shared" si="139"/>
        <v>2.5488236290796626</v>
      </c>
      <c r="AH74" s="43">
        <f t="shared" si="139"/>
        <v>10.195294516318651</v>
      </c>
      <c r="AI74" s="43">
        <f t="shared" si="139"/>
        <v>12.744118145398314</v>
      </c>
      <c r="AJ74" s="43">
        <f t="shared" si="139"/>
        <v>0.10900374101212501</v>
      </c>
      <c r="AK74" s="17">
        <f t="shared" si="151"/>
        <v>97.756439540012778</v>
      </c>
      <c r="AL74" s="79">
        <f t="shared" si="140"/>
        <v>0.10429281758104135</v>
      </c>
      <c r="AQ74" s="43">
        <f t="shared" si="141"/>
        <v>2.1033923825640937</v>
      </c>
      <c r="AR74" s="43">
        <f t="shared" si="141"/>
        <v>12.620354295384562</v>
      </c>
      <c r="AS74" s="43">
        <f t="shared" si="141"/>
        <v>14.723746677948654</v>
      </c>
      <c r="AT74" s="43">
        <f t="shared" si="141"/>
        <v>0.19047380444586631</v>
      </c>
      <c r="AU74" s="17">
        <f t="shared" si="152"/>
        <v>91.853560244218286</v>
      </c>
      <c r="AV74" s="79">
        <f t="shared" si="142"/>
        <v>0.1373964630421492</v>
      </c>
      <c r="BA74" s="43">
        <f t="shared" si="143"/>
        <v>1.6638185807560122</v>
      </c>
      <c r="BB74" s="43">
        <f t="shared" si="143"/>
        <v>13.310548646048098</v>
      </c>
      <c r="BC74" s="43">
        <f t="shared" si="143"/>
        <v>14.974367226804111</v>
      </c>
      <c r="BD74" s="43">
        <f t="shared" si="143"/>
        <v>0.19721069009690276</v>
      </c>
      <c r="BE74" s="17">
        <f t="shared" si="153"/>
        <v>85.183593784898036</v>
      </c>
      <c r="BF74" s="79">
        <f t="shared" si="144"/>
        <v>0.15625718585740025</v>
      </c>
      <c r="BK74" s="43">
        <f t="shared" si="145"/>
        <v>1.2699838958574969</v>
      </c>
      <c r="BL74" s="43">
        <f t="shared" si="145"/>
        <v>12.699838958574968</v>
      </c>
      <c r="BM74" s="43">
        <f t="shared" si="145"/>
        <v>13.969822854432465</v>
      </c>
      <c r="BN74" s="43">
        <f t="shared" si="145"/>
        <v>0.27466016727978959</v>
      </c>
      <c r="BO74" s="17">
        <f t="shared" si="154"/>
        <v>76.864595027517083</v>
      </c>
      <c r="BP74" s="79">
        <f t="shared" si="146"/>
        <v>0.16522352006185032</v>
      </c>
      <c r="BU74" s="43">
        <f t="shared" si="147"/>
        <v>0.81668270021119937</v>
      </c>
      <c r="BV74" s="43">
        <f t="shared" si="147"/>
        <v>9.8001924025343925</v>
      </c>
      <c r="BW74" s="43">
        <f t="shared" si="147"/>
        <v>10.616875102745592</v>
      </c>
      <c r="BX74" s="43">
        <f t="shared" si="147"/>
        <v>0.36644652717099768</v>
      </c>
      <c r="BY74" s="17">
        <f t="shared" si="155"/>
        <v>64.632221115036756</v>
      </c>
      <c r="BZ74" s="79">
        <f t="shared" si="148"/>
        <v>0.15163013483772056</v>
      </c>
    </row>
    <row r="75" spans="5:78" ht="20.100000000000001" customHeight="1">
      <c r="E75" s="38">
        <v>50</v>
      </c>
      <c r="F75" s="20">
        <f t="shared" si="132"/>
        <v>0.99460000000000004</v>
      </c>
      <c r="G75" s="20">
        <f t="shared" si="133"/>
        <v>10.231444496896591</v>
      </c>
      <c r="H75" s="29">
        <f t="shared" si="134"/>
        <v>88953.661971830996</v>
      </c>
      <c r="M75" s="43">
        <f t="shared" si="135"/>
        <v>4.1618997468689667</v>
      </c>
      <c r="N75" s="43">
        <f t="shared" si="135"/>
        <v>0</v>
      </c>
      <c r="O75" s="43">
        <f t="shared" si="135"/>
        <v>4.1618997468689667</v>
      </c>
      <c r="P75" s="43">
        <f t="shared" si="135"/>
        <v>0</v>
      </c>
      <c r="Q75" s="17">
        <f t="shared" si="149"/>
        <v>129.16754767275725</v>
      </c>
      <c r="R75" s="79">
        <f t="shared" si="136"/>
        <v>0</v>
      </c>
      <c r="W75" s="43">
        <f t="shared" si="137"/>
        <v>3.3490639000170797</v>
      </c>
      <c r="X75" s="43">
        <f t="shared" si="137"/>
        <v>6.6981278000341593</v>
      </c>
      <c r="Y75" s="43">
        <f t="shared" si="137"/>
        <v>10.047191700051238</v>
      </c>
      <c r="Z75" s="43">
        <f t="shared" si="137"/>
        <v>6.2776655044006563E-2</v>
      </c>
      <c r="AA75" s="17">
        <f t="shared" si="150"/>
        <v>121.08529666535988</v>
      </c>
      <c r="AB75" s="79">
        <f t="shared" si="138"/>
        <v>5.5317433119444648E-2</v>
      </c>
      <c r="AG75" s="43">
        <f t="shared" si="139"/>
        <v>2.7800371692843018</v>
      </c>
      <c r="AH75" s="43">
        <f t="shared" si="139"/>
        <v>11.120148677137207</v>
      </c>
      <c r="AI75" s="43">
        <f t="shared" si="139"/>
        <v>13.900185846421508</v>
      </c>
      <c r="AJ75" s="43">
        <f t="shared" si="139"/>
        <v>0.11581493095230218</v>
      </c>
      <c r="AK75" s="17">
        <f t="shared" si="151"/>
        <v>113.73146896919178</v>
      </c>
      <c r="AL75" s="79">
        <f t="shared" si="140"/>
        <v>9.7775477428762442E-2</v>
      </c>
      <c r="AQ75" s="43">
        <f t="shared" si="141"/>
        <v>2.3538701965941695</v>
      </c>
      <c r="AR75" s="43">
        <f t="shared" si="141"/>
        <v>14.123221179565014</v>
      </c>
      <c r="AS75" s="43">
        <f t="shared" si="141"/>
        <v>16.477091376159184</v>
      </c>
      <c r="AT75" s="43">
        <f t="shared" si="141"/>
        <v>0.16000223266839278</v>
      </c>
      <c r="AU75" s="17">
        <f t="shared" si="152"/>
        <v>108.11286623098384</v>
      </c>
      <c r="AV75" s="79">
        <f t="shared" si="142"/>
        <v>0.13063404636216619</v>
      </c>
      <c r="BA75" s="43">
        <f t="shared" si="143"/>
        <v>1.9769173634942752</v>
      </c>
      <c r="BB75" s="43">
        <f t="shared" si="143"/>
        <v>15.815338907954201</v>
      </c>
      <c r="BC75" s="43">
        <f t="shared" si="143"/>
        <v>17.792256271448476</v>
      </c>
      <c r="BD75" s="43">
        <f t="shared" si="143"/>
        <v>0.29725457360491259</v>
      </c>
      <c r="BE75" s="17">
        <f t="shared" si="153"/>
        <v>102.14165093447383</v>
      </c>
      <c r="BF75" s="79">
        <f t="shared" si="144"/>
        <v>0.15483731429111222</v>
      </c>
      <c r="BK75" s="43">
        <f t="shared" si="145"/>
        <v>1.5604966286703892</v>
      </c>
      <c r="BL75" s="43">
        <f t="shared" si="145"/>
        <v>15.604966286703888</v>
      </c>
      <c r="BM75" s="43">
        <f t="shared" si="145"/>
        <v>17.165462915374277</v>
      </c>
      <c r="BN75" s="43">
        <f t="shared" si="145"/>
        <v>0.20378014020341007</v>
      </c>
      <c r="BO75" s="17">
        <f t="shared" si="154"/>
        <v>94.319219706877959</v>
      </c>
      <c r="BP75" s="79">
        <f t="shared" si="146"/>
        <v>0.16544842435296292</v>
      </c>
      <c r="BU75" s="43">
        <f t="shared" si="147"/>
        <v>1.2387440319505278</v>
      </c>
      <c r="BV75" s="43">
        <f t="shared" si="147"/>
        <v>14.864928383406331</v>
      </c>
      <c r="BW75" s="43">
        <f t="shared" si="147"/>
        <v>16.103672415356861</v>
      </c>
      <c r="BX75" s="43">
        <f t="shared" si="147"/>
        <v>0.26139445358866431</v>
      </c>
      <c r="BY75" s="17">
        <f t="shared" si="155"/>
        <v>87.536067598488202</v>
      </c>
      <c r="BZ75" s="79">
        <f t="shared" si="148"/>
        <v>0.16981489791829599</v>
      </c>
    </row>
    <row r="76" spans="5:78" ht="20.100000000000001" customHeight="1">
      <c r="E76" s="38">
        <v>52</v>
      </c>
      <c r="F76" s="20">
        <f t="shared" si="132"/>
        <v>1.0346</v>
      </c>
      <c r="G76" s="20">
        <f t="shared" si="133"/>
        <v>10.642924267533894</v>
      </c>
      <c r="H76" s="29">
        <f t="shared" si="134"/>
        <v>92531.126760563377</v>
      </c>
      <c r="M76" s="43">
        <f t="shared" ref="M76:P83" si="156">M19+M48</f>
        <v>4.1152263998308785</v>
      </c>
      <c r="N76" s="43">
        <f t="shared" si="156"/>
        <v>0</v>
      </c>
      <c r="O76" s="43">
        <f t="shared" si="156"/>
        <v>4.1152263998308785</v>
      </c>
      <c r="P76" s="43">
        <f t="shared" si="156"/>
        <v>0</v>
      </c>
      <c r="Q76" s="17">
        <f t="shared" si="149"/>
        <v>145.00574240492736</v>
      </c>
      <c r="R76" s="79">
        <f t="shared" si="136"/>
        <v>0</v>
      </c>
      <c r="W76" s="43">
        <f t="shared" ref="W76:Z83" si="157">W19+W48</f>
        <v>3.4743262961370487</v>
      </c>
      <c r="X76" s="43">
        <f t="shared" si="157"/>
        <v>6.9486525922740974</v>
      </c>
      <c r="Y76" s="43">
        <f t="shared" si="157"/>
        <v>10.422978888411148</v>
      </c>
      <c r="Z76" s="43">
        <f t="shared" si="157"/>
        <v>6.0648141266945572E-2</v>
      </c>
      <c r="AA76" s="17">
        <f t="shared" si="150"/>
        <v>137.13061511185899</v>
      </c>
      <c r="AB76" s="79">
        <f t="shared" si="138"/>
        <v>5.0671781692264731E-2</v>
      </c>
      <c r="AG76" s="43">
        <f t="shared" ref="AG76:AJ83" si="158">AG19+AG48</f>
        <v>2.9136658666329818</v>
      </c>
      <c r="AH76" s="43">
        <f t="shared" si="158"/>
        <v>11.654663466531927</v>
      </c>
      <c r="AI76" s="43">
        <f t="shared" si="158"/>
        <v>14.568329333164909</v>
      </c>
      <c r="AJ76" s="43">
        <f t="shared" si="158"/>
        <v>0.10464308724981775</v>
      </c>
      <c r="AK76" s="17">
        <f t="shared" si="151"/>
        <v>129.67326645502763</v>
      </c>
      <c r="AL76" s="79">
        <f t="shared" si="140"/>
        <v>8.9877148815202521E-2</v>
      </c>
      <c r="AQ76" s="43">
        <f t="shared" ref="AQ76:AT83" si="159">AQ19+AQ48</f>
        <v>2.4507925279905098</v>
      </c>
      <c r="AR76" s="43">
        <f t="shared" si="159"/>
        <v>14.704755167943055</v>
      </c>
      <c r="AS76" s="43">
        <f t="shared" si="159"/>
        <v>17.155547695933567</v>
      </c>
      <c r="AT76" s="43">
        <f t="shared" si="159"/>
        <v>0.16316340382288755</v>
      </c>
      <c r="AU76" s="17">
        <f t="shared" si="152"/>
        <v>122.82691905369295</v>
      </c>
      <c r="AV76" s="79">
        <f t="shared" si="142"/>
        <v>0.11971931952078821</v>
      </c>
      <c r="BA76" s="43">
        <f t="shared" ref="BA76:BD83" si="160">BA19+BA48</f>
        <v>2.0118922385654399</v>
      </c>
      <c r="BB76" s="43">
        <f t="shared" si="160"/>
        <v>16.095137908523519</v>
      </c>
      <c r="BC76" s="43">
        <f t="shared" si="160"/>
        <v>18.10703014708896</v>
      </c>
      <c r="BD76" s="43">
        <f t="shared" si="160"/>
        <v>0.17383569547410266</v>
      </c>
      <c r="BE76" s="17">
        <f t="shared" si="153"/>
        <v>114.94656952767158</v>
      </c>
      <c r="BF76" s="79">
        <f t="shared" si="144"/>
        <v>0.14002277731871648</v>
      </c>
      <c r="BK76" s="43">
        <f t="shared" ref="BK76:BN83" si="161">BK19+BK48</f>
        <v>1.6718525881194544</v>
      </c>
      <c r="BL76" s="43">
        <f t="shared" si="161"/>
        <v>16.718525881194541</v>
      </c>
      <c r="BM76" s="43">
        <f t="shared" si="161"/>
        <v>18.390378469313994</v>
      </c>
      <c r="BN76" s="43">
        <f t="shared" si="161"/>
        <v>0.23913155170570802</v>
      </c>
      <c r="BO76" s="17">
        <f t="shared" si="154"/>
        <v>108.0427775638543</v>
      </c>
      <c r="BP76" s="79">
        <f t="shared" si="146"/>
        <v>0.15473987487329946</v>
      </c>
      <c r="BU76" s="43">
        <f t="shared" ref="BU76:BX83" si="162">BU19+BU48</f>
        <v>1.3882678946632612</v>
      </c>
      <c r="BV76" s="43">
        <f t="shared" si="162"/>
        <v>16.659214735959132</v>
      </c>
      <c r="BW76" s="43">
        <f t="shared" si="162"/>
        <v>18.047482630622394</v>
      </c>
      <c r="BX76" s="43">
        <f t="shared" si="162"/>
        <v>0.30521047483394997</v>
      </c>
      <c r="BY76" s="17">
        <f t="shared" si="155"/>
        <v>101.38965278177926</v>
      </c>
      <c r="BZ76" s="79">
        <f t="shared" si="148"/>
        <v>0.16430882519949769</v>
      </c>
    </row>
    <row r="77" spans="5:78" ht="20.100000000000001" customHeight="1">
      <c r="E77" s="38">
        <v>54</v>
      </c>
      <c r="F77" s="20">
        <f t="shared" si="132"/>
        <v>1.0746</v>
      </c>
      <c r="G77" s="20">
        <f t="shared" si="133"/>
        <v>11.054404038171199</v>
      </c>
      <c r="H77" s="29">
        <f t="shared" si="134"/>
        <v>96108.591549295772</v>
      </c>
      <c r="M77" s="43">
        <f t="shared" si="156"/>
        <v>4.6461226271959664</v>
      </c>
      <c r="N77" s="43">
        <f t="shared" si="156"/>
        <v>0</v>
      </c>
      <c r="O77" s="43">
        <f t="shared" si="156"/>
        <v>4.6461226271959664</v>
      </c>
      <c r="P77" s="43">
        <f t="shared" si="156"/>
        <v>0</v>
      </c>
      <c r="Q77" s="17">
        <f t="shared" si="149"/>
        <v>169.0487003557362</v>
      </c>
      <c r="R77" s="79">
        <f t="shared" si="136"/>
        <v>0</v>
      </c>
      <c r="W77" s="43">
        <f t="shared" si="157"/>
        <v>3.9065368956354183</v>
      </c>
      <c r="X77" s="43">
        <f t="shared" si="157"/>
        <v>7.8130737912708366</v>
      </c>
      <c r="Y77" s="43">
        <f t="shared" si="157"/>
        <v>11.719610686906256</v>
      </c>
      <c r="Z77" s="43">
        <f t="shared" si="157"/>
        <v>6.6064093544637909E-2</v>
      </c>
      <c r="AA77" s="17">
        <f t="shared" si="150"/>
        <v>159.01309783885824</v>
      </c>
      <c r="AB77" s="79">
        <f t="shared" si="138"/>
        <v>4.9134781332217686E-2</v>
      </c>
      <c r="AG77" s="43">
        <f t="shared" si="158"/>
        <v>3.3197385807618107</v>
      </c>
      <c r="AH77" s="43">
        <f t="shared" si="158"/>
        <v>13.278954323047243</v>
      </c>
      <c r="AI77" s="43">
        <f t="shared" si="158"/>
        <v>16.598692903809056</v>
      </c>
      <c r="AJ77" s="43">
        <f t="shared" si="158"/>
        <v>0.13520184584619249</v>
      </c>
      <c r="AK77" s="17">
        <f t="shared" si="151"/>
        <v>150.63351602884703</v>
      </c>
      <c r="AL77" s="79">
        <f t="shared" si="140"/>
        <v>8.8154048800827708E-2</v>
      </c>
      <c r="AQ77" s="43">
        <f t="shared" si="159"/>
        <v>2.8026059836279864</v>
      </c>
      <c r="AR77" s="43">
        <f t="shared" si="159"/>
        <v>16.815635901767916</v>
      </c>
      <c r="AS77" s="43">
        <f t="shared" si="159"/>
        <v>19.618241885395904</v>
      </c>
      <c r="AT77" s="43">
        <f t="shared" si="159"/>
        <v>0.16774873487899483</v>
      </c>
      <c r="AU77" s="17">
        <f t="shared" si="152"/>
        <v>143.27797529198662</v>
      </c>
      <c r="AV77" s="79">
        <f t="shared" si="142"/>
        <v>0.11736371809763001</v>
      </c>
      <c r="BA77" s="43">
        <f t="shared" si="160"/>
        <v>2.3172840844384295</v>
      </c>
      <c r="BB77" s="43">
        <f t="shared" si="160"/>
        <v>18.538272675507436</v>
      </c>
      <c r="BC77" s="43">
        <f t="shared" si="160"/>
        <v>20.855556759945863</v>
      </c>
      <c r="BD77" s="43">
        <f t="shared" si="160"/>
        <v>0.21678179383379637</v>
      </c>
      <c r="BE77" s="17">
        <f t="shared" si="153"/>
        <v>134.26641384825945</v>
      </c>
      <c r="BF77" s="79">
        <f t="shared" si="144"/>
        <v>0.13807081118929992</v>
      </c>
      <c r="BK77" s="43">
        <f t="shared" si="161"/>
        <v>1.9185647369484335</v>
      </c>
      <c r="BL77" s="43">
        <f t="shared" si="161"/>
        <v>19.185647369484332</v>
      </c>
      <c r="BM77" s="43">
        <f t="shared" si="161"/>
        <v>21.104212106432765</v>
      </c>
      <c r="BN77" s="43">
        <f t="shared" si="161"/>
        <v>0.25018437598019921</v>
      </c>
      <c r="BO77" s="17">
        <f t="shared" si="154"/>
        <v>126.30230013078372</v>
      </c>
      <c r="BP77" s="79">
        <f t="shared" si="146"/>
        <v>0.15190259678262347</v>
      </c>
      <c r="BU77" s="43">
        <f t="shared" si="162"/>
        <v>1.5414725480799842</v>
      </c>
      <c r="BV77" s="43">
        <f t="shared" si="162"/>
        <v>18.497670576959809</v>
      </c>
      <c r="BW77" s="43">
        <f t="shared" si="162"/>
        <v>20.039143125039793</v>
      </c>
      <c r="BX77" s="43">
        <f t="shared" si="162"/>
        <v>0.26518836239571109</v>
      </c>
      <c r="BY77" s="17">
        <f t="shared" si="155"/>
        <v>117.22637039102992</v>
      </c>
      <c r="BZ77" s="79">
        <f t="shared" si="148"/>
        <v>0.15779444945072904</v>
      </c>
    </row>
    <row r="78" spans="5:78" ht="20.100000000000001" customHeight="1">
      <c r="E78" s="38">
        <v>56</v>
      </c>
      <c r="F78" s="20">
        <f t="shared" si="132"/>
        <v>1.1146</v>
      </c>
      <c r="G78" s="21">
        <f t="shared" si="133"/>
        <v>11.465883808808506</v>
      </c>
      <c r="H78" s="30">
        <f t="shared" si="134"/>
        <v>99686.056338028182</v>
      </c>
      <c r="M78" s="43">
        <f t="shared" si="156"/>
        <v>5.1870489493113041</v>
      </c>
      <c r="N78" s="43">
        <f t="shared" si="156"/>
        <v>0</v>
      </c>
      <c r="O78" s="43">
        <f t="shared" si="156"/>
        <v>5.1870489493113041</v>
      </c>
      <c r="P78" s="43">
        <f t="shared" si="156"/>
        <v>0</v>
      </c>
      <c r="Q78" s="17">
        <f t="shared" si="149"/>
        <v>190.04810277471154</v>
      </c>
      <c r="R78" s="79">
        <f t="shared" si="136"/>
        <v>0</v>
      </c>
      <c r="W78" s="43">
        <f t="shared" si="157"/>
        <v>4.0741742596016532</v>
      </c>
      <c r="X78" s="43">
        <f t="shared" si="157"/>
        <v>8.1483485192033065</v>
      </c>
      <c r="Y78" s="43">
        <f t="shared" si="157"/>
        <v>12.222522778804958</v>
      </c>
      <c r="Z78" s="43">
        <f t="shared" si="157"/>
        <v>7.883210829896993E-2</v>
      </c>
      <c r="AA78" s="17">
        <f t="shared" si="150"/>
        <v>179.2675008959605</v>
      </c>
      <c r="AB78" s="79">
        <f t="shared" si="138"/>
        <v>4.5453573450171952E-2</v>
      </c>
      <c r="AG78" s="43">
        <f t="shared" si="158"/>
        <v>3.4129646705898682</v>
      </c>
      <c r="AH78" s="43">
        <f t="shared" si="158"/>
        <v>13.651858682359473</v>
      </c>
      <c r="AI78" s="43">
        <f t="shared" si="158"/>
        <v>17.06482335294934</v>
      </c>
      <c r="AJ78" s="43">
        <f t="shared" si="158"/>
        <v>0.12675172785517097</v>
      </c>
      <c r="AK78" s="17">
        <f t="shared" si="151"/>
        <v>168.0298171689281</v>
      </c>
      <c r="AL78" s="79">
        <f t="shared" si="140"/>
        <v>8.124664367535811E-2</v>
      </c>
      <c r="AQ78" s="43">
        <f t="shared" si="159"/>
        <v>2.9929458198538605</v>
      </c>
      <c r="AR78" s="43">
        <f t="shared" si="159"/>
        <v>17.957674919123161</v>
      </c>
      <c r="AS78" s="43">
        <f t="shared" si="159"/>
        <v>20.950620738977022</v>
      </c>
      <c r="AT78" s="43">
        <f t="shared" si="159"/>
        <v>0.18192690731793715</v>
      </c>
      <c r="AU78" s="17">
        <f t="shared" si="152"/>
        <v>161.70249844057571</v>
      </c>
      <c r="AV78" s="79">
        <f t="shared" si="142"/>
        <v>0.11105378761802158</v>
      </c>
      <c r="BA78" s="43">
        <f t="shared" si="160"/>
        <v>2.4728460221654474</v>
      </c>
      <c r="BB78" s="43">
        <f t="shared" si="160"/>
        <v>19.782768177323579</v>
      </c>
      <c r="BC78" s="43">
        <f t="shared" si="160"/>
        <v>22.255614199489024</v>
      </c>
      <c r="BD78" s="43">
        <f t="shared" si="160"/>
        <v>0.29907120459809361</v>
      </c>
      <c r="BE78" s="17">
        <f t="shared" si="153"/>
        <v>152.61962914115554</v>
      </c>
      <c r="BF78" s="79">
        <f t="shared" si="144"/>
        <v>0.12962138807863832</v>
      </c>
      <c r="BK78" s="43">
        <f t="shared" si="161"/>
        <v>2.0824670900339557</v>
      </c>
      <c r="BL78" s="43">
        <f t="shared" si="161"/>
        <v>20.824670900339552</v>
      </c>
      <c r="BM78" s="43">
        <f t="shared" si="161"/>
        <v>22.907137990373506</v>
      </c>
      <c r="BN78" s="43">
        <f t="shared" si="161"/>
        <v>0.31291611692060622</v>
      </c>
      <c r="BO78" s="17">
        <f t="shared" si="154"/>
        <v>142.83807758793384</v>
      </c>
      <c r="BP78" s="79">
        <f t="shared" si="146"/>
        <v>0.1457921532689313</v>
      </c>
      <c r="BU78" s="43">
        <f t="shared" si="162"/>
        <v>1.7125305855192847</v>
      </c>
      <c r="BV78" s="43">
        <f t="shared" si="162"/>
        <v>20.550367026231413</v>
      </c>
      <c r="BW78" s="43">
        <f t="shared" si="162"/>
        <v>22.262897611750699</v>
      </c>
      <c r="BX78" s="43">
        <f t="shared" si="162"/>
        <v>0.36254126345477344</v>
      </c>
      <c r="BY78" s="17">
        <f t="shared" si="155"/>
        <v>135.10686461128864</v>
      </c>
      <c r="BZ78" s="79">
        <f t="shared" si="148"/>
        <v>0.15210453654857711</v>
      </c>
    </row>
    <row r="79" spans="5:78" ht="20.100000000000001" customHeight="1">
      <c r="E79" s="38">
        <v>58</v>
      </c>
      <c r="F79" s="20">
        <f t="shared" si="132"/>
        <v>1.1545999999999998</v>
      </c>
      <c r="G79" s="21">
        <f t="shared" si="133"/>
        <v>11.877363579445809</v>
      </c>
      <c r="H79" s="30">
        <f t="shared" si="134"/>
        <v>103263.52112676055</v>
      </c>
      <c r="M79" s="43">
        <f t="shared" si="156"/>
        <v>5.1068963063606576</v>
      </c>
      <c r="N79" s="43">
        <f t="shared" si="156"/>
        <v>0</v>
      </c>
      <c r="O79" s="43">
        <f t="shared" si="156"/>
        <v>5.1068963063606576</v>
      </c>
      <c r="P79" s="43">
        <f t="shared" si="156"/>
        <v>0</v>
      </c>
      <c r="Q79" s="17">
        <f t="shared" si="149"/>
        <v>208.78430899263097</v>
      </c>
      <c r="R79" s="79">
        <f t="shared" si="136"/>
        <v>0</v>
      </c>
      <c r="W79" s="43">
        <f t="shared" si="157"/>
        <v>3.9766504286191777</v>
      </c>
      <c r="X79" s="43">
        <f t="shared" si="157"/>
        <v>7.9533008572383554</v>
      </c>
      <c r="Y79" s="43">
        <f t="shared" si="157"/>
        <v>11.929951285857534</v>
      </c>
      <c r="Z79" s="43">
        <f t="shared" si="157"/>
        <v>8.4374906729335383E-2</v>
      </c>
      <c r="AA79" s="17">
        <f t="shared" si="150"/>
        <v>195.58876323394495</v>
      </c>
      <c r="AB79" s="79">
        <f t="shared" si="138"/>
        <v>4.0663383344396745E-2</v>
      </c>
      <c r="AG79" s="43">
        <f t="shared" si="158"/>
        <v>3.3967121143706587</v>
      </c>
      <c r="AH79" s="43">
        <f t="shared" si="158"/>
        <v>13.586848457482635</v>
      </c>
      <c r="AI79" s="43">
        <f t="shared" si="158"/>
        <v>16.983560571853292</v>
      </c>
      <c r="AJ79" s="43">
        <f t="shared" si="158"/>
        <v>0.15694342741752768</v>
      </c>
      <c r="AK79" s="17">
        <f t="shared" si="151"/>
        <v>186.47962686037457</v>
      </c>
      <c r="AL79" s="79">
        <f t="shared" si="140"/>
        <v>7.2859693502366887E-2</v>
      </c>
      <c r="AQ79" s="43">
        <f t="shared" si="159"/>
        <v>2.8441537956330523</v>
      </c>
      <c r="AR79" s="43">
        <f t="shared" si="159"/>
        <v>17.064922773798315</v>
      </c>
      <c r="AS79" s="43">
        <f t="shared" si="159"/>
        <v>19.909076569431367</v>
      </c>
      <c r="AT79" s="43">
        <f t="shared" si="159"/>
        <v>0.21541375949505909</v>
      </c>
      <c r="AU79" s="17">
        <f t="shared" si="152"/>
        <v>175.90431873583907</v>
      </c>
      <c r="AV79" s="79">
        <f t="shared" si="142"/>
        <v>9.7012528722647429E-2</v>
      </c>
      <c r="BA79" s="43">
        <f t="shared" si="160"/>
        <v>2.4075637963681</v>
      </c>
      <c r="BB79" s="43">
        <f t="shared" si="160"/>
        <v>19.2605103709448</v>
      </c>
      <c r="BC79" s="43">
        <f t="shared" si="160"/>
        <v>21.668074167312902</v>
      </c>
      <c r="BD79" s="43">
        <f t="shared" si="160"/>
        <v>0.25917066253762444</v>
      </c>
      <c r="BE79" s="17">
        <f t="shared" si="153"/>
        <v>166.66453339436092</v>
      </c>
      <c r="BF79" s="79">
        <f t="shared" si="144"/>
        <v>0.11556454140948309</v>
      </c>
      <c r="BK79" s="43">
        <f t="shared" si="161"/>
        <v>2.0490205719843857</v>
      </c>
      <c r="BL79" s="43">
        <f t="shared" si="161"/>
        <v>20.49020571984385</v>
      </c>
      <c r="BM79" s="43">
        <f t="shared" si="161"/>
        <v>22.539226291828239</v>
      </c>
      <c r="BN79" s="43">
        <f t="shared" si="161"/>
        <v>0.23841227955855712</v>
      </c>
      <c r="BO79" s="17">
        <f t="shared" si="154"/>
        <v>157.33764874094422</v>
      </c>
      <c r="BP79" s="79">
        <f t="shared" si="146"/>
        <v>0.13023078636176194</v>
      </c>
      <c r="BU79" s="43">
        <f t="shared" si="162"/>
        <v>1.7405930398766916</v>
      </c>
      <c r="BV79" s="43">
        <f t="shared" si="162"/>
        <v>20.887116478520298</v>
      </c>
      <c r="BW79" s="43">
        <f t="shared" si="162"/>
        <v>22.627709518396991</v>
      </c>
      <c r="BX79" s="43">
        <f t="shared" si="162"/>
        <v>0.34498501444562907</v>
      </c>
      <c r="BY79" s="17">
        <f t="shared" si="155"/>
        <v>149.38257825055928</v>
      </c>
      <c r="BZ79" s="79">
        <f t="shared" si="148"/>
        <v>0.13982297482833878</v>
      </c>
    </row>
    <row r="80" spans="5:78" ht="20.100000000000001" customHeight="1">
      <c r="E80" s="38">
        <v>60</v>
      </c>
      <c r="F80" s="20">
        <f t="shared" si="132"/>
        <v>1.1945999999999999</v>
      </c>
      <c r="G80" s="21">
        <f t="shared" si="133"/>
        <v>12.288843350083114</v>
      </c>
      <c r="H80" s="30">
        <f t="shared" si="134"/>
        <v>106840.98591549294</v>
      </c>
      <c r="M80" s="43">
        <f>N23+N52</f>
        <v>0</v>
      </c>
      <c r="N80" s="43">
        <f t="shared" si="156"/>
        <v>0</v>
      </c>
      <c r="O80" s="43">
        <f t="shared" si="156"/>
        <v>5.155865303021578</v>
      </c>
      <c r="P80" s="43">
        <f t="shared" si="156"/>
        <v>0</v>
      </c>
      <c r="Q80" s="17">
        <f t="shared" si="149"/>
        <v>230.85022095635199</v>
      </c>
      <c r="R80" s="79">
        <f t="shared" si="136"/>
        <v>0</v>
      </c>
      <c r="W80" s="43">
        <f t="shared" si="157"/>
        <v>4.3157671035933101</v>
      </c>
      <c r="X80" s="43">
        <f t="shared" si="157"/>
        <v>8.6315342071866201</v>
      </c>
      <c r="Y80" s="43">
        <f t="shared" si="157"/>
        <v>12.947301310779929</v>
      </c>
      <c r="Z80" s="43">
        <f t="shared" si="157"/>
        <v>0.1109115608746456</v>
      </c>
      <c r="AA80" s="17">
        <f t="shared" si="150"/>
        <v>221.8946858489075</v>
      </c>
      <c r="AB80" s="79">
        <f t="shared" si="138"/>
        <v>3.8899238051442131E-2</v>
      </c>
      <c r="AG80" s="43">
        <f t="shared" si="158"/>
        <v>3.4281114446134247</v>
      </c>
      <c r="AH80" s="43">
        <f t="shared" si="158"/>
        <v>13.712445778453699</v>
      </c>
      <c r="AI80" s="43">
        <f t="shared" si="158"/>
        <v>17.140557223067123</v>
      </c>
      <c r="AJ80" s="43">
        <f t="shared" si="158"/>
        <v>0.20423291803491189</v>
      </c>
      <c r="AK80" s="17">
        <f t="shared" si="151"/>
        <v>207.46453726913833</v>
      </c>
      <c r="AL80" s="79">
        <f t="shared" si="140"/>
        <v>6.6095372052260196E-2</v>
      </c>
      <c r="AQ80" s="43">
        <f t="shared" si="159"/>
        <v>2.9440672388702009</v>
      </c>
      <c r="AR80" s="43">
        <f t="shared" si="159"/>
        <v>17.664403433221203</v>
      </c>
      <c r="AS80" s="43">
        <f t="shared" si="159"/>
        <v>20.608470672091403</v>
      </c>
      <c r="AT80" s="43">
        <f t="shared" si="159"/>
        <v>0.25115764383934869</v>
      </c>
      <c r="AU80" s="17">
        <f t="shared" si="152"/>
        <v>197.21471028350837</v>
      </c>
      <c r="AV80" s="79">
        <f t="shared" si="142"/>
        <v>8.9569400821204098E-2</v>
      </c>
      <c r="BA80" s="43">
        <f t="shared" si="160"/>
        <v>2.5294517564066967</v>
      </c>
      <c r="BB80" s="43">
        <f t="shared" si="160"/>
        <v>20.235614051253574</v>
      </c>
      <c r="BC80" s="43">
        <f t="shared" si="160"/>
        <v>22.765065807660271</v>
      </c>
      <c r="BD80" s="43">
        <f t="shared" si="160"/>
        <v>0.32283318273637662</v>
      </c>
      <c r="BE80" s="17">
        <f t="shared" si="153"/>
        <v>187.51154073711203</v>
      </c>
      <c r="BF80" s="79">
        <f t="shared" si="144"/>
        <v>0.10791663260675544</v>
      </c>
      <c r="BK80" s="43">
        <f t="shared" si="161"/>
        <v>2.1684173973055296</v>
      </c>
      <c r="BL80" s="43">
        <f t="shared" si="161"/>
        <v>21.684173973055294</v>
      </c>
      <c r="BM80" s="43">
        <f t="shared" si="161"/>
        <v>23.852591370360827</v>
      </c>
      <c r="BN80" s="43">
        <f t="shared" si="161"/>
        <v>0.31468754499039386</v>
      </c>
      <c r="BO80" s="17">
        <f t="shared" si="154"/>
        <v>176.61054827239505</v>
      </c>
      <c r="BP80" s="79">
        <f t="shared" si="146"/>
        <v>0.12277960849547184</v>
      </c>
      <c r="BU80" s="43">
        <f t="shared" si="162"/>
        <v>1.8171266175418463</v>
      </c>
      <c r="BV80" s="43">
        <f t="shared" si="162"/>
        <v>21.805519410502153</v>
      </c>
      <c r="BW80" s="43">
        <f t="shared" si="162"/>
        <v>23.622646028044002</v>
      </c>
      <c r="BX80" s="43">
        <f t="shared" si="162"/>
        <v>0.33952397127161477</v>
      </c>
      <c r="BY80" s="17">
        <f t="shared" si="155"/>
        <v>167.83991200469134</v>
      </c>
      <c r="BZ80" s="79">
        <f t="shared" si="148"/>
        <v>0.12991855840518232</v>
      </c>
    </row>
    <row r="81" spans="5:78" ht="20.100000000000001" customHeight="1">
      <c r="E81" s="38">
        <v>62</v>
      </c>
      <c r="F81" s="20">
        <f t="shared" si="132"/>
        <v>1.2345999999999999</v>
      </c>
      <c r="G81" s="21">
        <f t="shared" si="133"/>
        <v>12.700323120720419</v>
      </c>
      <c r="H81" s="30">
        <f t="shared" si="134"/>
        <v>110418.45070422534</v>
      </c>
      <c r="M81" s="43">
        <f>N24+N53</f>
        <v>0</v>
      </c>
      <c r="N81" s="43">
        <f t="shared" si="156"/>
        <v>0</v>
      </c>
      <c r="O81" s="43">
        <f t="shared" si="156"/>
        <v>5.3306544511926859</v>
      </c>
      <c r="P81" s="43">
        <f t="shared" si="156"/>
        <v>0</v>
      </c>
      <c r="Q81" s="17">
        <f t="shared" si="149"/>
        <v>258.05485769147805</v>
      </c>
      <c r="R81" s="79">
        <f t="shared" si="136"/>
        <v>0</v>
      </c>
      <c r="W81" s="43">
        <f t="shared" si="157"/>
        <v>4.6071020591624343</v>
      </c>
      <c r="X81" s="43">
        <f t="shared" si="157"/>
        <v>9.2142041183248686</v>
      </c>
      <c r="Y81" s="43">
        <f t="shared" si="157"/>
        <v>13.821306177487301</v>
      </c>
      <c r="Z81" s="43">
        <f t="shared" si="157"/>
        <v>9.0653668757046821E-2</v>
      </c>
      <c r="AA81" s="17">
        <f t="shared" si="150"/>
        <v>247.89416951896274</v>
      </c>
      <c r="AB81" s="79">
        <f t="shared" si="138"/>
        <v>3.7169910596142622E-2</v>
      </c>
      <c r="AG81" s="43">
        <f t="shared" si="158"/>
        <v>3.936523044150984</v>
      </c>
      <c r="AH81" s="43">
        <f t="shared" si="158"/>
        <v>15.746092176603936</v>
      </c>
      <c r="AI81" s="43">
        <f t="shared" si="158"/>
        <v>19.682615220754919</v>
      </c>
      <c r="AJ81" s="43">
        <f t="shared" si="158"/>
        <v>0.16036553237729437</v>
      </c>
      <c r="AK81" s="17">
        <f t="shared" si="151"/>
        <v>236.9969423784836</v>
      </c>
      <c r="AL81" s="79">
        <f t="shared" si="140"/>
        <v>6.6440064663186499E-2</v>
      </c>
      <c r="AQ81" s="43">
        <f t="shared" si="159"/>
        <v>3.2462700092667758</v>
      </c>
      <c r="AR81" s="43">
        <f t="shared" si="159"/>
        <v>19.477620055600653</v>
      </c>
      <c r="AS81" s="43">
        <f t="shared" si="159"/>
        <v>22.723890064867426</v>
      </c>
      <c r="AT81" s="43">
        <f t="shared" si="159"/>
        <v>0.23777862876867675</v>
      </c>
      <c r="AU81" s="17">
        <f t="shared" si="152"/>
        <v>223.96996400533743</v>
      </c>
      <c r="AV81" s="79">
        <f t="shared" si="142"/>
        <v>8.6965322078350116E-2</v>
      </c>
      <c r="BA81" s="43">
        <f t="shared" si="160"/>
        <v>2.8639682338473755</v>
      </c>
      <c r="BB81" s="43">
        <f t="shared" si="160"/>
        <v>22.911745870779004</v>
      </c>
      <c r="BC81" s="43">
        <f t="shared" si="160"/>
        <v>25.775714104626381</v>
      </c>
      <c r="BD81" s="43">
        <f t="shared" si="160"/>
        <v>0.2988777175081469</v>
      </c>
      <c r="BE81" s="17">
        <f t="shared" si="153"/>
        <v>215.45983303813912</v>
      </c>
      <c r="BF81" s="79">
        <f t="shared" si="144"/>
        <v>0.10633882681382814</v>
      </c>
      <c r="BK81" s="43">
        <f t="shared" si="161"/>
        <v>2.3785695975772625</v>
      </c>
      <c r="BL81" s="43">
        <f t="shared" si="161"/>
        <v>23.785695975772619</v>
      </c>
      <c r="BM81" s="43">
        <f t="shared" si="161"/>
        <v>26.16426557334988</v>
      </c>
      <c r="BN81" s="43">
        <f t="shared" si="161"/>
        <v>0.37666837780540774</v>
      </c>
      <c r="BO81" s="17">
        <f t="shared" si="154"/>
        <v>200.91540691171778</v>
      </c>
      <c r="BP81" s="79">
        <f t="shared" si="146"/>
        <v>0.11838662022681044</v>
      </c>
      <c r="BU81" s="43">
        <f t="shared" si="162"/>
        <v>2.0707535387352474</v>
      </c>
      <c r="BV81" s="43">
        <f t="shared" si="162"/>
        <v>24.849042464822965</v>
      </c>
      <c r="BW81" s="43">
        <f t="shared" si="162"/>
        <v>26.919796003558211</v>
      </c>
      <c r="BX81" s="43">
        <f t="shared" si="162"/>
        <v>0.39512972853452599</v>
      </c>
      <c r="BY81" s="17">
        <f t="shared" si="155"/>
        <v>192.32541027329447</v>
      </c>
      <c r="BZ81" s="79">
        <f t="shared" si="148"/>
        <v>0.12920311689189934</v>
      </c>
    </row>
    <row r="82" spans="5:78" ht="20.100000000000001" customHeight="1" thickBot="1">
      <c r="E82" s="38">
        <v>64</v>
      </c>
      <c r="F82" s="24">
        <f t="shared" si="132"/>
        <v>1.2746</v>
      </c>
      <c r="G82" s="25">
        <f t="shared" si="133"/>
        <v>13.111802891357724</v>
      </c>
      <c r="H82" s="31">
        <f t="shared" si="134"/>
        <v>113995.91549295773</v>
      </c>
      <c r="M82" s="43">
        <f>N25+N54</f>
        <v>0</v>
      </c>
      <c r="N82" s="43">
        <f t="shared" si="156"/>
        <v>0</v>
      </c>
      <c r="O82" s="43">
        <f t="shared" si="156"/>
        <v>5.7196057832368394</v>
      </c>
      <c r="P82" s="43">
        <f t="shared" si="156"/>
        <v>0</v>
      </c>
      <c r="Q82" s="17">
        <f t="shared" si="149"/>
        <v>289.23151690601259</v>
      </c>
      <c r="R82" s="79">
        <f t="shared" si="136"/>
        <v>0</v>
      </c>
      <c r="W82" s="43">
        <f t="shared" si="157"/>
        <v>5.0090064757629111</v>
      </c>
      <c r="X82" s="43">
        <f t="shared" si="157"/>
        <v>10.018012951525822</v>
      </c>
      <c r="Y82" s="43">
        <f t="shared" si="157"/>
        <v>15.027019427288733</v>
      </c>
      <c r="Z82" s="43">
        <f t="shared" si="157"/>
        <v>8.272243507231325E-2</v>
      </c>
      <c r="AA82" s="17">
        <f t="shared" si="150"/>
        <v>278.08018698343778</v>
      </c>
      <c r="AB82" s="79">
        <f t="shared" si="138"/>
        <v>3.6025626493564195E-2</v>
      </c>
      <c r="AG82" s="43">
        <f t="shared" si="158"/>
        <v>4.3997967715518156</v>
      </c>
      <c r="AH82" s="43">
        <f t="shared" si="158"/>
        <v>17.599187086207262</v>
      </c>
      <c r="AI82" s="43">
        <f t="shared" si="158"/>
        <v>21.998983857759079</v>
      </c>
      <c r="AJ82" s="43">
        <f t="shared" si="158"/>
        <v>0.13934342016743403</v>
      </c>
      <c r="AK82" s="17">
        <f t="shared" si="151"/>
        <v>267.63191814179584</v>
      </c>
      <c r="AL82" s="79">
        <f t="shared" si="140"/>
        <v>6.5758924452661585E-2</v>
      </c>
      <c r="AQ82" s="43">
        <f t="shared" si="159"/>
        <v>3.7562599090584139</v>
      </c>
      <c r="AR82" s="43">
        <f t="shared" si="159"/>
        <v>22.537559454350482</v>
      </c>
      <c r="AS82" s="43">
        <f t="shared" si="159"/>
        <v>26.293819363408893</v>
      </c>
      <c r="AT82" s="43">
        <f t="shared" si="159"/>
        <v>0.26719738238014745</v>
      </c>
      <c r="AU82" s="17">
        <f t="shared" si="152"/>
        <v>256.85164823415784</v>
      </c>
      <c r="AV82" s="79">
        <f t="shared" si="142"/>
        <v>8.7745434414359696E-2</v>
      </c>
      <c r="BA82" s="43">
        <f t="shared" si="160"/>
        <v>3.1996948385342265</v>
      </c>
      <c r="BB82" s="43">
        <f t="shared" si="160"/>
        <v>25.597558708273812</v>
      </c>
      <c r="BC82" s="43">
        <f t="shared" si="160"/>
        <v>28.797253546808037</v>
      </c>
      <c r="BD82" s="43">
        <f t="shared" si="160"/>
        <v>0.32691512481401197</v>
      </c>
      <c r="BE82" s="17">
        <f t="shared" si="153"/>
        <v>244.45043194548006</v>
      </c>
      <c r="BF82" s="79">
        <f t="shared" si="144"/>
        <v>0.10471472070862552</v>
      </c>
      <c r="BK82" s="43">
        <f t="shared" si="161"/>
        <v>2.7703645465770776</v>
      </c>
      <c r="BL82" s="43">
        <f t="shared" si="161"/>
        <v>27.703645465770773</v>
      </c>
      <c r="BM82" s="43">
        <f t="shared" si="161"/>
        <v>30.474010012347847</v>
      </c>
      <c r="BN82" s="43">
        <f t="shared" si="161"/>
        <v>0.42292973530532285</v>
      </c>
      <c r="BO82" s="17">
        <f t="shared" si="154"/>
        <v>231.58050826951367</v>
      </c>
      <c r="BP82" s="79">
        <f t="shared" si="146"/>
        <v>0.11962857182060088</v>
      </c>
      <c r="BU82" s="43">
        <f t="shared" si="162"/>
        <v>2.37693451674921</v>
      </c>
      <c r="BV82" s="43">
        <f t="shared" si="162"/>
        <v>28.523214200990516</v>
      </c>
      <c r="BW82" s="43">
        <f t="shared" si="162"/>
        <v>30.900148717739725</v>
      </c>
      <c r="BX82" s="43">
        <f t="shared" si="162"/>
        <v>0.39582385177104962</v>
      </c>
      <c r="BY82" s="17">
        <f t="shared" si="155"/>
        <v>219.78470568941697</v>
      </c>
      <c r="BZ82" s="79">
        <f t="shared" si="148"/>
        <v>0.12977797573092895</v>
      </c>
    </row>
    <row r="83" spans="5:78" ht="20.100000000000001" customHeight="1">
      <c r="E83" s="38">
        <v>66</v>
      </c>
      <c r="F83" s="20">
        <f t="shared" si="132"/>
        <v>1.3146</v>
      </c>
      <c r="G83" s="21">
        <f t="shared" si="133"/>
        <v>13.523282661995031</v>
      </c>
      <c r="H83" s="30">
        <f t="shared" si="134"/>
        <v>117573.38028169014</v>
      </c>
      <c r="M83" s="43">
        <f>N26+N55</f>
        <v>0</v>
      </c>
      <c r="N83" s="43">
        <f t="shared" si="156"/>
        <v>0</v>
      </c>
      <c r="O83" s="43">
        <f t="shared" si="156"/>
        <v>5.9003387011888346</v>
      </c>
      <c r="P83" s="43">
        <f t="shared" si="156"/>
        <v>0</v>
      </c>
      <c r="Q83" s="17">
        <f t="shared" si="149"/>
        <v>321.34279646211269</v>
      </c>
      <c r="R83" s="79">
        <f t="shared" si="136"/>
        <v>0</v>
      </c>
      <c r="W83" s="43">
        <f t="shared" si="157"/>
        <v>5.2804966113036365</v>
      </c>
      <c r="X83" s="43">
        <f t="shared" si="157"/>
        <v>10.560993222607273</v>
      </c>
      <c r="Y83" s="43">
        <f t="shared" si="157"/>
        <v>15.841489833910911</v>
      </c>
      <c r="Z83" s="43">
        <f t="shared" si="157"/>
        <v>7.7873472809100536E-2</v>
      </c>
      <c r="AA83" s="17">
        <f t="shared" si="150"/>
        <v>309.79395383546972</v>
      </c>
      <c r="AB83" s="79">
        <f t="shared" si="138"/>
        <v>3.4090378756120504E-2</v>
      </c>
      <c r="AG83" s="43">
        <f t="shared" si="158"/>
        <v>4.6330294150606877</v>
      </c>
      <c r="AH83" s="43">
        <f t="shared" si="158"/>
        <v>18.532117660242751</v>
      </c>
      <c r="AI83" s="43">
        <f t="shared" si="158"/>
        <v>23.165147075303437</v>
      </c>
      <c r="AJ83" s="43">
        <f t="shared" si="158"/>
        <v>0.15949227085157888</v>
      </c>
      <c r="AK83" s="17">
        <f t="shared" si="151"/>
        <v>297.15236357625002</v>
      </c>
      <c r="AL83" s="79">
        <f t="shared" si="140"/>
        <v>6.2365708410350114E-2</v>
      </c>
      <c r="AQ83" s="43">
        <f t="shared" si="159"/>
        <v>4.0751035315210684</v>
      </c>
      <c r="AR83" s="43">
        <f t="shared" si="159"/>
        <v>24.450621189126409</v>
      </c>
      <c r="AS83" s="43">
        <f t="shared" si="159"/>
        <v>28.525724720647478</v>
      </c>
      <c r="AT83" s="43">
        <f t="shared" si="159"/>
        <v>0.2233744452136131</v>
      </c>
      <c r="AU83" s="17">
        <f t="shared" si="152"/>
        <v>285.71065307044785</v>
      </c>
      <c r="AV83" s="79">
        <f t="shared" si="142"/>
        <v>8.557826222565669E-2</v>
      </c>
      <c r="BA83" s="43">
        <f t="shared" si="160"/>
        <v>3.5740166345870104</v>
      </c>
      <c r="BB83" s="43">
        <f t="shared" si="160"/>
        <v>28.592133076696083</v>
      </c>
      <c r="BC83" s="43">
        <f t="shared" si="160"/>
        <v>32.166149711283097</v>
      </c>
      <c r="BD83" s="43">
        <f t="shared" si="160"/>
        <v>0.31757469267646876</v>
      </c>
      <c r="BE83" s="17">
        <f t="shared" si="153"/>
        <v>274.51534644257964</v>
      </c>
      <c r="BF83" s="79">
        <f t="shared" si="144"/>
        <v>0.10415495325568874</v>
      </c>
      <c r="BK83" s="43">
        <f t="shared" si="161"/>
        <v>3.058649738246296</v>
      </c>
      <c r="BL83" s="43">
        <f t="shared" si="161"/>
        <v>30.586497382462952</v>
      </c>
      <c r="BM83" s="43">
        <f t="shared" si="161"/>
        <v>33.645147120709247</v>
      </c>
      <c r="BN83" s="43">
        <f t="shared" si="161"/>
        <v>0.33275300430141352</v>
      </c>
      <c r="BO83" s="17">
        <f t="shared" si="154"/>
        <v>261.60592588125786</v>
      </c>
      <c r="BP83" s="79">
        <f t="shared" si="146"/>
        <v>0.11691821306963081</v>
      </c>
      <c r="BU83" s="43">
        <f t="shared" si="162"/>
        <v>2.6686965916492573</v>
      </c>
      <c r="BV83" s="43">
        <f t="shared" si="162"/>
        <v>32.024359099791084</v>
      </c>
      <c r="BW83" s="43">
        <f t="shared" si="162"/>
        <v>34.69305569144035</v>
      </c>
      <c r="BX83" s="43">
        <f t="shared" si="162"/>
        <v>0.37527367927320487</v>
      </c>
      <c r="BY83" s="17">
        <f t="shared" si="155"/>
        <v>248.55723356284307</v>
      </c>
      <c r="BZ83" s="79">
        <f t="shared" si="148"/>
        <v>0.1288409862016521</v>
      </c>
    </row>
    <row r="84" spans="5:78" ht="20.100000000000001" customHeight="1">
      <c r="BL84" s="43"/>
    </row>
    <row r="85" spans="5:78" ht="20.100000000000001" customHeight="1">
      <c r="BL85" s="43"/>
    </row>
    <row r="86" spans="5:78" ht="20.100000000000001" customHeight="1">
      <c r="BL86" s="43"/>
    </row>
    <row r="87" spans="5:78" ht="20.100000000000001" customHeight="1">
      <c r="BL87" s="43"/>
    </row>
    <row r="88" spans="5:78" ht="20.100000000000001" customHeight="1">
      <c r="BL88" s="43"/>
    </row>
    <row r="89" spans="5:78" ht="20.100000000000001" customHeight="1">
      <c r="BL89" s="43"/>
    </row>
    <row r="90" spans="5:78" ht="20.100000000000001" customHeight="1">
      <c r="BL90" s="43"/>
    </row>
    <row r="91" spans="5:78" ht="20.100000000000001" customHeight="1">
      <c r="BL91" s="43"/>
    </row>
    <row r="92" spans="5:78" ht="20.100000000000001" customHeight="1">
      <c r="BL92" s="43"/>
    </row>
    <row r="93" spans="5:78" ht="20.100000000000001" customHeight="1">
      <c r="BL93" s="43"/>
    </row>
    <row r="94" spans="5:78" ht="20.100000000000001" customHeight="1">
      <c r="BL94" s="43"/>
    </row>
    <row r="95" spans="5:78" ht="20.100000000000001" customHeight="1">
      <c r="BL95" s="43"/>
    </row>
    <row r="96" spans="5:78" ht="20.100000000000001" customHeight="1">
      <c r="BL96" s="43"/>
    </row>
    <row r="97" spans="64:64" ht="20.100000000000001" customHeight="1">
      <c r="BL97" s="43"/>
    </row>
    <row r="98" spans="64:64" ht="20.100000000000001" customHeight="1">
      <c r="BL98" s="43"/>
    </row>
    <row r="99" spans="64:64" ht="20.100000000000001" customHeight="1">
      <c r="BL99" s="43"/>
    </row>
    <row r="100" spans="64:64" ht="20.100000000000001" customHeight="1">
      <c r="BL100" s="43"/>
    </row>
    <row r="101" spans="64:64" ht="20.100000000000001" customHeight="1">
      <c r="BL101" s="43"/>
    </row>
    <row r="102" spans="64:64" ht="20.100000000000001" customHeight="1">
      <c r="BL102" s="43"/>
    </row>
    <row r="103" spans="64:64" ht="20.100000000000001" customHeight="1">
      <c r="BL103" s="43"/>
    </row>
    <row r="104" spans="64:64" ht="20.100000000000001" customHeight="1">
      <c r="BL104" s="43"/>
    </row>
    <row r="105" spans="64:64" ht="20.100000000000001" customHeight="1">
      <c r="BL105" s="43"/>
    </row>
    <row r="106" spans="64:64" ht="20.100000000000001" customHeight="1"/>
    <row r="107" spans="64:64" ht="20.100000000000001" customHeight="1"/>
    <row r="108" spans="64:64" ht="20.100000000000001" customHeight="1"/>
  </sheetData>
  <mergeCells count="45">
    <mergeCell ref="BV58:BW58"/>
    <mergeCell ref="AR58:AS58"/>
    <mergeCell ref="AW58:BA58"/>
    <mergeCell ref="BB58:BC58"/>
    <mergeCell ref="BG58:BK58"/>
    <mergeCell ref="BL58:BM58"/>
    <mergeCell ref="BQ58:BU58"/>
    <mergeCell ref="BQ30:BU30"/>
    <mergeCell ref="BV30:BW30"/>
    <mergeCell ref="E58:H58"/>
    <mergeCell ref="I58:M58"/>
    <mergeCell ref="N58:O58"/>
    <mergeCell ref="S58:W58"/>
    <mergeCell ref="X58:Y58"/>
    <mergeCell ref="AC58:AG58"/>
    <mergeCell ref="AH58:AI58"/>
    <mergeCell ref="AM58:AQ58"/>
    <mergeCell ref="AM30:AQ30"/>
    <mergeCell ref="AR30:AS30"/>
    <mergeCell ref="AW30:BA30"/>
    <mergeCell ref="BB30:BC30"/>
    <mergeCell ref="BG30:BK30"/>
    <mergeCell ref="BL30:BM30"/>
    <mergeCell ref="BL1:BM1"/>
    <mergeCell ref="BQ1:BU1"/>
    <mergeCell ref="BV1:BW1"/>
    <mergeCell ref="E30:H30"/>
    <mergeCell ref="I30:M30"/>
    <mergeCell ref="N30:O30"/>
    <mergeCell ref="S30:W30"/>
    <mergeCell ref="X30:Y30"/>
    <mergeCell ref="AC30:AG30"/>
    <mergeCell ref="AH30:AI30"/>
    <mergeCell ref="AH1:AI1"/>
    <mergeCell ref="AM1:AQ1"/>
    <mergeCell ref="AR1:AS1"/>
    <mergeCell ref="AW1:BA1"/>
    <mergeCell ref="BB1:BC1"/>
    <mergeCell ref="BG1:BK1"/>
    <mergeCell ref="AC1:AG1"/>
    <mergeCell ref="E1:H1"/>
    <mergeCell ref="I1:M1"/>
    <mergeCell ref="N1:O1"/>
    <mergeCell ref="S1:W1"/>
    <mergeCell ref="X1:Y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108"/>
  <sheetViews>
    <sheetView tabSelected="1" topLeftCell="AT31" zoomScale="70" zoomScaleNormal="70" workbookViewId="0">
      <selection activeCell="BI52" sqref="BI52"/>
    </sheetView>
  </sheetViews>
  <sheetFormatPr defaultColWidth="8.85546875" defaultRowHeight="15.75"/>
  <cols>
    <col min="1" max="1" width="6.28515625" style="1" customWidth="1"/>
    <col min="2" max="2" width="21.85546875" style="1" customWidth="1"/>
    <col min="3" max="3" width="12.85546875" style="1" customWidth="1"/>
    <col min="4" max="4" width="8.85546875" style="1"/>
    <col min="5" max="5" width="18.85546875" style="1" customWidth="1"/>
    <col min="6" max="7" width="11.140625" style="1" customWidth="1"/>
    <col min="8" max="8" width="11.7109375" style="1" customWidth="1"/>
    <col min="9" max="16" width="11.140625" style="1" customWidth="1"/>
    <col min="17" max="17" width="13.85546875" style="1" customWidth="1"/>
    <col min="18" max="26" width="11.140625" style="1" customWidth="1"/>
    <col min="27" max="27" width="13.85546875" style="1" customWidth="1"/>
    <col min="28" max="36" width="11.140625" style="1" customWidth="1"/>
    <col min="37" max="37" width="13.85546875" style="1" customWidth="1"/>
    <col min="38" max="46" width="11.140625" style="1" customWidth="1"/>
    <col min="47" max="47" width="13.85546875" style="1" customWidth="1"/>
    <col min="48" max="56" width="11.140625" style="1" customWidth="1"/>
    <col min="57" max="57" width="13.85546875" style="1" customWidth="1"/>
    <col min="58" max="66" width="11.140625" style="1" customWidth="1"/>
    <col min="67" max="67" width="13.85546875" style="1" customWidth="1"/>
    <col min="68" max="76" width="11.140625" style="1" customWidth="1"/>
    <col min="77" max="77" width="13.85546875" style="1" customWidth="1"/>
    <col min="78" max="78" width="11.140625" style="1" customWidth="1"/>
    <col min="79" max="16384" width="8.85546875" style="1"/>
  </cols>
  <sheetData>
    <row r="1" spans="2:78" ht="20.100000000000001" customHeight="1" thickBot="1">
      <c r="B1" s="40" t="s">
        <v>33</v>
      </c>
      <c r="C1" s="40"/>
      <c r="D1" s="2"/>
      <c r="E1" s="87" t="s">
        <v>19</v>
      </c>
      <c r="F1" s="88"/>
      <c r="G1" s="88"/>
      <c r="H1" s="89"/>
      <c r="I1" s="84" t="s">
        <v>21</v>
      </c>
      <c r="J1" s="85"/>
      <c r="K1" s="85"/>
      <c r="L1" s="85"/>
      <c r="M1" s="86"/>
      <c r="N1" s="82">
        <v>0</v>
      </c>
      <c r="O1" s="83"/>
      <c r="P1" s="77"/>
      <c r="Q1" s="81"/>
      <c r="R1" s="81"/>
      <c r="S1" s="84" t="s">
        <v>21</v>
      </c>
      <c r="T1" s="85"/>
      <c r="U1" s="85"/>
      <c r="V1" s="85"/>
      <c r="W1" s="86"/>
      <c r="X1" s="82">
        <v>0.04</v>
      </c>
      <c r="Y1" s="83"/>
      <c r="Z1" s="77"/>
      <c r="AA1" s="81"/>
      <c r="AB1" s="81"/>
      <c r="AC1" s="84" t="s">
        <v>21</v>
      </c>
      <c r="AD1" s="85"/>
      <c r="AE1" s="85"/>
      <c r="AF1" s="85"/>
      <c r="AG1" s="86"/>
      <c r="AH1" s="82">
        <v>0.08</v>
      </c>
      <c r="AI1" s="83"/>
      <c r="AJ1" s="77"/>
      <c r="AK1" s="81"/>
      <c r="AL1" s="81"/>
      <c r="AM1" s="84" t="s">
        <v>21</v>
      </c>
      <c r="AN1" s="85"/>
      <c r="AO1" s="85"/>
      <c r="AP1" s="85"/>
      <c r="AQ1" s="86"/>
      <c r="AR1" s="82">
        <v>0.12</v>
      </c>
      <c r="AS1" s="83"/>
      <c r="AT1" s="77"/>
      <c r="AU1" s="81"/>
      <c r="AV1" s="81"/>
      <c r="AW1" s="84" t="s">
        <v>21</v>
      </c>
      <c r="AX1" s="85"/>
      <c r="AY1" s="85"/>
      <c r="AZ1" s="85"/>
      <c r="BA1" s="86"/>
      <c r="BB1" s="82">
        <v>0.16</v>
      </c>
      <c r="BC1" s="83"/>
      <c r="BD1" s="77"/>
      <c r="BE1" s="81"/>
      <c r="BF1" s="81"/>
      <c r="BG1" s="84" t="s">
        <v>21</v>
      </c>
      <c r="BH1" s="85"/>
      <c r="BI1" s="85"/>
      <c r="BJ1" s="85"/>
      <c r="BK1" s="86"/>
      <c r="BL1" s="82">
        <v>0.2</v>
      </c>
      <c r="BM1" s="83"/>
      <c r="BN1" s="77"/>
      <c r="BO1" s="81"/>
      <c r="BP1" s="81"/>
      <c r="BQ1" s="84" t="s">
        <v>21</v>
      </c>
      <c r="BR1" s="85"/>
      <c r="BS1" s="85"/>
      <c r="BT1" s="85"/>
      <c r="BU1" s="86"/>
      <c r="BV1" s="82">
        <v>0.24</v>
      </c>
      <c r="BW1" s="83"/>
      <c r="BX1" s="77"/>
      <c r="BY1" s="81"/>
      <c r="BZ1" s="81"/>
    </row>
    <row r="2" spans="2:78" ht="20.100000000000001" customHeight="1">
      <c r="B2" s="4" t="s">
        <v>1</v>
      </c>
      <c r="C2" s="5">
        <v>400</v>
      </c>
      <c r="D2" s="2"/>
      <c r="E2" s="22" t="s">
        <v>25</v>
      </c>
      <c r="F2" s="19" t="s">
        <v>27</v>
      </c>
      <c r="G2" s="39" t="s">
        <v>0</v>
      </c>
      <c r="H2" s="23" t="s">
        <v>28</v>
      </c>
      <c r="I2" s="22" t="s">
        <v>29</v>
      </c>
      <c r="J2" s="19" t="s">
        <v>23</v>
      </c>
      <c r="K2" s="19" t="s">
        <v>26</v>
      </c>
      <c r="L2" s="39" t="s">
        <v>18</v>
      </c>
      <c r="M2" s="19" t="s">
        <v>30</v>
      </c>
      <c r="N2" s="19" t="s">
        <v>31</v>
      </c>
      <c r="O2" s="19" t="s">
        <v>32</v>
      </c>
      <c r="P2" s="23" t="s">
        <v>20</v>
      </c>
      <c r="Q2" s="78" t="s">
        <v>67</v>
      </c>
      <c r="R2" s="78" t="s">
        <v>68</v>
      </c>
      <c r="S2" s="22" t="s">
        <v>9</v>
      </c>
      <c r="T2" s="19" t="s">
        <v>23</v>
      </c>
      <c r="U2" s="19" t="s">
        <v>26</v>
      </c>
      <c r="V2" s="39" t="s">
        <v>18</v>
      </c>
      <c r="W2" s="19" t="s">
        <v>30</v>
      </c>
      <c r="X2" s="19" t="s">
        <v>31</v>
      </c>
      <c r="Y2" s="19" t="s">
        <v>32</v>
      </c>
      <c r="Z2" s="23" t="s">
        <v>20</v>
      </c>
      <c r="AA2" s="78" t="s">
        <v>67</v>
      </c>
      <c r="AB2" s="78" t="s">
        <v>68</v>
      </c>
      <c r="AC2" s="22" t="s">
        <v>10</v>
      </c>
      <c r="AD2" s="19" t="s">
        <v>23</v>
      </c>
      <c r="AE2" s="19" t="s">
        <v>26</v>
      </c>
      <c r="AF2" s="39" t="s">
        <v>18</v>
      </c>
      <c r="AG2" s="19" t="s">
        <v>30</v>
      </c>
      <c r="AH2" s="19" t="s">
        <v>31</v>
      </c>
      <c r="AI2" s="19" t="s">
        <v>32</v>
      </c>
      <c r="AJ2" s="23" t="s">
        <v>20</v>
      </c>
      <c r="AK2" s="78" t="s">
        <v>67</v>
      </c>
      <c r="AL2" s="78" t="s">
        <v>68</v>
      </c>
      <c r="AM2" s="22" t="s">
        <v>11</v>
      </c>
      <c r="AN2" s="19" t="s">
        <v>23</v>
      </c>
      <c r="AO2" s="19" t="s">
        <v>26</v>
      </c>
      <c r="AP2" s="39" t="s">
        <v>18</v>
      </c>
      <c r="AQ2" s="19" t="s">
        <v>30</v>
      </c>
      <c r="AR2" s="19" t="s">
        <v>31</v>
      </c>
      <c r="AS2" s="19" t="s">
        <v>32</v>
      </c>
      <c r="AT2" s="23" t="s">
        <v>20</v>
      </c>
      <c r="AU2" s="78" t="s">
        <v>67</v>
      </c>
      <c r="AV2" s="78" t="s">
        <v>68</v>
      </c>
      <c r="AW2" s="22" t="s">
        <v>12</v>
      </c>
      <c r="AX2" s="19" t="s">
        <v>23</v>
      </c>
      <c r="AY2" s="19" t="s">
        <v>26</v>
      </c>
      <c r="AZ2" s="39" t="s">
        <v>18</v>
      </c>
      <c r="BA2" s="19" t="s">
        <v>30</v>
      </c>
      <c r="BB2" s="19" t="s">
        <v>31</v>
      </c>
      <c r="BC2" s="19" t="s">
        <v>32</v>
      </c>
      <c r="BD2" s="23" t="s">
        <v>20</v>
      </c>
      <c r="BE2" s="78" t="s">
        <v>67</v>
      </c>
      <c r="BF2" s="78" t="s">
        <v>68</v>
      </c>
      <c r="BG2" s="22" t="s">
        <v>13</v>
      </c>
      <c r="BH2" s="19" t="s">
        <v>23</v>
      </c>
      <c r="BI2" s="19" t="s">
        <v>26</v>
      </c>
      <c r="BJ2" s="39" t="s">
        <v>18</v>
      </c>
      <c r="BK2" s="19" t="s">
        <v>30</v>
      </c>
      <c r="BL2" s="19" t="s">
        <v>31</v>
      </c>
      <c r="BM2" s="19" t="s">
        <v>32</v>
      </c>
      <c r="BN2" s="23" t="s">
        <v>20</v>
      </c>
      <c r="BO2" s="78" t="s">
        <v>67</v>
      </c>
      <c r="BP2" s="78" t="s">
        <v>68</v>
      </c>
      <c r="BQ2" s="22" t="s">
        <v>14</v>
      </c>
      <c r="BR2" s="19" t="s">
        <v>23</v>
      </c>
      <c r="BS2" s="19" t="s">
        <v>26</v>
      </c>
      <c r="BT2" s="39" t="s">
        <v>18</v>
      </c>
      <c r="BU2" s="19" t="s">
        <v>30</v>
      </c>
      <c r="BV2" s="19" t="s">
        <v>31</v>
      </c>
      <c r="BW2" s="19" t="s">
        <v>32</v>
      </c>
      <c r="BX2" s="23" t="s">
        <v>20</v>
      </c>
      <c r="BY2" s="78" t="s">
        <v>67</v>
      </c>
      <c r="BZ2" s="78" t="s">
        <v>68</v>
      </c>
    </row>
    <row r="3" spans="2:78" ht="20.100000000000001" customHeight="1">
      <c r="B3" s="6" t="s">
        <v>24</v>
      </c>
      <c r="C3" s="7">
        <v>20.5</v>
      </c>
      <c r="D3" s="2"/>
      <c r="E3" s="38">
        <v>18</v>
      </c>
      <c r="F3" s="20">
        <f>0.02*E3-0.0054</f>
        <v>0.35459999999999997</v>
      </c>
      <c r="G3" s="20">
        <f t="shared" ref="G3:G27" si="0">F3/$C$14/$C$7</f>
        <v>4.4675853541909678</v>
      </c>
      <c r="H3" s="29">
        <f t="shared" ref="H3:H27" si="1">F3*$C$7/$C$5</f>
        <v>31714.225352112673</v>
      </c>
      <c r="I3" s="19">
        <v>0.84060000000000001</v>
      </c>
      <c r="J3" s="19">
        <v>1.4E-2</v>
      </c>
      <c r="K3" s="19">
        <v>0.94199999999999995</v>
      </c>
      <c r="L3" s="19">
        <f t="shared" ref="L3:L27" si="2">K3/$C$14</f>
        <v>1.0550834020989779</v>
      </c>
      <c r="M3" s="19">
        <f>4*PI()^2*$C$13*SQRT($C$11*$C$2)*($C$7*I3*K3)^2</f>
        <v>0.21122324215341412</v>
      </c>
      <c r="N3" s="19">
        <f>4*PI()^2*N$1*SQRT($C$11*$C$2)*($C$7*I3*K3)^2</f>
        <v>0</v>
      </c>
      <c r="O3" s="19">
        <f>M3+N3</f>
        <v>0.21122324215341412</v>
      </c>
      <c r="P3" s="36">
        <f>2*PI()^2*N$1*2*SQRT($C$2*$C$11)*J3*$C$7^2*K3^2/SQRT(2)</f>
        <v>0</v>
      </c>
      <c r="Q3" s="17">
        <f t="shared" ref="Q3:Q27" si="3">0.5926*0.5*$C$6*$F3^3*($C$7*I3*2+$C$7)*$C$8</f>
        <v>2.8187348663789105</v>
      </c>
      <c r="R3" s="79">
        <f t="shared" ref="R3:R27" si="4">N3/Q3</f>
        <v>0</v>
      </c>
      <c r="S3" s="22">
        <v>0.76329999999999998</v>
      </c>
      <c r="T3" s="19">
        <v>0.01</v>
      </c>
      <c r="U3" s="19">
        <v>0.91600000000000004</v>
      </c>
      <c r="V3" s="19">
        <f t="shared" ref="V3:V27" si="5">U3/$C$14</f>
        <v>1.0259622041641865</v>
      </c>
      <c r="W3" s="19">
        <f>4*PI()^2*$C$13*SQRT($C$11*$C$2)*($C$7*S3*U3)^2</f>
        <v>0.16468066030435741</v>
      </c>
      <c r="X3" s="19">
        <f>4*PI()^2*X$1*SQRT($C$11*$C$2)*($C$7*S3*U3)^2</f>
        <v>0.32936132060871481</v>
      </c>
      <c r="Y3" s="19">
        <f>W3+X3</f>
        <v>0.49404198091307222</v>
      </c>
      <c r="Z3" s="36">
        <f>2*PI()^2*X$1*2*SQRT($C$2*$C$11)*T3*$C$7^2*U3^2/SQRT(2)</f>
        <v>3.9973030297825564E-3</v>
      </c>
      <c r="AA3" s="17">
        <f t="shared" ref="AA3:AA27" si="6">0.5926*0.5*$C$6*$F3^3*($C$7*S3*2+$C$7)*$C$8</f>
        <v>2.6562045029811112</v>
      </c>
      <c r="AB3" s="79">
        <f t="shared" ref="AB3:AB27" si="7">X3/AA3</f>
        <v>0.12399697396757894</v>
      </c>
      <c r="AC3" s="26">
        <v>0.65039999999999998</v>
      </c>
      <c r="AD3" s="20">
        <v>1.4999999999999999E-2</v>
      </c>
      <c r="AE3" s="20">
        <v>0.879</v>
      </c>
      <c r="AF3" s="19">
        <f t="shared" ref="AF3:AF27" si="8">AE3/$C$14</f>
        <v>0.98452049941082964</v>
      </c>
      <c r="AG3" s="19">
        <f t="shared" ref="AG3:AG26" si="9">4*PI()^2*$C$13*SQRT($C$11*$C$2)*($C$7*AC3*AE3)^2</f>
        <v>0.11010320039657361</v>
      </c>
      <c r="AH3" s="19">
        <f t="shared" ref="AH3:AH26" si="10">4*PI()^2*AH$1*SQRT($C$11*$C$2)*($C$7*AC3*AE3)^2</f>
        <v>0.44041280158629442</v>
      </c>
      <c r="AI3" s="19">
        <f t="shared" ref="AI3:AI26" si="11">AG3+AH3</f>
        <v>0.55051600198286799</v>
      </c>
      <c r="AJ3" s="36">
        <f t="shared" ref="AJ3:AJ26" si="12">2*PI()^2*AH$1*2*SQRT($C$2*$C$11)*AD3*$C$7^2*AE3^2/SQRT(2)</f>
        <v>1.1042696352451651E-2</v>
      </c>
      <c r="AK3" s="17">
        <f t="shared" ref="AK3:AK27" si="13">0.5926*0.5*$C$6*$F3^3*($C$7*AC3*2+$C$7)*$C$8</f>
        <v>2.4188218635553471</v>
      </c>
      <c r="AL3" s="79">
        <f t="shared" ref="AL3:AL27" si="14">AH3/AK3</f>
        <v>0.18207740231806324</v>
      </c>
      <c r="AM3" s="44">
        <v>0.70979999999999999</v>
      </c>
      <c r="AN3" s="45">
        <v>1.2999999999999999E-2</v>
      </c>
      <c r="AO3" s="45">
        <v>0.89500000000000002</v>
      </c>
      <c r="AP3" s="19">
        <f>AO3/$C$14</f>
        <v>1.0024412366014706</v>
      </c>
      <c r="AQ3" s="19">
        <f>4*PI()^2*$C$13*SQRT($C$11*$C$2)*($C$7*AM3*AO3)^2</f>
        <v>0.13594999258439042</v>
      </c>
      <c r="AR3" s="19">
        <f>4*PI()^2*AR$1*SQRT($C$11*$C$2)*($C$7*AM3*AO3)^2</f>
        <v>0.81569995550634256</v>
      </c>
      <c r="AS3" s="19">
        <f>AQ3+AR3</f>
        <v>0.951649948090733</v>
      </c>
      <c r="AT3" s="36">
        <f>2*PI()^2*AR$1*2*SQRT($C$2*$C$11)*AN3*$C$7^2*AO3^2/SQRT(2)</f>
        <v>1.4882873934258418E-2</v>
      </c>
      <c r="AU3" s="17">
        <f t="shared" ref="AU3:AU27" si="15">0.5926*0.5*$C$6*$F3^3*($C$7*AM3*2+$C$7)*$C$8</f>
        <v>2.543715829736839</v>
      </c>
      <c r="AV3" s="79">
        <f t="shared" ref="AV3:AV27" si="16">AR3/AU3</f>
        <v>0.32067259478065641</v>
      </c>
      <c r="AW3" s="44">
        <v>0.63370000000000004</v>
      </c>
      <c r="AX3" s="45">
        <v>1.2999999999999999E-2</v>
      </c>
      <c r="AY3" s="45">
        <v>0.878</v>
      </c>
      <c r="AZ3" s="19">
        <f t="shared" ref="AZ3:AZ27" si="17">AY3/$C$14</f>
        <v>0.98340045333641457</v>
      </c>
      <c r="BA3" s="19">
        <f t="shared" ref="BA3:BA26" si="18">4*PI()^2*$C$13*SQRT($C$11*$C$2)*($C$7*AW3*AY3)^2</f>
        <v>0.10428397423045779</v>
      </c>
      <c r="BB3" s="19">
        <f t="shared" ref="BB3:BB26" si="19">4*PI()^2*BB$1*SQRT($C$11*$C$2)*($C$7*AW3*AY3)^2</f>
        <v>0.83427179384366235</v>
      </c>
      <c r="BC3" s="19">
        <f t="shared" ref="BC3:BC26" si="20">BA3+BB3</f>
        <v>0.93855576807412011</v>
      </c>
      <c r="BD3" s="36">
        <f t="shared" ref="BD3:BD26" si="21">2*PI()^2*BB$1*2*SQRT($C$2*$C$11)*AX3*$C$7^2*AY3^2/SQRT(2)</f>
        <v>1.9097147429750411E-2</v>
      </c>
      <c r="BE3" s="17">
        <f t="shared" ref="BE3:BE27" si="22">0.5926*0.5*$C$6*$F3^3*($C$7*AW3*2+$C$7)*$C$8</f>
        <v>2.3837085767669484</v>
      </c>
      <c r="BF3" s="79">
        <f t="shared" ref="BF3:BF27" si="23">BB3/BE3</f>
        <v>0.34998900535702016</v>
      </c>
      <c r="BG3" s="44">
        <v>0.57499999999999996</v>
      </c>
      <c r="BH3" s="45">
        <v>1.6E-2</v>
      </c>
      <c r="BI3" s="45">
        <v>0.86599999999999999</v>
      </c>
      <c r="BJ3" s="19">
        <f t="shared" ref="BJ3:BJ27" si="24">BI3/$C$14</f>
        <v>0.96995990044343394</v>
      </c>
      <c r="BK3" s="19">
        <f t="shared" ref="BK3:BK26" si="25">4*PI()^2*$C$13*SQRT($C$11*$C$2)*($C$7*BG3*BI3)^2</f>
        <v>8.3528099673114919E-2</v>
      </c>
      <c r="BL3" s="19">
        <f t="shared" ref="BL3:BL26" si="26">4*PI()^2*BL$1*SQRT($C$11*$C$2)*($C$7*BG3*BI3)^2</f>
        <v>0.83528099673114908</v>
      </c>
      <c r="BM3" s="19">
        <f t="shared" ref="BM3:BM26" si="27">BK3+BL3</f>
        <v>0.918809096404264</v>
      </c>
      <c r="BN3" s="36">
        <f t="shared" ref="BN3:BN26" si="28">2*PI()^2*BL$1*2*SQRT($C$2*$C$11)*BH3*$C$7^2*BI3^2/SQRT(2)</f>
        <v>2.8582610848416377E-2</v>
      </c>
      <c r="BO3" s="17">
        <f t="shared" ref="BO3:BO27" si="29">0.5926*0.5*$C$6*$F3^3*($C$7*BG3*2+$C$7)*$C$8</f>
        <v>2.2602864250017372</v>
      </c>
      <c r="BP3" s="79">
        <f t="shared" ref="BP3:BP27" si="30">BL3/BO3</f>
        <v>0.36954652626846046</v>
      </c>
      <c r="BQ3" s="44">
        <v>0.46460000000000001</v>
      </c>
      <c r="BR3" s="45">
        <v>5.1999999999999998E-2</v>
      </c>
      <c r="BS3" s="45">
        <v>0.88400000000000001</v>
      </c>
      <c r="BT3" s="19">
        <f t="shared" ref="BT3:BT27" si="31">BS3/$C$14</f>
        <v>0.99012072978290488</v>
      </c>
      <c r="BU3" s="19">
        <f t="shared" ref="BU3:BU26" si="32">4*PI()^2*$C$13*SQRT($C$11*$C$2)*($C$7*BQ3*BS3)^2</f>
        <v>5.6822988190054949E-2</v>
      </c>
      <c r="BV3" s="19">
        <f t="shared" ref="BV3:BV26" si="33">4*PI()^2*BV$1*SQRT($C$11*$C$2)*($C$7*BQ3*BS3)^2</f>
        <v>0.68187585828065933</v>
      </c>
      <c r="BW3" s="19">
        <f t="shared" ref="BW3:BW26" si="34">BU3+BV3</f>
        <v>0.73869884647071427</v>
      </c>
      <c r="BX3" s="36">
        <f t="shared" ref="BX3:BX26" si="35">2*PI()^2*BV$1*2*SQRT($C$2*$C$11)*BR3*$C$7^2*BS3^2/SQRT(2)</f>
        <v>0.11615428864936646</v>
      </c>
      <c r="BY3" s="17">
        <f t="shared" ref="BY3:BY27" si="36">0.5926*0.5*$C$6*$F3^3*($C$7*BQ3*2+$C$7)*$C$8</f>
        <v>2.0281602656341171</v>
      </c>
      <c r="BZ3" s="79">
        <f t="shared" ref="BZ3:BZ27" si="37">BV3/BY3</f>
        <v>0.33620413033161684</v>
      </c>
    </row>
    <row r="4" spans="2:78" ht="20.100000000000001" customHeight="1">
      <c r="B4" s="9" t="s">
        <v>2</v>
      </c>
      <c r="C4" s="10">
        <f>1.003887*10^-3</f>
        <v>1.003887E-3</v>
      </c>
      <c r="D4" s="2"/>
      <c r="E4" s="38">
        <v>20</v>
      </c>
      <c r="F4" s="20">
        <f t="shared" ref="F4:F26" si="38">0.02*E4-0.0054</f>
        <v>0.39460000000000001</v>
      </c>
      <c r="G4" s="20">
        <f t="shared" si="0"/>
        <v>4.9715430929603945</v>
      </c>
      <c r="H4" s="29">
        <f t="shared" si="1"/>
        <v>35291.690140845072</v>
      </c>
      <c r="I4" s="19">
        <v>0.96830000000000005</v>
      </c>
      <c r="J4" s="19">
        <v>1.7999999999999999E-2</v>
      </c>
      <c r="K4" s="19">
        <v>1.0169999999999999</v>
      </c>
      <c r="L4" s="19">
        <f t="shared" si="2"/>
        <v>1.1390868576801065</v>
      </c>
      <c r="M4" s="19">
        <f t="shared" ref="M4:M26" si="39">4*PI()^2*$C$13*SQRT($C$11*$C$2)*($C$7*I4*K4)^2</f>
        <v>0.32668026343466078</v>
      </c>
      <c r="N4" s="19">
        <f t="shared" ref="N4:N26" si="40">4*PI()^2*N$1*SQRT($C$11*$C$2)*($C$7*I4*K4)^2</f>
        <v>0</v>
      </c>
      <c r="O4" s="19">
        <f t="shared" ref="O4:O26" si="41">M4+N4</f>
        <v>0.32668026343466078</v>
      </c>
      <c r="P4" s="36">
        <f t="shared" ref="P4:P26" si="42">2*PI()^2*N$1*2*SQRT($C$2*$C$11)*J4*$C$7^2*K4^2/SQRT(2)</f>
        <v>0</v>
      </c>
      <c r="Q4" s="17">
        <f t="shared" si="3"/>
        <v>4.2542681485124358</v>
      </c>
      <c r="R4" s="79">
        <f t="shared" si="4"/>
        <v>0</v>
      </c>
      <c r="S4" s="26">
        <v>0.88690000000000002</v>
      </c>
      <c r="T4" s="20">
        <v>1.2999999999999999E-2</v>
      </c>
      <c r="U4" s="19">
        <v>1.0049999999999999</v>
      </c>
      <c r="V4" s="19">
        <f t="shared" si="5"/>
        <v>1.1256463047871259</v>
      </c>
      <c r="W4" s="19">
        <f t="shared" ref="W4:W26" si="43">4*PI()^2*$C$13*SQRT($C$11*$C$2)*($C$7*S4*U4)^2</f>
        <v>0.26763478626137477</v>
      </c>
      <c r="X4" s="19">
        <f t="shared" ref="X4:X26" si="44">4*PI()^2*X$1*SQRT($C$11*$C$2)*($C$7*S4*U4)^2</f>
        <v>0.53526957252274954</v>
      </c>
      <c r="Y4" s="19">
        <f t="shared" ref="Y4:Y26" si="45">W4+X4</f>
        <v>0.80290435878412425</v>
      </c>
      <c r="Z4" s="36">
        <f t="shared" ref="Z4:Z26" si="46">2*PI()^2*X$1*2*SQRT($C$2*$C$11)*T4*$C$7^2*U4^2/SQRT(2)</f>
        <v>6.2553498103260843E-3</v>
      </c>
      <c r="AA4" s="17">
        <f t="shared" si="6"/>
        <v>4.0184189165510436</v>
      </c>
      <c r="AB4" s="79">
        <f t="shared" si="7"/>
        <v>0.13320402467699022</v>
      </c>
      <c r="AC4" s="26">
        <v>0.81520000000000004</v>
      </c>
      <c r="AD4" s="20">
        <v>1.2E-2</v>
      </c>
      <c r="AE4" s="19">
        <v>0.97499999999999998</v>
      </c>
      <c r="AF4" s="19">
        <f t="shared" si="8"/>
        <v>1.0920449225546744</v>
      </c>
      <c r="AG4" s="19">
        <f t="shared" si="9"/>
        <v>0.21281326804728973</v>
      </c>
      <c r="AH4" s="19">
        <f t="shared" si="10"/>
        <v>0.85125307218915891</v>
      </c>
      <c r="AI4" s="19">
        <f t="shared" si="11"/>
        <v>1.0640663402364487</v>
      </c>
      <c r="AJ4" s="36">
        <f t="shared" si="12"/>
        <v>1.0869175433402422E-2</v>
      </c>
      <c r="AK4" s="17">
        <f t="shared" si="13"/>
        <v>3.8106745684965984</v>
      </c>
      <c r="AL4" s="79">
        <f t="shared" si="14"/>
        <v>0.22338645215904607</v>
      </c>
      <c r="AM4" s="26">
        <v>0.75390000000000001</v>
      </c>
      <c r="AN4" s="20">
        <v>1.2999999999999999E-2</v>
      </c>
      <c r="AO4" s="19">
        <v>0.96299999999999997</v>
      </c>
      <c r="AP4" s="19">
        <f>AO4/$C$14</f>
        <v>1.0786043696616938</v>
      </c>
      <c r="AQ4" s="19">
        <f>4*PI()^2*$C$13*SQRT($C$11*$C$2)*($C$7*AM4*AO4)^2</f>
        <v>0.1775583859200156</v>
      </c>
      <c r="AR4" s="19">
        <f>4*PI()^2*AR$1*SQRT($C$11*$C$2)*($C$7*AM4*AO4)^2</f>
        <v>1.0653503155200934</v>
      </c>
      <c r="AS4" s="19">
        <f>AQ4+AR4</f>
        <v>1.242908701440109</v>
      </c>
      <c r="AT4" s="36">
        <f>2*PI()^2*AR$1*2*SQRT($C$2*$C$11)*AN4*$C$7^2*AO4^2/SQRT(2)</f>
        <v>1.723031855128029E-2</v>
      </c>
      <c r="AU4" s="17">
        <f t="shared" si="15"/>
        <v>3.6330632918475407</v>
      </c>
      <c r="AV4" s="79">
        <f t="shared" si="16"/>
        <v>0.2932374775607956</v>
      </c>
      <c r="AW4" s="26">
        <v>0.68579999999999997</v>
      </c>
      <c r="AX4" s="20">
        <v>1.6E-2</v>
      </c>
      <c r="AY4" s="19">
        <v>0.93700000000000006</v>
      </c>
      <c r="AZ4" s="19">
        <f t="shared" si="17"/>
        <v>1.0494831717269026</v>
      </c>
      <c r="BA4" s="19">
        <f t="shared" si="18"/>
        <v>0.13910260747653791</v>
      </c>
      <c r="BB4" s="19">
        <f t="shared" si="19"/>
        <v>1.1128208598123033</v>
      </c>
      <c r="BC4" s="19">
        <f t="shared" si="20"/>
        <v>1.2519234672888411</v>
      </c>
      <c r="BD4" s="36">
        <f t="shared" si="21"/>
        <v>2.6769193140902432E-2</v>
      </c>
      <c r="BE4" s="17">
        <f t="shared" si="22"/>
        <v>3.4357496223564983</v>
      </c>
      <c r="BF4" s="79">
        <f t="shared" si="23"/>
        <v>0.3238946320684003</v>
      </c>
      <c r="BG4" s="22">
        <v>0.63880000000000003</v>
      </c>
      <c r="BH4" s="19">
        <v>1.4E-2</v>
      </c>
      <c r="BI4" s="19">
        <v>0.92300000000000004</v>
      </c>
      <c r="BJ4" s="19">
        <f t="shared" si="24"/>
        <v>1.0338025266850919</v>
      </c>
      <c r="BK4" s="19">
        <f t="shared" si="25"/>
        <v>0.11711009804345017</v>
      </c>
      <c r="BL4" s="19">
        <f t="shared" si="26"/>
        <v>1.1711009804345016</v>
      </c>
      <c r="BM4" s="19">
        <f t="shared" si="27"/>
        <v>1.2882110784779517</v>
      </c>
      <c r="BN4" s="36">
        <f t="shared" si="28"/>
        <v>2.8410414334701574E-2</v>
      </c>
      <c r="BO4" s="17">
        <f t="shared" si="29"/>
        <v>3.2995713188898468</v>
      </c>
      <c r="BP4" s="79">
        <f t="shared" si="30"/>
        <v>0.35492519095738867</v>
      </c>
      <c r="BQ4" s="26">
        <v>0.58209999999999995</v>
      </c>
      <c r="BR4" s="20">
        <v>1.7999999999999999E-2</v>
      </c>
      <c r="BS4" s="19">
        <v>0.90400000000000003</v>
      </c>
      <c r="BT4" s="19">
        <f t="shared" si="31"/>
        <v>1.0125216512712059</v>
      </c>
      <c r="BU4" s="19">
        <f t="shared" si="32"/>
        <v>9.3280998688537245E-2</v>
      </c>
      <c r="BV4" s="19">
        <f t="shared" si="33"/>
        <v>1.1193719842624468</v>
      </c>
      <c r="BW4" s="19">
        <f t="shared" si="34"/>
        <v>1.212652982950984</v>
      </c>
      <c r="BX4" s="36">
        <f t="shared" si="35"/>
        <v>4.2047167199921388E-2</v>
      </c>
      <c r="BY4" s="17">
        <f t="shared" si="36"/>
        <v>3.1352881315162477</v>
      </c>
      <c r="BZ4" s="79">
        <f t="shared" si="37"/>
        <v>0.35702364098865469</v>
      </c>
    </row>
    <row r="5" spans="2:78" ht="20.100000000000001" customHeight="1">
      <c r="B5" s="6" t="s">
        <v>3</v>
      </c>
      <c r="C5" s="11">
        <f>9.94*10^-7</f>
        <v>9.9399999999999993E-7</v>
      </c>
      <c r="D5" s="2"/>
      <c r="E5" s="38">
        <v>22</v>
      </c>
      <c r="F5" s="20">
        <f t="shared" si="38"/>
        <v>0.43459999999999999</v>
      </c>
      <c r="G5" s="20">
        <f t="shared" si="0"/>
        <v>5.4755008317298213</v>
      </c>
      <c r="H5" s="29">
        <f t="shared" si="1"/>
        <v>38869.15492957746</v>
      </c>
      <c r="I5" s="19">
        <v>0.95850000000000002</v>
      </c>
      <c r="J5" s="19">
        <v>1.7000000000000001E-2</v>
      </c>
      <c r="K5" s="19">
        <v>1.054</v>
      </c>
      <c r="L5" s="19">
        <f t="shared" si="2"/>
        <v>1.1805285624334636</v>
      </c>
      <c r="M5" s="19">
        <f t="shared" si="39"/>
        <v>0.34381639613823439</v>
      </c>
      <c r="N5" s="19">
        <f t="shared" si="40"/>
        <v>0</v>
      </c>
      <c r="O5" s="19">
        <f t="shared" si="41"/>
        <v>0.34381639613823439</v>
      </c>
      <c r="P5" s="36">
        <f t="shared" si="42"/>
        <v>0</v>
      </c>
      <c r="Q5" s="17">
        <f t="shared" si="3"/>
        <v>5.6456560755866532</v>
      </c>
      <c r="R5" s="79">
        <f t="shared" si="4"/>
        <v>0</v>
      </c>
      <c r="S5" s="26">
        <v>0.9103</v>
      </c>
      <c r="T5" s="20">
        <v>1.7000000000000001E-2</v>
      </c>
      <c r="U5" s="20">
        <v>1.0549999999999999</v>
      </c>
      <c r="V5" s="19">
        <f t="shared" si="5"/>
        <v>1.1816486085078786</v>
      </c>
      <c r="W5" s="19">
        <f t="shared" si="43"/>
        <v>0.31069562102543097</v>
      </c>
      <c r="X5" s="19">
        <f t="shared" si="44"/>
        <v>0.62139124205086194</v>
      </c>
      <c r="Y5" s="19">
        <f t="shared" si="45"/>
        <v>0.93208686307629285</v>
      </c>
      <c r="Z5" s="36">
        <f t="shared" si="46"/>
        <v>9.0142576276557723E-3</v>
      </c>
      <c r="AA5" s="17">
        <f t="shared" si="6"/>
        <v>5.4590803999999027</v>
      </c>
      <c r="AB5" s="79">
        <f t="shared" si="7"/>
        <v>0.11382709110693313</v>
      </c>
      <c r="AC5" s="26">
        <v>0.86140000000000005</v>
      </c>
      <c r="AD5" s="20">
        <v>1.7000000000000001E-2</v>
      </c>
      <c r="AE5" s="20">
        <v>1.0449999999999999</v>
      </c>
      <c r="AF5" s="19">
        <f t="shared" si="8"/>
        <v>1.1704481477637281</v>
      </c>
      <c r="AG5" s="19">
        <f t="shared" si="9"/>
        <v>0.27296278674254482</v>
      </c>
      <c r="AH5" s="19">
        <f t="shared" si="10"/>
        <v>1.0918511469701793</v>
      </c>
      <c r="AI5" s="19">
        <f t="shared" si="11"/>
        <v>1.3648139337127241</v>
      </c>
      <c r="AJ5" s="36">
        <f t="shared" si="12"/>
        <v>1.768836223057127E-2</v>
      </c>
      <c r="AK5" s="17">
        <f t="shared" si="13"/>
        <v>5.2697951191660408</v>
      </c>
      <c r="AL5" s="79">
        <f t="shared" si="14"/>
        <v>0.20719043573423926</v>
      </c>
      <c r="AM5" s="26">
        <v>0.81399999999999995</v>
      </c>
      <c r="AN5" s="20">
        <v>1.4E-2</v>
      </c>
      <c r="AO5" s="20">
        <v>1.0349999999999999</v>
      </c>
      <c r="AP5" s="19">
        <f t="shared" ref="AP5:AP27" si="47">AO5/$C$14</f>
        <v>1.1592476870195776</v>
      </c>
      <c r="AQ5" s="19">
        <f t="shared" ref="AQ5:AQ26" si="48">4*PI()^2*$C$13*SQRT($C$11*$C$2)*($C$7*AM5*AO5)^2</f>
        <v>0.23910608959520752</v>
      </c>
      <c r="AR5" s="19">
        <f t="shared" ref="AR5:AR26" si="49">4*PI()^2*AR$1*SQRT($C$11*$C$2)*($C$7*AM5*AO5)^2</f>
        <v>1.4346365375712451</v>
      </c>
      <c r="AS5" s="19">
        <f t="shared" ref="AS5:AS26" si="50">AQ5+AR5</f>
        <v>1.6737426271664526</v>
      </c>
      <c r="AT5" s="36">
        <f t="shared" ref="AT5:AT26" si="51">2*PI()^2*AR$1*2*SQRT($C$2*$C$11)*AN5*$C$7^2*AO5^2/SQRT(2)</f>
        <v>2.143414258396464E-2</v>
      </c>
      <c r="AU5" s="17">
        <f t="shared" si="15"/>
        <v>5.0863161352902724</v>
      </c>
      <c r="AV5" s="79">
        <f t="shared" si="16"/>
        <v>0.28205807492329049</v>
      </c>
      <c r="AW5" s="26">
        <v>0.76359999999999995</v>
      </c>
      <c r="AX5" s="20">
        <v>1.4E-2</v>
      </c>
      <c r="AY5" s="20">
        <v>1.024</v>
      </c>
      <c r="AZ5" s="19">
        <f t="shared" si="17"/>
        <v>1.1469271802010121</v>
      </c>
      <c r="BA5" s="19">
        <f t="shared" si="18"/>
        <v>0.2059647411057923</v>
      </c>
      <c r="BB5" s="19">
        <f t="shared" si="19"/>
        <v>1.6477179288463384</v>
      </c>
      <c r="BC5" s="19">
        <f t="shared" si="20"/>
        <v>1.8536826699521307</v>
      </c>
      <c r="BD5" s="36">
        <f t="shared" si="21"/>
        <v>2.7974611613337766E-2</v>
      </c>
      <c r="BE5" s="17">
        <f t="shared" si="22"/>
        <v>4.8912245574983171</v>
      </c>
      <c r="BF5" s="79">
        <f t="shared" si="23"/>
        <v>0.33687227185682228</v>
      </c>
      <c r="BG5" s="26">
        <v>0.72519999999999996</v>
      </c>
      <c r="BH5" s="20">
        <v>1.2999999999999999E-2</v>
      </c>
      <c r="BI5" s="20">
        <v>1.016</v>
      </c>
      <c r="BJ5" s="19">
        <f t="shared" si="24"/>
        <v>1.1379668116056916</v>
      </c>
      <c r="BK5" s="19">
        <f t="shared" si="25"/>
        <v>0.18287912465595907</v>
      </c>
      <c r="BL5" s="19">
        <f t="shared" si="26"/>
        <v>1.8287912465595906</v>
      </c>
      <c r="BM5" s="19">
        <f t="shared" si="27"/>
        <v>2.0116703712155495</v>
      </c>
      <c r="BN5" s="36">
        <f t="shared" si="28"/>
        <v>3.1965161128724356E-2</v>
      </c>
      <c r="BO5" s="17">
        <f t="shared" si="29"/>
        <v>4.7425833553711119</v>
      </c>
      <c r="BP5" s="79">
        <f t="shared" si="30"/>
        <v>0.3856107757153982</v>
      </c>
      <c r="BQ5" s="26">
        <v>0.68669999999999998</v>
      </c>
      <c r="BR5" s="20">
        <v>2.1000000000000001E-2</v>
      </c>
      <c r="BS5" s="20">
        <v>1</v>
      </c>
      <c r="BT5" s="19">
        <f t="shared" si="31"/>
        <v>1.1200460744150509</v>
      </c>
      <c r="BU5" s="19">
        <f t="shared" si="32"/>
        <v>0.15885292732420653</v>
      </c>
      <c r="BV5" s="19">
        <f t="shared" si="33"/>
        <v>1.9062351278904783</v>
      </c>
      <c r="BW5" s="19">
        <f t="shared" si="34"/>
        <v>2.0650880552146846</v>
      </c>
      <c r="BX5" s="36">
        <f t="shared" si="35"/>
        <v>6.0027004365930538E-2</v>
      </c>
      <c r="BY5" s="17">
        <f t="shared" si="36"/>
        <v>4.5935550667800342</v>
      </c>
      <c r="BZ5" s="79">
        <f t="shared" si="37"/>
        <v>0.41498035838867192</v>
      </c>
    </row>
    <row r="6" spans="2:78" ht="20.100000000000001" customHeight="1">
      <c r="B6" s="9" t="s">
        <v>58</v>
      </c>
      <c r="C6" s="10">
        <v>999.72964999999999</v>
      </c>
      <c r="D6" s="2"/>
      <c r="E6" s="38">
        <v>24</v>
      </c>
      <c r="F6" s="20">
        <f t="shared" si="38"/>
        <v>0.47459999999999997</v>
      </c>
      <c r="G6" s="20">
        <f t="shared" si="0"/>
        <v>5.9794585704992471</v>
      </c>
      <c r="H6" s="29">
        <f t="shared" si="1"/>
        <v>42446.619718309856</v>
      </c>
      <c r="I6" s="19">
        <v>1.0198</v>
      </c>
      <c r="J6" s="19">
        <v>1.9E-2</v>
      </c>
      <c r="K6" s="19">
        <v>1.117</v>
      </c>
      <c r="L6" s="19">
        <f t="shared" si="2"/>
        <v>1.2510914651216118</v>
      </c>
      <c r="M6" s="19">
        <f t="shared" si="39"/>
        <v>0.43711679067478393</v>
      </c>
      <c r="N6" s="19">
        <f t="shared" si="40"/>
        <v>0</v>
      </c>
      <c r="O6" s="19">
        <f t="shared" si="41"/>
        <v>0.43711679067478393</v>
      </c>
      <c r="P6" s="36">
        <f t="shared" si="42"/>
        <v>0</v>
      </c>
      <c r="Q6" s="17">
        <f t="shared" si="3"/>
        <v>7.6614057005605769</v>
      </c>
      <c r="R6" s="79">
        <f t="shared" si="4"/>
        <v>0</v>
      </c>
      <c r="S6" s="26">
        <v>0.97170000000000001</v>
      </c>
      <c r="T6" s="20">
        <v>1.6E-2</v>
      </c>
      <c r="U6" s="20">
        <v>1.127</v>
      </c>
      <c r="V6" s="19">
        <f t="shared" si="5"/>
        <v>1.2622919258657623</v>
      </c>
      <c r="W6" s="19">
        <f t="shared" si="43"/>
        <v>0.40399255813263607</v>
      </c>
      <c r="X6" s="19">
        <f t="shared" si="44"/>
        <v>0.80798511626527214</v>
      </c>
      <c r="Y6" s="19">
        <f t="shared" si="45"/>
        <v>1.2119776743979083</v>
      </c>
      <c r="Z6" s="36">
        <f t="shared" si="46"/>
        <v>9.6815287654977763E-3</v>
      </c>
      <c r="AA6" s="17">
        <f t="shared" si="6"/>
        <v>7.4189306287110153</v>
      </c>
      <c r="AB6" s="79">
        <f t="shared" si="7"/>
        <v>0.10890856872800463</v>
      </c>
      <c r="AC6" s="26">
        <v>0.90300000000000002</v>
      </c>
      <c r="AD6" s="20">
        <v>1.4E-2</v>
      </c>
      <c r="AE6" s="20">
        <v>1.1140000000000001</v>
      </c>
      <c r="AF6" s="19">
        <f t="shared" si="8"/>
        <v>1.2477313268983667</v>
      </c>
      <c r="AG6" s="19">
        <f t="shared" si="9"/>
        <v>0.34088430812802872</v>
      </c>
      <c r="AH6" s="19">
        <f t="shared" si="10"/>
        <v>1.3635372325121149</v>
      </c>
      <c r="AI6" s="19">
        <f t="shared" si="11"/>
        <v>1.7044215406401437</v>
      </c>
      <c r="AJ6" s="36">
        <f t="shared" si="12"/>
        <v>1.6554060513356075E-2</v>
      </c>
      <c r="AK6" s="17">
        <f t="shared" si="13"/>
        <v>7.0726096840942816</v>
      </c>
      <c r="AL6" s="79">
        <f t="shared" si="14"/>
        <v>0.19279124586481822</v>
      </c>
      <c r="AM6" s="26">
        <v>0.84840000000000004</v>
      </c>
      <c r="AN6" s="20">
        <v>1.4999999999999999E-2</v>
      </c>
      <c r="AO6" s="20">
        <v>1.1080000000000001</v>
      </c>
      <c r="AP6" s="19">
        <f t="shared" si="47"/>
        <v>1.2410110504518763</v>
      </c>
      <c r="AQ6" s="19">
        <f t="shared" si="48"/>
        <v>0.29767472977541759</v>
      </c>
      <c r="AR6" s="19">
        <f t="shared" si="49"/>
        <v>1.7860483786525057</v>
      </c>
      <c r="AS6" s="19">
        <f t="shared" si="50"/>
        <v>2.0837231084279231</v>
      </c>
      <c r="AT6" s="36">
        <f t="shared" si="51"/>
        <v>2.6318925817105626E-2</v>
      </c>
      <c r="AU6" s="17">
        <f t="shared" si="15"/>
        <v>6.797367710643428</v>
      </c>
      <c r="AV6" s="79">
        <f t="shared" si="16"/>
        <v>0.26275588649645693</v>
      </c>
      <c r="AW6" s="26">
        <v>0.80759999999999998</v>
      </c>
      <c r="AX6" s="20">
        <v>1.4999999999999999E-2</v>
      </c>
      <c r="AY6" s="20">
        <v>1.089</v>
      </c>
      <c r="AZ6" s="19">
        <f t="shared" si="17"/>
        <v>1.2197301750379903</v>
      </c>
      <c r="BA6" s="19">
        <f t="shared" si="18"/>
        <v>0.26056105718074979</v>
      </c>
      <c r="BB6" s="19">
        <f t="shared" si="19"/>
        <v>2.0844884574459983</v>
      </c>
      <c r="BC6" s="19">
        <f t="shared" si="20"/>
        <v>2.3450495146267483</v>
      </c>
      <c r="BD6" s="36">
        <f t="shared" si="21"/>
        <v>3.3898707164118427E-2</v>
      </c>
      <c r="BE6" s="17">
        <f t="shared" si="22"/>
        <v>6.5916923898230086</v>
      </c>
      <c r="BF6" s="79">
        <f t="shared" si="23"/>
        <v>0.31622963181113617</v>
      </c>
      <c r="BG6" s="26">
        <v>0.76919999999999999</v>
      </c>
      <c r="BH6" s="20">
        <v>1.7999999999999999E-2</v>
      </c>
      <c r="BI6" s="20">
        <v>1.085</v>
      </c>
      <c r="BJ6" s="19">
        <f t="shared" si="24"/>
        <v>1.21524999074033</v>
      </c>
      <c r="BK6" s="19">
        <f t="shared" si="25"/>
        <v>0.23463843595751693</v>
      </c>
      <c r="BL6" s="19">
        <f t="shared" si="26"/>
        <v>2.3463843595751692</v>
      </c>
      <c r="BM6" s="19">
        <f t="shared" si="27"/>
        <v>2.5810227955326863</v>
      </c>
      <c r="BN6" s="36">
        <f t="shared" si="28"/>
        <v>5.0475207296201828E-2</v>
      </c>
      <c r="BO6" s="17">
        <f t="shared" si="29"/>
        <v>6.3981156172861455</v>
      </c>
      <c r="BP6" s="79">
        <f t="shared" si="30"/>
        <v>0.36673053441482234</v>
      </c>
      <c r="BQ6" s="26">
        <v>0.74450000000000005</v>
      </c>
      <c r="BR6" s="20">
        <v>1.6E-2</v>
      </c>
      <c r="BS6" s="20">
        <v>1.073</v>
      </c>
      <c r="BT6" s="19">
        <f t="shared" si="31"/>
        <v>1.2018094378473494</v>
      </c>
      <c r="BU6" s="19">
        <f t="shared" si="32"/>
        <v>0.2149759989416897</v>
      </c>
      <c r="BV6" s="19">
        <f t="shared" si="33"/>
        <v>2.5797119873002763</v>
      </c>
      <c r="BW6" s="19">
        <f t="shared" si="34"/>
        <v>2.794687986241966</v>
      </c>
      <c r="BX6" s="36">
        <f t="shared" si="35"/>
        <v>5.2655871169236132E-2</v>
      </c>
      <c r="BY6" s="17">
        <f t="shared" si="36"/>
        <v>6.2736013912012352</v>
      </c>
      <c r="BZ6" s="79">
        <f t="shared" si="37"/>
        <v>0.41120113096734812</v>
      </c>
    </row>
    <row r="7" spans="2:78" ht="20.100000000000001" customHeight="1">
      <c r="B7" s="9" t="s">
        <v>5</v>
      </c>
      <c r="C7" s="10">
        <f>3.5*0.0254</f>
        <v>8.8899999999999993E-2</v>
      </c>
      <c r="D7" s="2"/>
      <c r="E7" s="38">
        <v>26</v>
      </c>
      <c r="F7" s="20">
        <f t="shared" si="38"/>
        <v>0.51460000000000006</v>
      </c>
      <c r="G7" s="20">
        <f t="shared" si="0"/>
        <v>6.4834163092686756</v>
      </c>
      <c r="H7" s="29">
        <f t="shared" si="1"/>
        <v>46024.084507042258</v>
      </c>
      <c r="I7" s="19">
        <v>1.0357000000000001</v>
      </c>
      <c r="J7" s="19">
        <v>2.1000000000000001E-2</v>
      </c>
      <c r="K7" s="19">
        <v>1.1679999999999999</v>
      </c>
      <c r="L7" s="19">
        <f t="shared" si="2"/>
        <v>1.3082138149167792</v>
      </c>
      <c r="M7" s="19">
        <f t="shared" si="39"/>
        <v>0.49296350134711886</v>
      </c>
      <c r="N7" s="19">
        <f t="shared" si="40"/>
        <v>0</v>
      </c>
      <c r="O7" s="19">
        <f t="shared" si="41"/>
        <v>0.49296350134711886</v>
      </c>
      <c r="P7" s="36">
        <f t="shared" si="42"/>
        <v>0</v>
      </c>
      <c r="Q7" s="17">
        <f t="shared" si="3"/>
        <v>9.8685773294808907</v>
      </c>
      <c r="R7" s="79">
        <f t="shared" si="4"/>
        <v>0</v>
      </c>
      <c r="S7" s="26">
        <v>0.9919</v>
      </c>
      <c r="T7" s="20">
        <v>2.1999999999999999E-2</v>
      </c>
      <c r="U7" s="20">
        <v>1.167</v>
      </c>
      <c r="V7" s="19">
        <f t="shared" si="5"/>
        <v>1.3070937688423643</v>
      </c>
      <c r="W7" s="19">
        <f t="shared" si="43"/>
        <v>0.45137616276009318</v>
      </c>
      <c r="X7" s="19">
        <f t="shared" si="44"/>
        <v>0.90275232552018636</v>
      </c>
      <c r="Y7" s="19">
        <f t="shared" si="45"/>
        <v>1.3541284882802795</v>
      </c>
      <c r="Z7" s="36">
        <f t="shared" si="46"/>
        <v>1.427382994346096E-2</v>
      </c>
      <c r="AA7" s="17">
        <f t="shared" si="6"/>
        <v>9.5871137057058942</v>
      </c>
      <c r="AB7" s="79">
        <f t="shared" si="7"/>
        <v>9.4163097803137738E-2</v>
      </c>
      <c r="AC7" s="26">
        <v>0.93159999999999998</v>
      </c>
      <c r="AD7" s="20">
        <v>2.1999999999999999E-2</v>
      </c>
      <c r="AE7" s="20">
        <v>1.1679999999999999</v>
      </c>
      <c r="AF7" s="19">
        <f t="shared" si="8"/>
        <v>1.3082138149167792</v>
      </c>
      <c r="AG7" s="19">
        <f t="shared" si="9"/>
        <v>0.39884648853884413</v>
      </c>
      <c r="AH7" s="19">
        <f t="shared" si="10"/>
        <v>1.5953859541553765</v>
      </c>
      <c r="AI7" s="19">
        <f t="shared" si="11"/>
        <v>1.9942324426942206</v>
      </c>
      <c r="AJ7" s="36">
        <f t="shared" si="12"/>
        <v>2.8596605715719974E-2</v>
      </c>
      <c r="AK7" s="17">
        <f t="shared" si="13"/>
        <v>9.1996192647553858</v>
      </c>
      <c r="AL7" s="79">
        <f t="shared" si="14"/>
        <v>0.17341869356131415</v>
      </c>
      <c r="AM7" s="26">
        <v>0.8891</v>
      </c>
      <c r="AN7" s="20">
        <v>1.9E-2</v>
      </c>
      <c r="AO7" s="20">
        <v>1.1599999999999999</v>
      </c>
      <c r="AP7" s="19">
        <f t="shared" si="47"/>
        <v>1.2992534463214589</v>
      </c>
      <c r="AQ7" s="19">
        <f t="shared" si="48"/>
        <v>0.35832600410083543</v>
      </c>
      <c r="AR7" s="19">
        <f t="shared" si="49"/>
        <v>2.1499560246050127</v>
      </c>
      <c r="AS7" s="19">
        <f t="shared" si="50"/>
        <v>2.5082820287058483</v>
      </c>
      <c r="AT7" s="36">
        <f t="shared" si="51"/>
        <v>3.6539866771931578E-2</v>
      </c>
      <c r="AU7" s="17">
        <f t="shared" si="15"/>
        <v>8.926509584151793</v>
      </c>
      <c r="AV7" s="79">
        <f t="shared" si="16"/>
        <v>0.24085069358151637</v>
      </c>
      <c r="AW7" s="26">
        <v>0.83889999999999998</v>
      </c>
      <c r="AX7" s="20">
        <v>1.9E-2</v>
      </c>
      <c r="AY7" s="20">
        <v>1.1539999999999999</v>
      </c>
      <c r="AZ7" s="19">
        <f t="shared" si="17"/>
        <v>1.2925331698749685</v>
      </c>
      <c r="BA7" s="19">
        <f t="shared" si="18"/>
        <v>0.31571348630825147</v>
      </c>
      <c r="BB7" s="19">
        <f t="shared" si="19"/>
        <v>2.5257078904660117</v>
      </c>
      <c r="BC7" s="19">
        <f t="shared" si="20"/>
        <v>2.8414213767742633</v>
      </c>
      <c r="BD7" s="36">
        <f t="shared" si="21"/>
        <v>4.8217127643727334E-2</v>
      </c>
      <c r="BE7" s="17">
        <f t="shared" si="22"/>
        <v>8.6039188555329602</v>
      </c>
      <c r="BF7" s="79">
        <f t="shared" si="23"/>
        <v>0.29355319742954034</v>
      </c>
      <c r="BG7" s="26">
        <v>0.79579999999999995</v>
      </c>
      <c r="BH7" s="20">
        <v>2.1000000000000001E-2</v>
      </c>
      <c r="BI7" s="20">
        <v>1.145</v>
      </c>
      <c r="BJ7" s="19">
        <f t="shared" si="24"/>
        <v>1.2824527552052332</v>
      </c>
      <c r="BK7" s="19">
        <f t="shared" si="25"/>
        <v>0.27969195239488737</v>
      </c>
      <c r="BL7" s="19">
        <f t="shared" si="26"/>
        <v>2.7969195239488736</v>
      </c>
      <c r="BM7" s="19">
        <f t="shared" si="27"/>
        <v>3.0766114763437611</v>
      </c>
      <c r="BN7" s="36">
        <f t="shared" si="28"/>
        <v>6.5580752832370068E-2</v>
      </c>
      <c r="BO7" s="17">
        <f t="shared" si="29"/>
        <v>8.3269535088502575</v>
      </c>
      <c r="BP7" s="79">
        <f t="shared" si="30"/>
        <v>0.33588749126270284</v>
      </c>
      <c r="BQ7" s="26">
        <v>0.76690000000000003</v>
      </c>
      <c r="BR7" s="20">
        <v>2.4E-2</v>
      </c>
      <c r="BS7" s="20">
        <v>1.1359999999999999</v>
      </c>
      <c r="BT7" s="19">
        <f t="shared" si="31"/>
        <v>1.2723723405354976</v>
      </c>
      <c r="BU7" s="19">
        <f t="shared" si="32"/>
        <v>0.25567912176200408</v>
      </c>
      <c r="BV7" s="19">
        <f t="shared" si="33"/>
        <v>3.0681494611440487</v>
      </c>
      <c r="BW7" s="19">
        <f t="shared" si="34"/>
        <v>3.323828582906053</v>
      </c>
      <c r="BX7" s="36">
        <f t="shared" si="35"/>
        <v>8.8530981744246715E-2</v>
      </c>
      <c r="BY7" s="17">
        <f t="shared" si="36"/>
        <v>8.141238926039815</v>
      </c>
      <c r="BZ7" s="79">
        <f t="shared" si="37"/>
        <v>0.37686517850870943</v>
      </c>
    </row>
    <row r="8" spans="2:78" ht="20.100000000000001" customHeight="1">
      <c r="B8" s="9" t="s">
        <v>60</v>
      </c>
      <c r="C8" s="10">
        <f>35.25*0.0254</f>
        <v>0.89534999999999998</v>
      </c>
      <c r="D8" s="2"/>
      <c r="E8" s="38">
        <v>28</v>
      </c>
      <c r="F8" s="20">
        <f t="shared" si="38"/>
        <v>0.55460000000000009</v>
      </c>
      <c r="G8" s="20">
        <f t="shared" si="0"/>
        <v>6.9873740480381032</v>
      </c>
      <c r="H8" s="29">
        <f t="shared" si="1"/>
        <v>49601.549295774654</v>
      </c>
      <c r="I8" s="19">
        <v>1.0437000000000001</v>
      </c>
      <c r="J8" s="19">
        <v>2.8000000000000001E-2</v>
      </c>
      <c r="K8" s="19">
        <v>1.212</v>
      </c>
      <c r="L8" s="19">
        <f t="shared" si="2"/>
        <v>1.3574958421910415</v>
      </c>
      <c r="M8" s="19">
        <f t="shared" si="39"/>
        <v>0.5390359544173855</v>
      </c>
      <c r="N8" s="19">
        <f t="shared" si="40"/>
        <v>0</v>
      </c>
      <c r="O8" s="19">
        <f t="shared" si="41"/>
        <v>0.5390359544173855</v>
      </c>
      <c r="P8" s="36">
        <f t="shared" si="42"/>
        <v>0</v>
      </c>
      <c r="Q8" s="17">
        <f t="shared" si="3"/>
        <v>12.41770443386098</v>
      </c>
      <c r="R8" s="79">
        <f t="shared" si="4"/>
        <v>0</v>
      </c>
      <c r="S8" s="26">
        <v>1.0017</v>
      </c>
      <c r="T8" s="20">
        <v>2.3E-2</v>
      </c>
      <c r="U8" s="20">
        <v>1.21</v>
      </c>
      <c r="V8" s="19">
        <f t="shared" si="5"/>
        <v>1.3552557500422113</v>
      </c>
      <c r="W8" s="19">
        <f t="shared" si="43"/>
        <v>0.49488833337310573</v>
      </c>
      <c r="X8" s="19">
        <f t="shared" si="44"/>
        <v>0.98977666674621145</v>
      </c>
      <c r="Y8" s="19">
        <f t="shared" si="45"/>
        <v>1.4846650001193171</v>
      </c>
      <c r="Z8" s="36">
        <f t="shared" si="46"/>
        <v>1.6042598040632176E-2</v>
      </c>
      <c r="AA8" s="17">
        <f t="shared" si="6"/>
        <v>12.079851492083328</v>
      </c>
      <c r="AB8" s="79">
        <f t="shared" si="7"/>
        <v>8.1936161830704055E-2</v>
      </c>
      <c r="AC8" s="26">
        <v>0.95550000000000002</v>
      </c>
      <c r="AD8" s="20">
        <v>2.1000000000000001E-2</v>
      </c>
      <c r="AE8" s="20">
        <v>1.214</v>
      </c>
      <c r="AF8" s="19">
        <f t="shared" si="8"/>
        <v>1.3597359343398716</v>
      </c>
      <c r="AG8" s="19">
        <f t="shared" si="9"/>
        <v>0.45327303498689941</v>
      </c>
      <c r="AH8" s="19">
        <f t="shared" si="10"/>
        <v>1.8130921399475977</v>
      </c>
      <c r="AI8" s="19">
        <f t="shared" si="11"/>
        <v>2.2663651749344971</v>
      </c>
      <c r="AJ8" s="36">
        <f t="shared" si="12"/>
        <v>2.948918630883032E-2</v>
      </c>
      <c r="AK8" s="17">
        <f t="shared" si="13"/>
        <v>11.708213256127909</v>
      </c>
      <c r="AL8" s="79">
        <f t="shared" si="14"/>
        <v>0.15485643285482961</v>
      </c>
      <c r="AM8" s="26">
        <v>0.90539999999999998</v>
      </c>
      <c r="AN8" s="20">
        <v>2.5000000000000001E-2</v>
      </c>
      <c r="AO8" s="20">
        <v>1.21</v>
      </c>
      <c r="AP8" s="19">
        <f t="shared" si="47"/>
        <v>1.3552557500422113</v>
      </c>
      <c r="AQ8" s="19">
        <f t="shared" si="48"/>
        <v>0.40430847829868555</v>
      </c>
      <c r="AR8" s="19">
        <f t="shared" si="49"/>
        <v>2.4258508697921131</v>
      </c>
      <c r="AS8" s="19">
        <f t="shared" si="50"/>
        <v>2.8301593480907985</v>
      </c>
      <c r="AT8" s="36">
        <f t="shared" si="51"/>
        <v>5.2312819697713626E-2</v>
      </c>
      <c r="AU8" s="17">
        <f t="shared" si="15"/>
        <v>11.305202961293139</v>
      </c>
      <c r="AV8" s="79">
        <f t="shared" si="16"/>
        <v>0.21457826790883491</v>
      </c>
      <c r="AW8" s="26">
        <v>0.86219999999999997</v>
      </c>
      <c r="AX8" s="20">
        <v>2.3E-2</v>
      </c>
      <c r="AY8" s="20">
        <v>1.2050000000000001</v>
      </c>
      <c r="AZ8" s="19">
        <f t="shared" si="17"/>
        <v>1.3496555196701363</v>
      </c>
      <c r="BA8" s="19">
        <f t="shared" si="18"/>
        <v>0.36362292705890631</v>
      </c>
      <c r="BB8" s="19">
        <f t="shared" si="19"/>
        <v>2.9089834164712505</v>
      </c>
      <c r="BC8" s="19">
        <f t="shared" si="20"/>
        <v>3.2726063435301569</v>
      </c>
      <c r="BD8" s="36">
        <f t="shared" si="21"/>
        <v>6.3641154074035769E-2</v>
      </c>
      <c r="BE8" s="17">
        <f t="shared" si="22"/>
        <v>10.957697078321839</v>
      </c>
      <c r="BF8" s="79">
        <f t="shared" si="23"/>
        <v>0.26547397648236126</v>
      </c>
      <c r="BG8" s="26">
        <v>0.82809999999999995</v>
      </c>
      <c r="BH8" s="20">
        <v>2.5000000000000001E-2</v>
      </c>
      <c r="BI8" s="20">
        <v>1.204</v>
      </c>
      <c r="BJ8" s="19">
        <f t="shared" si="24"/>
        <v>1.3485354735957211</v>
      </c>
      <c r="BK8" s="19">
        <f t="shared" si="25"/>
        <v>0.33487264366351682</v>
      </c>
      <c r="BL8" s="19">
        <f t="shared" si="26"/>
        <v>3.3487264366351677</v>
      </c>
      <c r="BM8" s="19">
        <f t="shared" si="27"/>
        <v>3.6835990802986847</v>
      </c>
      <c r="BN8" s="36">
        <f t="shared" si="28"/>
        <v>8.6325501945359873E-2</v>
      </c>
      <c r="BO8" s="17">
        <f t="shared" si="29"/>
        <v>10.683392666069032</v>
      </c>
      <c r="BP8" s="79">
        <f t="shared" si="30"/>
        <v>0.31345159176549631</v>
      </c>
      <c r="BQ8" s="26">
        <v>0.78439999999999999</v>
      </c>
      <c r="BR8" s="20">
        <v>2.4E-2</v>
      </c>
      <c r="BS8" s="20">
        <v>1.1950000000000001</v>
      </c>
      <c r="BT8" s="19">
        <f t="shared" si="31"/>
        <v>1.3384550589259858</v>
      </c>
      <c r="BU8" s="19">
        <f t="shared" si="32"/>
        <v>0.29598663963376987</v>
      </c>
      <c r="BV8" s="19">
        <f t="shared" si="33"/>
        <v>3.5518396756052386</v>
      </c>
      <c r="BW8" s="19">
        <f t="shared" si="34"/>
        <v>3.8478263152390086</v>
      </c>
      <c r="BX8" s="36">
        <f t="shared" si="35"/>
        <v>9.7965786182466222E-2</v>
      </c>
      <c r="BY8" s="17">
        <f t="shared" si="36"/>
        <v>10.331864724267046</v>
      </c>
      <c r="BZ8" s="79">
        <f t="shared" si="37"/>
        <v>0.3437752787512624</v>
      </c>
    </row>
    <row r="9" spans="2:78" ht="20.100000000000001" customHeight="1">
      <c r="B9" s="9" t="s">
        <v>15</v>
      </c>
      <c r="C9" s="10">
        <v>5.4249999999999998</v>
      </c>
      <c r="D9" s="2"/>
      <c r="E9" s="38">
        <v>30</v>
      </c>
      <c r="F9" s="20">
        <f t="shared" si="38"/>
        <v>0.59460000000000002</v>
      </c>
      <c r="G9" s="20">
        <f t="shared" si="0"/>
        <v>7.4913317868075282</v>
      </c>
      <c r="H9" s="29">
        <f t="shared" si="1"/>
        <v>53179.014084507042</v>
      </c>
      <c r="I9" s="19">
        <v>1.0456000000000001</v>
      </c>
      <c r="J9" s="19">
        <v>3.4000000000000002E-2</v>
      </c>
      <c r="K9" s="19">
        <v>1.252</v>
      </c>
      <c r="L9" s="19">
        <f t="shared" si="2"/>
        <v>1.4022976851676436</v>
      </c>
      <c r="M9" s="19">
        <f t="shared" si="39"/>
        <v>0.57729917182368196</v>
      </c>
      <c r="N9" s="19">
        <f t="shared" si="40"/>
        <v>0</v>
      </c>
      <c r="O9" s="19">
        <f t="shared" si="41"/>
        <v>0.57729917182368196</v>
      </c>
      <c r="P9" s="36">
        <f t="shared" si="42"/>
        <v>0</v>
      </c>
      <c r="Q9" s="17">
        <f t="shared" si="3"/>
        <v>15.321830103768306</v>
      </c>
      <c r="R9" s="79">
        <f t="shared" si="4"/>
        <v>0</v>
      </c>
      <c r="S9" s="26">
        <v>0.99180000000000001</v>
      </c>
      <c r="T9" s="20">
        <v>2.5000000000000001E-2</v>
      </c>
      <c r="U9" s="20">
        <v>1.26</v>
      </c>
      <c r="V9" s="19">
        <f t="shared" si="5"/>
        <v>1.411258053762964</v>
      </c>
      <c r="W9" s="19">
        <f t="shared" si="43"/>
        <v>0.52607834554977806</v>
      </c>
      <c r="X9" s="19">
        <f t="shared" si="44"/>
        <v>1.0521566910995561</v>
      </c>
      <c r="Y9" s="19">
        <f t="shared" si="45"/>
        <v>1.5782350366493341</v>
      </c>
      <c r="Z9" s="36">
        <f t="shared" si="46"/>
        <v>1.8908506375268117E-2</v>
      </c>
      <c r="AA9" s="17">
        <f t="shared" si="6"/>
        <v>14.788500355073474</v>
      </c>
      <c r="AB9" s="79">
        <f t="shared" si="7"/>
        <v>7.1146949713436894E-2</v>
      </c>
      <c r="AC9" s="26">
        <v>0.96050000000000002</v>
      </c>
      <c r="AD9" s="20">
        <v>2.5999999999999999E-2</v>
      </c>
      <c r="AE9" s="20">
        <v>1.2569999999999999</v>
      </c>
      <c r="AF9" s="19">
        <f t="shared" si="8"/>
        <v>1.4078979155397187</v>
      </c>
      <c r="AG9" s="19">
        <f t="shared" si="9"/>
        <v>0.49105079822762154</v>
      </c>
      <c r="AH9" s="19">
        <f t="shared" si="10"/>
        <v>1.9642031929104862</v>
      </c>
      <c r="AI9" s="19">
        <f t="shared" si="11"/>
        <v>2.4552539911381075</v>
      </c>
      <c r="AJ9" s="36">
        <f t="shared" si="12"/>
        <v>3.9142631964380767E-2</v>
      </c>
      <c r="AK9" s="17">
        <f t="shared" si="13"/>
        <v>14.478217434364398</v>
      </c>
      <c r="AL9" s="79">
        <f t="shared" si="14"/>
        <v>0.13566609299901813</v>
      </c>
      <c r="AM9" s="26">
        <v>0.91959999999999997</v>
      </c>
      <c r="AN9" s="20">
        <v>2.4E-2</v>
      </c>
      <c r="AO9" s="20">
        <v>1.262</v>
      </c>
      <c r="AP9" s="19">
        <f t="shared" si="47"/>
        <v>1.4134981459117941</v>
      </c>
      <c r="AQ9" s="19">
        <f t="shared" si="48"/>
        <v>0.45370938482159684</v>
      </c>
      <c r="AR9" s="19">
        <f t="shared" si="49"/>
        <v>2.7222563089295808</v>
      </c>
      <c r="AS9" s="19">
        <f t="shared" si="50"/>
        <v>3.1759656937511775</v>
      </c>
      <c r="AT9" s="36">
        <f t="shared" si="51"/>
        <v>5.4629513337927461E-2</v>
      </c>
      <c r="AU9" s="17">
        <f t="shared" si="15"/>
        <v>14.072767867048066</v>
      </c>
      <c r="AV9" s="79">
        <f t="shared" si="16"/>
        <v>0.19344142777369688</v>
      </c>
      <c r="AW9" s="26">
        <v>0.87470000000000003</v>
      </c>
      <c r="AX9" s="20">
        <v>2.4E-2</v>
      </c>
      <c r="AY9" s="20">
        <v>1.254</v>
      </c>
      <c r="AZ9" s="19">
        <f t="shared" si="17"/>
        <v>1.4045377773164738</v>
      </c>
      <c r="BA9" s="19">
        <f t="shared" si="18"/>
        <v>0.40529799342970474</v>
      </c>
      <c r="BB9" s="19">
        <f t="shared" si="19"/>
        <v>3.2423839474376379</v>
      </c>
      <c r="BC9" s="19">
        <f t="shared" si="20"/>
        <v>3.6476819408673427</v>
      </c>
      <c r="BD9" s="36">
        <f t="shared" si="21"/>
        <v>7.1918799845710951E-2</v>
      </c>
      <c r="BE9" s="17">
        <f t="shared" si="22"/>
        <v>13.627665530312042</v>
      </c>
      <c r="BF9" s="79">
        <f t="shared" si="23"/>
        <v>0.23792658692903765</v>
      </c>
      <c r="BG9" s="26">
        <v>0.84570000000000001</v>
      </c>
      <c r="BH9" s="20">
        <v>2.1999999999999999E-2</v>
      </c>
      <c r="BI9" s="20">
        <v>1.26</v>
      </c>
      <c r="BJ9" s="19">
        <f t="shared" si="24"/>
        <v>1.411258053762964</v>
      </c>
      <c r="BK9" s="19">
        <f t="shared" si="25"/>
        <v>0.38250302931950342</v>
      </c>
      <c r="BL9" s="19">
        <f t="shared" si="26"/>
        <v>3.825030293195034</v>
      </c>
      <c r="BM9" s="19">
        <f t="shared" si="27"/>
        <v>4.2075333225145375</v>
      </c>
      <c r="BN9" s="36">
        <f t="shared" si="28"/>
        <v>8.3197428051179703E-2</v>
      </c>
      <c r="BO9" s="17">
        <f t="shared" si="29"/>
        <v>13.340182952019289</v>
      </c>
      <c r="BP9" s="79">
        <f t="shared" si="30"/>
        <v>0.28672997266623268</v>
      </c>
      <c r="BQ9" s="26">
        <v>0.81</v>
      </c>
      <c r="BR9" s="20">
        <v>2.1999999999999999E-2</v>
      </c>
      <c r="BS9" s="20">
        <v>1.2490000000000001</v>
      </c>
      <c r="BT9" s="19">
        <f t="shared" si="31"/>
        <v>1.3989375469443985</v>
      </c>
      <c r="BU9" s="19">
        <f t="shared" si="32"/>
        <v>0.34479109612112402</v>
      </c>
      <c r="BV9" s="19">
        <f t="shared" si="33"/>
        <v>4.1374931534534873</v>
      </c>
      <c r="BW9" s="19">
        <f t="shared" si="34"/>
        <v>4.4822842495746116</v>
      </c>
      <c r="BX9" s="36">
        <f t="shared" si="35"/>
        <v>9.8101338592039622E-2</v>
      </c>
      <c r="BY9" s="17">
        <f t="shared" si="36"/>
        <v>12.986281984948553</v>
      </c>
      <c r="BZ9" s="79">
        <f t="shared" si="37"/>
        <v>0.31860490618091863</v>
      </c>
    </row>
    <row r="10" spans="2:78" ht="20.100000000000001" customHeight="1">
      <c r="B10" s="9" t="s">
        <v>7</v>
      </c>
      <c r="C10" s="10">
        <v>1.343</v>
      </c>
      <c r="D10" s="2"/>
      <c r="E10" s="38">
        <v>32</v>
      </c>
      <c r="F10" s="20">
        <f t="shared" si="38"/>
        <v>0.63460000000000005</v>
      </c>
      <c r="G10" s="20">
        <f t="shared" si="0"/>
        <v>7.9952895255769558</v>
      </c>
      <c r="H10" s="29">
        <f t="shared" si="1"/>
        <v>56756.478873239437</v>
      </c>
      <c r="I10" s="19">
        <v>1.0239</v>
      </c>
      <c r="J10" s="19">
        <v>3.9E-2</v>
      </c>
      <c r="K10" s="19">
        <v>1.294</v>
      </c>
      <c r="L10" s="19">
        <f t="shared" si="2"/>
        <v>1.4493396202930757</v>
      </c>
      <c r="M10" s="19">
        <f t="shared" si="39"/>
        <v>0.59135022479789445</v>
      </c>
      <c r="N10" s="19">
        <f t="shared" si="40"/>
        <v>0</v>
      </c>
      <c r="O10" s="19">
        <f t="shared" si="41"/>
        <v>0.59135022479789445</v>
      </c>
      <c r="P10" s="36">
        <f t="shared" si="42"/>
        <v>0</v>
      </c>
      <c r="Q10" s="17">
        <f t="shared" si="3"/>
        <v>18.365192759493137</v>
      </c>
      <c r="R10" s="79">
        <f t="shared" si="4"/>
        <v>0</v>
      </c>
      <c r="S10" s="26">
        <v>1.0034000000000001</v>
      </c>
      <c r="T10" s="20">
        <v>2.4E-2</v>
      </c>
      <c r="U10" s="20">
        <v>1.296</v>
      </c>
      <c r="V10" s="19">
        <f t="shared" si="5"/>
        <v>1.4515797124419059</v>
      </c>
      <c r="W10" s="19">
        <f t="shared" si="43"/>
        <v>0.56966472013872804</v>
      </c>
      <c r="X10" s="19">
        <f t="shared" si="44"/>
        <v>1.1393294402774561</v>
      </c>
      <c r="Y10" s="19">
        <f t="shared" si="45"/>
        <v>1.708994160416184</v>
      </c>
      <c r="Z10" s="36">
        <f t="shared" si="46"/>
        <v>1.920425085049272E-2</v>
      </c>
      <c r="AA10" s="17">
        <f t="shared" si="6"/>
        <v>18.118138194515378</v>
      </c>
      <c r="AB10" s="79">
        <f t="shared" si="7"/>
        <v>6.2883361857916917E-2</v>
      </c>
      <c r="AC10" s="26">
        <v>0.94750000000000001</v>
      </c>
      <c r="AD10" s="20">
        <v>2.8000000000000001E-2</v>
      </c>
      <c r="AE10" s="20">
        <v>1.2969999999999999</v>
      </c>
      <c r="AF10" s="19">
        <f t="shared" si="8"/>
        <v>1.4526997585163208</v>
      </c>
      <c r="AG10" s="19">
        <f t="shared" si="9"/>
        <v>0.50874425387754618</v>
      </c>
      <c r="AH10" s="19">
        <f t="shared" si="10"/>
        <v>2.0349770155101847</v>
      </c>
      <c r="AI10" s="19">
        <f t="shared" si="11"/>
        <v>2.5437212693877309</v>
      </c>
      <c r="AJ10" s="36">
        <f t="shared" si="12"/>
        <v>4.4879096438847833E-2</v>
      </c>
      <c r="AK10" s="17">
        <f t="shared" si="13"/>
        <v>17.444462575868702</v>
      </c>
      <c r="AL10" s="79">
        <f t="shared" si="14"/>
        <v>0.11665461212460693</v>
      </c>
      <c r="AM10" s="26">
        <v>0.91830000000000001</v>
      </c>
      <c r="AN10" s="20">
        <v>2.8000000000000001E-2</v>
      </c>
      <c r="AO10" s="20">
        <v>1.3</v>
      </c>
      <c r="AP10" s="19">
        <f t="shared" si="47"/>
        <v>1.4560598967395662</v>
      </c>
      <c r="AQ10" s="19">
        <f t="shared" si="48"/>
        <v>0.48008374416540101</v>
      </c>
      <c r="AR10" s="19">
        <f t="shared" si="49"/>
        <v>2.8805024649924058</v>
      </c>
      <c r="AS10" s="19">
        <f t="shared" si="50"/>
        <v>3.3605862091578067</v>
      </c>
      <c r="AT10" s="36">
        <f t="shared" si="51"/>
        <v>6.7630424918948412E-2</v>
      </c>
      <c r="AU10" s="17">
        <f t="shared" si="15"/>
        <v>17.092560463802823</v>
      </c>
      <c r="AV10" s="79">
        <f t="shared" si="16"/>
        <v>0.16852375459443247</v>
      </c>
      <c r="AW10" s="26">
        <v>0.87539999999999996</v>
      </c>
      <c r="AX10" s="20">
        <v>2.9000000000000001E-2</v>
      </c>
      <c r="AY10" s="20">
        <v>1.2929999999999999</v>
      </c>
      <c r="AZ10" s="19">
        <f t="shared" si="17"/>
        <v>1.4482195742186605</v>
      </c>
      <c r="BA10" s="19">
        <f t="shared" si="18"/>
        <v>0.43158988912480539</v>
      </c>
      <c r="BB10" s="19">
        <f t="shared" si="19"/>
        <v>3.4527191129984431</v>
      </c>
      <c r="BC10" s="19">
        <f t="shared" si="20"/>
        <v>3.8843090021232487</v>
      </c>
      <c r="BD10" s="36">
        <f t="shared" si="21"/>
        <v>9.2391318395019725E-2</v>
      </c>
      <c r="BE10" s="17">
        <f t="shared" si="22"/>
        <v>16.575553593678627</v>
      </c>
      <c r="BF10" s="79">
        <f t="shared" si="23"/>
        <v>0.2083018882889798</v>
      </c>
      <c r="BG10" s="26">
        <v>0.84809999999999997</v>
      </c>
      <c r="BH10" s="20">
        <v>2.8000000000000001E-2</v>
      </c>
      <c r="BI10" s="20">
        <v>1.288</v>
      </c>
      <c r="BJ10" s="19">
        <f t="shared" si="24"/>
        <v>1.4426193438465855</v>
      </c>
      <c r="BK10" s="19">
        <f t="shared" si="25"/>
        <v>0.40196383408984038</v>
      </c>
      <c r="BL10" s="19">
        <f t="shared" si="26"/>
        <v>4.0196383408984033</v>
      </c>
      <c r="BM10" s="19">
        <f t="shared" si="27"/>
        <v>4.4216021749882435</v>
      </c>
      <c r="BN10" s="36">
        <f t="shared" si="28"/>
        <v>0.11064604303426029</v>
      </c>
      <c r="BO10" s="17">
        <f t="shared" si="29"/>
        <v>16.246549221781414</v>
      </c>
      <c r="BP10" s="79">
        <f t="shared" si="30"/>
        <v>0.24741489937502278</v>
      </c>
      <c r="BQ10" s="26">
        <v>0.8135</v>
      </c>
      <c r="BR10" s="20">
        <v>0.03</v>
      </c>
      <c r="BS10" s="20">
        <v>1.2929999999999999</v>
      </c>
      <c r="BT10" s="19">
        <f t="shared" si="31"/>
        <v>1.4482195742186605</v>
      </c>
      <c r="BU10" s="19">
        <f t="shared" si="32"/>
        <v>0.37271192805709824</v>
      </c>
      <c r="BV10" s="19">
        <f t="shared" si="33"/>
        <v>4.4725431366851787</v>
      </c>
      <c r="BW10" s="19">
        <f t="shared" si="34"/>
        <v>4.8452550647422772</v>
      </c>
      <c r="BX10" s="36">
        <f t="shared" si="35"/>
        <v>0.14336583888882368</v>
      </c>
      <c r="BY10" s="17">
        <f t="shared" si="36"/>
        <v>15.82956932186773</v>
      </c>
      <c r="BZ10" s="79">
        <f t="shared" si="37"/>
        <v>0.28254357688093207</v>
      </c>
    </row>
    <row r="11" spans="2:78" ht="20.100000000000001" customHeight="1">
      <c r="B11" s="12" t="s">
        <v>8</v>
      </c>
      <c r="C11" s="10">
        <f>C9*C10</f>
        <v>7.2857749999999992</v>
      </c>
      <c r="D11" s="2"/>
      <c r="E11" s="38">
        <v>34</v>
      </c>
      <c r="F11" s="20">
        <f t="shared" si="38"/>
        <v>0.67460000000000009</v>
      </c>
      <c r="G11" s="20">
        <f t="shared" si="0"/>
        <v>8.4992472643463834</v>
      </c>
      <c r="H11" s="29">
        <f t="shared" si="1"/>
        <v>60333.94366197184</v>
      </c>
      <c r="I11" s="19">
        <v>1.0428999999999999</v>
      </c>
      <c r="J11" s="19">
        <v>4.2999999999999997E-2</v>
      </c>
      <c r="K11" s="19">
        <v>1.331</v>
      </c>
      <c r="L11" s="19">
        <f t="shared" si="2"/>
        <v>1.4907813250464326</v>
      </c>
      <c r="M11" s="19">
        <f t="shared" si="39"/>
        <v>0.64908649533101415</v>
      </c>
      <c r="N11" s="19">
        <f t="shared" si="40"/>
        <v>0</v>
      </c>
      <c r="O11" s="19">
        <f t="shared" si="41"/>
        <v>0.64908649533101415</v>
      </c>
      <c r="P11" s="36">
        <f t="shared" si="42"/>
        <v>0</v>
      </c>
      <c r="Q11" s="17">
        <f t="shared" si="3"/>
        <v>22.336524974756571</v>
      </c>
      <c r="R11" s="79">
        <f t="shared" si="4"/>
        <v>0</v>
      </c>
      <c r="S11" s="26">
        <v>1.0034000000000001</v>
      </c>
      <c r="T11" s="20">
        <v>2.9000000000000001E-2</v>
      </c>
      <c r="U11" s="20">
        <v>1.3320000000000001</v>
      </c>
      <c r="V11" s="19">
        <f t="shared" si="5"/>
        <v>1.4919013711208478</v>
      </c>
      <c r="W11" s="19">
        <f t="shared" si="43"/>
        <v>0.60175231625765335</v>
      </c>
      <c r="X11" s="19">
        <f t="shared" si="44"/>
        <v>1.2035046325153067</v>
      </c>
      <c r="Y11" s="19">
        <f t="shared" si="45"/>
        <v>1.8052569487729602</v>
      </c>
      <c r="Z11" s="36">
        <f t="shared" si="46"/>
        <v>2.4512215889127172E-2</v>
      </c>
      <c r="AA11" s="17">
        <f t="shared" si="6"/>
        <v>21.76468445592652</v>
      </c>
      <c r="AB11" s="79">
        <f t="shared" si="7"/>
        <v>5.5296213228011794E-2</v>
      </c>
      <c r="AC11" s="26">
        <v>0.95660000000000001</v>
      </c>
      <c r="AD11" s="20">
        <v>2.9000000000000001E-2</v>
      </c>
      <c r="AE11" s="20">
        <v>1.3340000000000001</v>
      </c>
      <c r="AF11" s="19">
        <f t="shared" si="8"/>
        <v>1.4941414632696779</v>
      </c>
      <c r="AG11" s="19">
        <f t="shared" si="9"/>
        <v>0.54857187756331172</v>
      </c>
      <c r="AH11" s="19">
        <f t="shared" si="10"/>
        <v>2.1942875102532469</v>
      </c>
      <c r="AI11" s="19">
        <f t="shared" si="11"/>
        <v>2.7428593878165586</v>
      </c>
      <c r="AJ11" s="36">
        <f t="shared" si="12"/>
        <v>4.9171762820017763E-2</v>
      </c>
      <c r="AK11" s="17">
        <f t="shared" si="13"/>
        <v>21.087162018426611</v>
      </c>
      <c r="AL11" s="79">
        <f t="shared" si="14"/>
        <v>0.10405798126536947</v>
      </c>
      <c r="AM11" s="26">
        <v>0.92700000000000005</v>
      </c>
      <c r="AN11" s="20">
        <v>2.7E-2</v>
      </c>
      <c r="AO11" s="20">
        <v>1.335</v>
      </c>
      <c r="AP11" s="19">
        <f t="shared" si="47"/>
        <v>1.4952615093440929</v>
      </c>
      <c r="AQ11" s="19">
        <f t="shared" si="48"/>
        <v>0.51592090681050928</v>
      </c>
      <c r="AR11" s="19">
        <f t="shared" si="49"/>
        <v>3.0955254408630553</v>
      </c>
      <c r="AS11" s="19">
        <f t="shared" si="50"/>
        <v>3.6114463476735645</v>
      </c>
      <c r="AT11" s="36">
        <f t="shared" si="51"/>
        <v>6.8773903621759627E-2</v>
      </c>
      <c r="AU11" s="17">
        <f t="shared" si="15"/>
        <v>20.658643553683078</v>
      </c>
      <c r="AV11" s="79">
        <f t="shared" si="16"/>
        <v>0.14984165987563966</v>
      </c>
      <c r="AW11" s="26">
        <v>0.8911</v>
      </c>
      <c r="AX11" s="20">
        <v>3.3000000000000002E-2</v>
      </c>
      <c r="AY11" s="20">
        <v>1.333</v>
      </c>
      <c r="AZ11" s="19">
        <f t="shared" si="17"/>
        <v>1.4930214171952627</v>
      </c>
      <c r="BA11" s="19">
        <f t="shared" si="18"/>
        <v>0.47530711317067215</v>
      </c>
      <c r="BB11" s="19">
        <f t="shared" si="19"/>
        <v>3.8024569053653772</v>
      </c>
      <c r="BC11" s="19">
        <f t="shared" si="20"/>
        <v>4.2777640185360495</v>
      </c>
      <c r="BD11" s="36">
        <f t="shared" si="21"/>
        <v>0.1117404344160489</v>
      </c>
      <c r="BE11" s="17">
        <f t="shared" si="22"/>
        <v>20.13892014542995</v>
      </c>
      <c r="BF11" s="79">
        <f t="shared" si="23"/>
        <v>0.18881136018746539</v>
      </c>
      <c r="BG11" s="26">
        <v>0.84209999999999996</v>
      </c>
      <c r="BH11" s="20">
        <v>3.4000000000000002E-2</v>
      </c>
      <c r="BI11" s="20">
        <v>1.33</v>
      </c>
      <c r="BJ11" s="19">
        <f t="shared" si="24"/>
        <v>1.4896612789720176</v>
      </c>
      <c r="BK11" s="19">
        <f t="shared" si="25"/>
        <v>0.42256326957574109</v>
      </c>
      <c r="BL11" s="19">
        <f t="shared" si="26"/>
        <v>4.2256326957574109</v>
      </c>
      <c r="BM11" s="19">
        <f t="shared" si="27"/>
        <v>4.6481959653331515</v>
      </c>
      <c r="BN11" s="36">
        <f t="shared" si="28"/>
        <v>0.143261115586445</v>
      </c>
      <c r="BO11" s="17">
        <f t="shared" si="29"/>
        <v>19.429548362577478</v>
      </c>
      <c r="BP11" s="79">
        <f t="shared" si="30"/>
        <v>0.21748486464545119</v>
      </c>
      <c r="BQ11" s="26">
        <v>0.81240000000000001</v>
      </c>
      <c r="BR11" s="20">
        <v>3.9E-2</v>
      </c>
      <c r="BS11" s="20">
        <v>1.341</v>
      </c>
      <c r="BT11" s="19">
        <f t="shared" si="31"/>
        <v>1.5019817857905831</v>
      </c>
      <c r="BU11" s="19">
        <f t="shared" si="32"/>
        <v>0.39981447440807566</v>
      </c>
      <c r="BV11" s="19">
        <f t="shared" si="33"/>
        <v>4.7977736928969081</v>
      </c>
      <c r="BW11" s="19">
        <f t="shared" si="34"/>
        <v>5.1975881673049837</v>
      </c>
      <c r="BX11" s="36">
        <f t="shared" si="35"/>
        <v>0.2004700683851727</v>
      </c>
      <c r="BY11" s="17">
        <f t="shared" si="36"/>
        <v>18.999582200317921</v>
      </c>
      <c r="BZ11" s="79">
        <f t="shared" si="37"/>
        <v>0.25251995766604945</v>
      </c>
    </row>
    <row r="12" spans="2:78" ht="20.100000000000001" customHeight="1">
      <c r="B12" s="12" t="s">
        <v>17</v>
      </c>
      <c r="C12" s="10">
        <f>1*C9</f>
        <v>5.4249999999999998</v>
      </c>
      <c r="D12" s="2"/>
      <c r="E12" s="38">
        <v>36</v>
      </c>
      <c r="F12" s="20">
        <f t="shared" si="38"/>
        <v>0.71460000000000001</v>
      </c>
      <c r="G12" s="20">
        <f t="shared" si="0"/>
        <v>9.0032050031158075</v>
      </c>
      <c r="H12" s="29">
        <f t="shared" si="1"/>
        <v>63911.408450704221</v>
      </c>
      <c r="I12" s="19">
        <v>1.0322</v>
      </c>
      <c r="J12" s="19">
        <v>3.7999999999999999E-2</v>
      </c>
      <c r="K12" s="19">
        <v>1.3480000000000001</v>
      </c>
      <c r="L12" s="19">
        <f t="shared" si="2"/>
        <v>1.5098221083114887</v>
      </c>
      <c r="M12" s="19">
        <f t="shared" si="39"/>
        <v>0.6521817194658126</v>
      </c>
      <c r="N12" s="19">
        <f t="shared" si="40"/>
        <v>0</v>
      </c>
      <c r="O12" s="19">
        <f t="shared" si="41"/>
        <v>0.6521817194658126</v>
      </c>
      <c r="P12" s="36">
        <f t="shared" si="42"/>
        <v>0</v>
      </c>
      <c r="Q12" s="17">
        <f t="shared" si="3"/>
        <v>26.365943208039702</v>
      </c>
      <c r="R12" s="79">
        <f t="shared" si="4"/>
        <v>0</v>
      </c>
      <c r="S12" s="26">
        <v>1.0007999999999999</v>
      </c>
      <c r="T12" s="20">
        <v>0.03</v>
      </c>
      <c r="U12" s="20">
        <v>1.3620000000000001</v>
      </c>
      <c r="V12" s="19">
        <f t="shared" si="5"/>
        <v>1.5255027533532992</v>
      </c>
      <c r="W12" s="19">
        <f t="shared" si="43"/>
        <v>0.62590718371524234</v>
      </c>
      <c r="X12" s="19">
        <f t="shared" si="44"/>
        <v>1.2518143674304847</v>
      </c>
      <c r="Y12" s="19">
        <f t="shared" si="45"/>
        <v>1.877721551145727</v>
      </c>
      <c r="Z12" s="36">
        <f t="shared" si="46"/>
        <v>2.651255578261744E-2</v>
      </c>
      <c r="AA12" s="17">
        <f t="shared" si="6"/>
        <v>25.825615172057162</v>
      </c>
      <c r="AB12" s="79">
        <f t="shared" si="7"/>
        <v>4.8471812155898797E-2</v>
      </c>
      <c r="AC12" s="26">
        <v>0.96189999999999998</v>
      </c>
      <c r="AD12" s="20">
        <v>3.7999999999999999E-2</v>
      </c>
      <c r="AE12" s="20">
        <v>1.3660000000000001</v>
      </c>
      <c r="AF12" s="19">
        <f t="shared" si="8"/>
        <v>1.5299829376509595</v>
      </c>
      <c r="AG12" s="19">
        <f t="shared" si="9"/>
        <v>0.58159729202824606</v>
      </c>
      <c r="AH12" s="19">
        <f t="shared" si="10"/>
        <v>2.3263891681129842</v>
      </c>
      <c r="AI12" s="19">
        <f t="shared" si="11"/>
        <v>2.9079864601412302</v>
      </c>
      <c r="AJ12" s="36">
        <f t="shared" si="12"/>
        <v>6.7560229530604796E-2</v>
      </c>
      <c r="AK12" s="17">
        <f t="shared" si="13"/>
        <v>25.15622789181128</v>
      </c>
      <c r="AL12" s="79">
        <f t="shared" si="14"/>
        <v>9.247766311062311E-2</v>
      </c>
      <c r="AM12" s="26">
        <v>0.94079999999999997</v>
      </c>
      <c r="AN12" s="20">
        <v>2.9000000000000001E-2</v>
      </c>
      <c r="AO12" s="20">
        <v>1.363</v>
      </c>
      <c r="AP12" s="19">
        <f t="shared" si="47"/>
        <v>1.5266227994277142</v>
      </c>
      <c r="AQ12" s="19">
        <f t="shared" si="48"/>
        <v>0.5539205235938619</v>
      </c>
      <c r="AR12" s="19">
        <f t="shared" si="49"/>
        <v>3.3235231415631716</v>
      </c>
      <c r="AS12" s="19">
        <f t="shared" si="50"/>
        <v>3.8774436651570334</v>
      </c>
      <c r="AT12" s="36">
        <f t="shared" si="51"/>
        <v>7.6999355436733849E-2</v>
      </c>
      <c r="AU12" s="17">
        <f t="shared" si="15"/>
        <v>24.793141217950403</v>
      </c>
      <c r="AV12" s="79">
        <f t="shared" si="16"/>
        <v>0.1340501033066725</v>
      </c>
      <c r="AW12" s="26">
        <v>0.89449999999999996</v>
      </c>
      <c r="AX12" s="20">
        <v>3.9E-2</v>
      </c>
      <c r="AY12" s="20">
        <v>1.37</v>
      </c>
      <c r="AZ12" s="19">
        <f t="shared" si="17"/>
        <v>1.5344631219486198</v>
      </c>
      <c r="BA12" s="19">
        <f t="shared" si="18"/>
        <v>0.50589798743332071</v>
      </c>
      <c r="BB12" s="19">
        <f t="shared" si="19"/>
        <v>4.0471838994665656</v>
      </c>
      <c r="BC12" s="19">
        <f t="shared" si="20"/>
        <v>4.5530818868998866</v>
      </c>
      <c r="BD12" s="36">
        <f t="shared" si="21"/>
        <v>0.13948960937403765</v>
      </c>
      <c r="BE12" s="17">
        <f t="shared" si="22"/>
        <v>23.996415483364686</v>
      </c>
      <c r="BF12" s="79">
        <f t="shared" si="23"/>
        <v>0.16865785234766592</v>
      </c>
      <c r="BG12" s="26">
        <v>0.85309999999999997</v>
      </c>
      <c r="BH12" s="20">
        <v>2.8000000000000001E-2</v>
      </c>
      <c r="BI12" s="20">
        <v>1.37</v>
      </c>
      <c r="BJ12" s="19">
        <f t="shared" si="24"/>
        <v>1.5344631219486198</v>
      </c>
      <c r="BK12" s="19">
        <f t="shared" si="25"/>
        <v>0.46015288135151372</v>
      </c>
      <c r="BL12" s="19">
        <f t="shared" si="26"/>
        <v>4.6015288135151362</v>
      </c>
      <c r="BM12" s="19">
        <f t="shared" si="27"/>
        <v>5.0616816948666497</v>
      </c>
      <c r="BN12" s="36">
        <f t="shared" si="28"/>
        <v>0.12518298277157225</v>
      </c>
      <c r="BO12" s="17">
        <f t="shared" si="29"/>
        <v>23.284008455031014</v>
      </c>
      <c r="BP12" s="79">
        <f t="shared" si="30"/>
        <v>0.19762614424411432</v>
      </c>
      <c r="BQ12" s="26">
        <v>0.82430000000000003</v>
      </c>
      <c r="BR12" s="20">
        <v>3.1E-2</v>
      </c>
      <c r="BS12" s="20">
        <v>1.3660000000000001</v>
      </c>
      <c r="BT12" s="19">
        <f t="shared" si="31"/>
        <v>1.5299829376509595</v>
      </c>
      <c r="BU12" s="19">
        <f t="shared" si="32"/>
        <v>0.42710349566114825</v>
      </c>
      <c r="BV12" s="19">
        <f t="shared" si="33"/>
        <v>5.1252419479337794</v>
      </c>
      <c r="BW12" s="19">
        <f t="shared" si="34"/>
        <v>5.5523454435949278</v>
      </c>
      <c r="BX12" s="36">
        <f t="shared" si="35"/>
        <v>0.16534477227226968</v>
      </c>
      <c r="BY12" s="17">
        <f t="shared" si="36"/>
        <v>22.78842095705977</v>
      </c>
      <c r="BZ12" s="79">
        <f t="shared" si="37"/>
        <v>0.22490553240135744</v>
      </c>
    </row>
    <row r="13" spans="2:78" ht="20.100000000000001" customHeight="1">
      <c r="B13" s="33" t="s">
        <v>22</v>
      </c>
      <c r="C13" s="34">
        <v>0.02</v>
      </c>
      <c r="D13" s="2"/>
      <c r="E13" s="38">
        <v>38</v>
      </c>
      <c r="F13" s="20">
        <f t="shared" si="38"/>
        <v>0.75460000000000005</v>
      </c>
      <c r="G13" s="20">
        <f t="shared" si="0"/>
        <v>9.5071627418852351</v>
      </c>
      <c r="H13" s="29">
        <f t="shared" si="1"/>
        <v>67488.873239436623</v>
      </c>
      <c r="I13" s="19">
        <v>1.0316000000000001</v>
      </c>
      <c r="J13" s="19">
        <v>4.1000000000000002E-2</v>
      </c>
      <c r="K13" s="19">
        <v>1.373</v>
      </c>
      <c r="L13" s="19">
        <f t="shared" si="2"/>
        <v>1.5378232601718647</v>
      </c>
      <c r="M13" s="19">
        <f t="shared" si="39"/>
        <v>0.67581039714641167</v>
      </c>
      <c r="N13" s="19">
        <f t="shared" si="40"/>
        <v>0</v>
      </c>
      <c r="O13" s="19">
        <f t="shared" si="41"/>
        <v>0.67581039714641167</v>
      </c>
      <c r="P13" s="36">
        <f t="shared" si="42"/>
        <v>0</v>
      </c>
      <c r="Q13" s="17">
        <f t="shared" si="3"/>
        <v>31.033772988069888</v>
      </c>
      <c r="R13" s="79">
        <f t="shared" si="4"/>
        <v>0</v>
      </c>
      <c r="S13" s="26">
        <v>1.0051000000000001</v>
      </c>
      <c r="T13" s="20">
        <v>4.2000000000000003E-2</v>
      </c>
      <c r="U13" s="20">
        <v>1.37</v>
      </c>
      <c r="V13" s="19">
        <f t="shared" si="5"/>
        <v>1.5344631219486198</v>
      </c>
      <c r="W13" s="19">
        <f t="shared" si="43"/>
        <v>0.63873513757515588</v>
      </c>
      <c r="X13" s="19">
        <f t="shared" si="44"/>
        <v>1.2774702751503118</v>
      </c>
      <c r="Y13" s="19">
        <f t="shared" si="45"/>
        <v>1.9162054127254677</v>
      </c>
      <c r="Z13" s="36">
        <f t="shared" si="46"/>
        <v>3.7554894831471682E-2</v>
      </c>
      <c r="AA13" s="17">
        <f t="shared" si="6"/>
        <v>30.496821444465908</v>
      </c>
      <c r="AB13" s="79">
        <f t="shared" si="7"/>
        <v>4.1888636737981336E-2</v>
      </c>
      <c r="AC13" s="26">
        <v>0.97750000000000004</v>
      </c>
      <c r="AD13" s="20">
        <v>3.6999999999999998E-2</v>
      </c>
      <c r="AE13" s="20">
        <v>1.379</v>
      </c>
      <c r="AF13" s="19">
        <f t="shared" si="8"/>
        <v>1.5445435366183551</v>
      </c>
      <c r="AG13" s="19">
        <f t="shared" si="9"/>
        <v>0.61210114524384474</v>
      </c>
      <c r="AH13" s="19">
        <f t="shared" si="10"/>
        <v>2.4484045809753789</v>
      </c>
      <c r="AI13" s="19">
        <f t="shared" si="11"/>
        <v>3.0605057262192235</v>
      </c>
      <c r="AJ13" s="36">
        <f t="shared" si="12"/>
        <v>6.7040366135698443E-2</v>
      </c>
      <c r="AK13" s="17">
        <f t="shared" si="13"/>
        <v>29.937581346221766</v>
      </c>
      <c r="AL13" s="79">
        <f t="shared" si="14"/>
        <v>8.1783646870470267E-2</v>
      </c>
      <c r="AM13" s="26">
        <v>0.93530000000000002</v>
      </c>
      <c r="AN13" s="20">
        <v>3.5999999999999997E-2</v>
      </c>
      <c r="AO13" s="20">
        <v>1.387</v>
      </c>
      <c r="AP13" s="19">
        <f t="shared" si="47"/>
        <v>1.5535039052136754</v>
      </c>
      <c r="AQ13" s="19">
        <f t="shared" si="48"/>
        <v>0.56691235046928801</v>
      </c>
      <c r="AR13" s="19">
        <f t="shared" si="49"/>
        <v>3.4014741028157278</v>
      </c>
      <c r="AS13" s="19">
        <f t="shared" si="50"/>
        <v>3.9683864532850159</v>
      </c>
      <c r="AT13" s="36">
        <f t="shared" si="51"/>
        <v>9.8981220138892989E-2</v>
      </c>
      <c r="AU13" s="17">
        <f t="shared" si="15"/>
        <v>29.082511340935433</v>
      </c>
      <c r="AV13" s="79">
        <f t="shared" si="16"/>
        <v>0.11695943527503908</v>
      </c>
      <c r="AW13" s="26">
        <v>0.89670000000000005</v>
      </c>
      <c r="AX13" s="20">
        <v>3.9E-2</v>
      </c>
      <c r="AY13" s="20">
        <v>1.393</v>
      </c>
      <c r="AZ13" s="19">
        <f t="shared" si="17"/>
        <v>1.5602241816601659</v>
      </c>
      <c r="BA13" s="19">
        <f t="shared" si="18"/>
        <v>0.52560283607303127</v>
      </c>
      <c r="BB13" s="19">
        <f t="shared" si="19"/>
        <v>4.2048226885842501</v>
      </c>
      <c r="BC13" s="19">
        <f t="shared" si="20"/>
        <v>4.7304255246572815</v>
      </c>
      <c r="BD13" s="36">
        <f t="shared" si="21"/>
        <v>0.14421251692697637</v>
      </c>
      <c r="BE13" s="17">
        <f t="shared" si="22"/>
        <v>28.300385696289641</v>
      </c>
      <c r="BF13" s="79">
        <f t="shared" si="23"/>
        <v>0.14857828206685991</v>
      </c>
      <c r="BG13" s="26">
        <v>0.86519999999999997</v>
      </c>
      <c r="BH13" s="20">
        <v>2.9000000000000001E-2</v>
      </c>
      <c r="BI13" s="20">
        <v>1.389</v>
      </c>
      <c r="BJ13" s="19">
        <f t="shared" si="24"/>
        <v>1.5557439973625056</v>
      </c>
      <c r="BK13" s="19">
        <f t="shared" si="25"/>
        <v>0.48651769510413484</v>
      </c>
      <c r="BL13" s="19">
        <f t="shared" si="26"/>
        <v>4.8651769510413478</v>
      </c>
      <c r="BM13" s="19">
        <f t="shared" si="27"/>
        <v>5.3516946461454831</v>
      </c>
      <c r="BN13" s="36">
        <f t="shared" si="28"/>
        <v>0.13327497788167311</v>
      </c>
      <c r="BO13" s="17">
        <f t="shared" si="29"/>
        <v>27.662122540684912</v>
      </c>
      <c r="BP13" s="79">
        <f t="shared" si="30"/>
        <v>0.17587865659570195</v>
      </c>
      <c r="BQ13" s="26">
        <v>0.82599999999999996</v>
      </c>
      <c r="BR13" s="20">
        <v>3.5999999999999997E-2</v>
      </c>
      <c r="BS13" s="20">
        <v>1.397</v>
      </c>
      <c r="BT13" s="19">
        <f t="shared" si="31"/>
        <v>1.5647043659578259</v>
      </c>
      <c r="BU13" s="19">
        <f t="shared" si="32"/>
        <v>0.44855327761525365</v>
      </c>
      <c r="BV13" s="19">
        <f t="shared" si="33"/>
        <v>5.3826393313830438</v>
      </c>
      <c r="BW13" s="19">
        <f t="shared" si="34"/>
        <v>5.8311926089982977</v>
      </c>
      <c r="BX13" s="36">
        <f t="shared" si="35"/>
        <v>0.20082727193758171</v>
      </c>
      <c r="BY13" s="17">
        <f t="shared" si="36"/>
        <v>26.867839502599029</v>
      </c>
      <c r="BZ13" s="79">
        <f t="shared" si="37"/>
        <v>0.20033763157109677</v>
      </c>
    </row>
    <row r="14" spans="2:78" ht="20.100000000000001" customHeight="1" thickBot="1">
      <c r="B14" s="13" t="s">
        <v>16</v>
      </c>
      <c r="C14" s="14">
        <f>1/(2*PI())*SQRT($C$2/(C11+C12))</f>
        <v>0.89282041412649438</v>
      </c>
      <c r="D14" s="2"/>
      <c r="E14" s="38">
        <v>40</v>
      </c>
      <c r="F14" s="20">
        <f t="shared" si="38"/>
        <v>0.79460000000000008</v>
      </c>
      <c r="G14" s="20">
        <f t="shared" si="0"/>
        <v>10.011120480654663</v>
      </c>
      <c r="H14" s="29">
        <f t="shared" si="1"/>
        <v>71066.338028169019</v>
      </c>
      <c r="I14" s="19">
        <v>1.05</v>
      </c>
      <c r="J14" s="19">
        <v>4.9000000000000002E-2</v>
      </c>
      <c r="K14" s="19">
        <v>1.3540000000000001</v>
      </c>
      <c r="L14" s="19">
        <f t="shared" si="2"/>
        <v>1.5165423847579789</v>
      </c>
      <c r="M14" s="19">
        <f t="shared" si="39"/>
        <v>0.68089015447237233</v>
      </c>
      <c r="N14" s="19">
        <f t="shared" si="40"/>
        <v>0</v>
      </c>
      <c r="O14" s="19">
        <f t="shared" si="41"/>
        <v>0.68089015447237233</v>
      </c>
      <c r="P14" s="36">
        <f t="shared" si="42"/>
        <v>0</v>
      </c>
      <c r="Q14" s="17">
        <f t="shared" si="3"/>
        <v>36.670446587202335</v>
      </c>
      <c r="R14" s="79">
        <f t="shared" si="4"/>
        <v>0</v>
      </c>
      <c r="S14" s="26">
        <v>1.02</v>
      </c>
      <c r="T14" s="20">
        <v>4.4999999999999998E-2</v>
      </c>
      <c r="U14" s="20">
        <v>1.3480000000000001</v>
      </c>
      <c r="V14" s="19">
        <f t="shared" si="5"/>
        <v>1.5098221083114887</v>
      </c>
      <c r="W14" s="19">
        <f t="shared" si="43"/>
        <v>0.63685601572800066</v>
      </c>
      <c r="X14" s="19">
        <f t="shared" si="44"/>
        <v>1.2737120314560013</v>
      </c>
      <c r="Y14" s="19">
        <f t="shared" si="45"/>
        <v>1.9105680471840021</v>
      </c>
      <c r="Z14" s="36">
        <f t="shared" si="46"/>
        <v>3.8955467764767805E-2</v>
      </c>
      <c r="AA14" s="17">
        <f t="shared" si="6"/>
        <v>35.960696008095191</v>
      </c>
      <c r="AB14" s="79">
        <f t="shared" si="7"/>
        <v>3.5419560043255929E-2</v>
      </c>
      <c r="AC14" s="26">
        <v>0.98939999999999995</v>
      </c>
      <c r="AD14" s="20">
        <v>4.2999999999999997E-2</v>
      </c>
      <c r="AE14" s="20">
        <v>1.355</v>
      </c>
      <c r="AF14" s="19">
        <f t="shared" si="8"/>
        <v>1.5176624308323938</v>
      </c>
      <c r="AG14" s="19">
        <f t="shared" si="9"/>
        <v>0.60545731422639071</v>
      </c>
      <c r="AH14" s="19">
        <f t="shared" si="10"/>
        <v>2.4218292569055628</v>
      </c>
      <c r="AI14" s="19">
        <f t="shared" si="11"/>
        <v>3.0272865711319534</v>
      </c>
      <c r="AJ14" s="36">
        <f t="shared" si="12"/>
        <v>7.5223436027161528E-2</v>
      </c>
      <c r="AK14" s="17">
        <f t="shared" si="13"/>
        <v>35.236750417405908</v>
      </c>
      <c r="AL14" s="79">
        <f t="shared" si="14"/>
        <v>6.8730210028370015E-2</v>
      </c>
      <c r="AM14" s="26">
        <v>0.9476</v>
      </c>
      <c r="AN14" s="20">
        <v>4.1000000000000002E-2</v>
      </c>
      <c r="AO14" s="20">
        <v>1.371</v>
      </c>
      <c r="AP14" s="19">
        <f t="shared" si="47"/>
        <v>1.5355831680230347</v>
      </c>
      <c r="AQ14" s="19">
        <f t="shared" si="48"/>
        <v>0.56857288072068823</v>
      </c>
      <c r="AR14" s="19">
        <f t="shared" si="49"/>
        <v>3.4114372843241294</v>
      </c>
      <c r="AS14" s="19">
        <f t="shared" si="50"/>
        <v>3.9800101650448179</v>
      </c>
      <c r="AT14" s="36">
        <f t="shared" si="51"/>
        <v>0.11014280854877768</v>
      </c>
      <c r="AU14" s="17">
        <f t="shared" si="15"/>
        <v>34.247831277183288</v>
      </c>
      <c r="AV14" s="79">
        <f t="shared" si="16"/>
        <v>9.9610315663897511E-2</v>
      </c>
      <c r="AW14" s="26">
        <v>0.90939999999999999</v>
      </c>
      <c r="AX14" s="20">
        <v>3.6999999999999998E-2</v>
      </c>
      <c r="AY14" s="20">
        <v>1.38</v>
      </c>
      <c r="AZ14" s="19">
        <f t="shared" si="17"/>
        <v>1.54566358269277</v>
      </c>
      <c r="BA14" s="19">
        <f t="shared" si="18"/>
        <v>0.53055351985126697</v>
      </c>
      <c r="BB14" s="19">
        <f t="shared" si="19"/>
        <v>4.2444281588101358</v>
      </c>
      <c r="BC14" s="19">
        <f t="shared" si="20"/>
        <v>4.774981678661403</v>
      </c>
      <c r="BD14" s="36">
        <f t="shared" si="21"/>
        <v>0.13427526359478378</v>
      </c>
      <c r="BE14" s="17">
        <f t="shared" si="22"/>
        <v>33.344082206453528</v>
      </c>
      <c r="BF14" s="79">
        <f t="shared" si="23"/>
        <v>0.12729179746289895</v>
      </c>
      <c r="BG14" s="26">
        <v>0.86780000000000002</v>
      </c>
      <c r="BH14" s="20">
        <v>4.2000000000000003E-2</v>
      </c>
      <c r="BI14" s="20">
        <v>1.387</v>
      </c>
      <c r="BJ14" s="19">
        <f t="shared" si="24"/>
        <v>1.5535039052136754</v>
      </c>
      <c r="BK14" s="19">
        <f t="shared" si="25"/>
        <v>0.48803766581197461</v>
      </c>
      <c r="BL14" s="19">
        <f t="shared" si="26"/>
        <v>4.8803766581197454</v>
      </c>
      <c r="BM14" s="19">
        <f t="shared" si="27"/>
        <v>5.3684143239317201</v>
      </c>
      <c r="BN14" s="36">
        <f t="shared" si="28"/>
        <v>0.19246348360340307</v>
      </c>
      <c r="BO14" s="17">
        <f t="shared" si="29"/>
        <v>32.359894736758292</v>
      </c>
      <c r="BP14" s="79">
        <f t="shared" si="30"/>
        <v>0.15081559126878191</v>
      </c>
      <c r="BQ14" s="26">
        <v>0.82479999999999998</v>
      </c>
      <c r="BR14" s="20">
        <v>3.9E-2</v>
      </c>
      <c r="BS14" s="20">
        <v>1.39</v>
      </c>
      <c r="BT14" s="19">
        <f t="shared" si="31"/>
        <v>1.5568640434369205</v>
      </c>
      <c r="BU14" s="19">
        <f t="shared" si="32"/>
        <v>0.44278003742211841</v>
      </c>
      <c r="BV14" s="19">
        <f t="shared" si="33"/>
        <v>5.3133604490654207</v>
      </c>
      <c r="BW14" s="19">
        <f t="shared" si="34"/>
        <v>5.7561404864875394</v>
      </c>
      <c r="BX14" s="36">
        <f t="shared" si="35"/>
        <v>0.21538803953719807</v>
      </c>
      <c r="BY14" s="17">
        <f t="shared" si="36"/>
        <v>31.342585573371391</v>
      </c>
      <c r="BZ14" s="79">
        <f t="shared" si="37"/>
        <v>0.16952527533592004</v>
      </c>
    </row>
    <row r="15" spans="2:78" ht="20.100000000000001" customHeight="1">
      <c r="B15" s="2"/>
      <c r="C15" s="2"/>
      <c r="D15" s="2"/>
      <c r="E15" s="38">
        <v>42</v>
      </c>
      <c r="F15" s="20">
        <f t="shared" si="38"/>
        <v>0.83460000000000001</v>
      </c>
      <c r="G15" s="20">
        <f t="shared" si="0"/>
        <v>10.515078219424089</v>
      </c>
      <c r="H15" s="29">
        <f t="shared" si="1"/>
        <v>74643.8028169014</v>
      </c>
      <c r="I15" s="19">
        <v>1.0674999999999999</v>
      </c>
      <c r="J15" s="19">
        <v>5.1999999999999998E-2</v>
      </c>
      <c r="K15" s="19">
        <v>1.323</v>
      </c>
      <c r="L15" s="19">
        <f t="shared" si="2"/>
        <v>1.4818209564511122</v>
      </c>
      <c r="M15" s="19">
        <f t="shared" si="39"/>
        <v>0.67191847620507539</v>
      </c>
      <c r="N15" s="19">
        <f t="shared" si="40"/>
        <v>0</v>
      </c>
      <c r="O15" s="19">
        <f t="shared" si="41"/>
        <v>0.67191847620507539</v>
      </c>
      <c r="P15" s="36">
        <f t="shared" si="42"/>
        <v>0</v>
      </c>
      <c r="Q15" s="17">
        <f t="shared" si="3"/>
        <v>42.971598500438887</v>
      </c>
      <c r="R15" s="79">
        <f t="shared" si="4"/>
        <v>0</v>
      </c>
      <c r="S15" s="26">
        <v>1.0481</v>
      </c>
      <c r="T15" s="20">
        <v>5.0999999999999997E-2</v>
      </c>
      <c r="U15" s="20">
        <v>1.3129999999999999</v>
      </c>
      <c r="V15" s="19">
        <f t="shared" si="5"/>
        <v>1.4706204957069617</v>
      </c>
      <c r="W15" s="19">
        <f t="shared" si="43"/>
        <v>0.63796377868698351</v>
      </c>
      <c r="X15" s="19">
        <f t="shared" si="44"/>
        <v>1.275927557373967</v>
      </c>
      <c r="Y15" s="19">
        <f t="shared" si="45"/>
        <v>1.9138913360609506</v>
      </c>
      <c r="Z15" s="36">
        <f t="shared" si="46"/>
        <v>4.1886662136318836E-2</v>
      </c>
      <c r="AA15" s="17">
        <f t="shared" si="6"/>
        <v>42.439765000656749</v>
      </c>
      <c r="AB15" s="79">
        <f t="shared" si="7"/>
        <v>3.0064435025835376E-2</v>
      </c>
      <c r="AC15" s="26">
        <v>0.98960000000000004</v>
      </c>
      <c r="AD15" s="20">
        <v>4.7E-2</v>
      </c>
      <c r="AE15" s="20">
        <v>1.337</v>
      </c>
      <c r="AF15" s="19">
        <f t="shared" si="8"/>
        <v>1.497501601492923</v>
      </c>
      <c r="AG15" s="19">
        <f t="shared" si="9"/>
        <v>0.58971654893103609</v>
      </c>
      <c r="AH15" s="19">
        <f t="shared" si="10"/>
        <v>2.3588661957241444</v>
      </c>
      <c r="AI15" s="19">
        <f t="shared" si="11"/>
        <v>2.9485827446551802</v>
      </c>
      <c r="AJ15" s="36">
        <f t="shared" si="12"/>
        <v>8.0051005902665034E-2</v>
      </c>
      <c r="AK15" s="17">
        <f t="shared" si="13"/>
        <v>40.836040271932241</v>
      </c>
      <c r="AL15" s="79">
        <f t="shared" si="14"/>
        <v>5.7764322397964217E-2</v>
      </c>
      <c r="AM15" s="26">
        <v>0.95579999999999998</v>
      </c>
      <c r="AN15" s="20">
        <v>0.05</v>
      </c>
      <c r="AO15" s="20">
        <v>1.3320000000000001</v>
      </c>
      <c r="AP15" s="19">
        <f t="shared" si="47"/>
        <v>1.4919013711208478</v>
      </c>
      <c r="AQ15" s="19">
        <f t="shared" si="48"/>
        <v>0.54601381304721053</v>
      </c>
      <c r="AR15" s="19">
        <f t="shared" si="49"/>
        <v>3.2760828782832632</v>
      </c>
      <c r="AS15" s="19">
        <f t="shared" si="50"/>
        <v>3.8220966913304739</v>
      </c>
      <c r="AT15" s="36">
        <f t="shared" si="51"/>
        <v>0.12678732356445091</v>
      </c>
      <c r="AU15" s="17">
        <f t="shared" si="15"/>
        <v>39.90944376200251</v>
      </c>
      <c r="AV15" s="79">
        <f t="shared" si="16"/>
        <v>8.2087911267818711E-2</v>
      </c>
      <c r="AW15" s="26">
        <v>0.90659999999999996</v>
      </c>
      <c r="AX15" s="20">
        <v>4.1000000000000002E-2</v>
      </c>
      <c r="AY15" s="20">
        <v>1.355</v>
      </c>
      <c r="AZ15" s="19">
        <f t="shared" si="17"/>
        <v>1.5176624308323938</v>
      </c>
      <c r="BA15" s="19">
        <f t="shared" si="18"/>
        <v>0.50835973828851588</v>
      </c>
      <c r="BB15" s="19">
        <f t="shared" si="19"/>
        <v>4.0668779063081271</v>
      </c>
      <c r="BC15" s="19">
        <f t="shared" si="20"/>
        <v>4.5752376445966432</v>
      </c>
      <c r="BD15" s="36">
        <f t="shared" si="21"/>
        <v>0.14344934312156388</v>
      </c>
      <c r="BE15" s="17">
        <f t="shared" si="22"/>
        <v>38.560670143998308</v>
      </c>
      <c r="BF15" s="79">
        <f t="shared" si="23"/>
        <v>0.10546699243350954</v>
      </c>
      <c r="BG15" s="26">
        <v>0.87809999999999999</v>
      </c>
      <c r="BH15" s="20">
        <v>4.9000000000000002E-2</v>
      </c>
      <c r="BI15" s="20">
        <v>1.36</v>
      </c>
      <c r="BJ15" s="19">
        <f t="shared" si="24"/>
        <v>1.5232626612044693</v>
      </c>
      <c r="BK15" s="19">
        <f t="shared" si="25"/>
        <v>0.48042643788101996</v>
      </c>
      <c r="BL15" s="19">
        <f t="shared" si="26"/>
        <v>4.8042643788101991</v>
      </c>
      <c r="BM15" s="19">
        <f t="shared" si="27"/>
        <v>5.284690816691219</v>
      </c>
      <c r="BN15" s="36">
        <f t="shared" si="28"/>
        <v>0.21588378636849331</v>
      </c>
      <c r="BO15" s="17">
        <f t="shared" si="29"/>
        <v>37.779368353081239</v>
      </c>
      <c r="BP15" s="79">
        <f t="shared" si="30"/>
        <v>0.12716635000114737</v>
      </c>
      <c r="BQ15" s="26">
        <v>0.81259999999999999</v>
      </c>
      <c r="BR15" s="20">
        <v>4.7E-2</v>
      </c>
      <c r="BS15" s="20">
        <v>1.377</v>
      </c>
      <c r="BT15" s="19">
        <f t="shared" si="31"/>
        <v>1.5423034444695249</v>
      </c>
      <c r="BU15" s="19">
        <f t="shared" si="32"/>
        <v>0.42177675780576573</v>
      </c>
      <c r="BV15" s="19">
        <f t="shared" si="33"/>
        <v>5.0613210936691884</v>
      </c>
      <c r="BW15" s="19">
        <f t="shared" si="34"/>
        <v>5.4830978514749544</v>
      </c>
      <c r="BX15" s="36">
        <f t="shared" si="35"/>
        <v>0.25473763603734623</v>
      </c>
      <c r="BY15" s="17">
        <f t="shared" si="36"/>
        <v>35.983744938868327</v>
      </c>
      <c r="BZ15" s="79">
        <f t="shared" si="37"/>
        <v>0.14065576282478964</v>
      </c>
    </row>
    <row r="16" spans="2:78" ht="20.100000000000001" customHeight="1">
      <c r="B16" s="2"/>
      <c r="C16" s="2"/>
      <c r="D16" s="2"/>
      <c r="E16" s="38">
        <v>44</v>
      </c>
      <c r="F16" s="20">
        <f t="shared" si="38"/>
        <v>0.87460000000000004</v>
      </c>
      <c r="G16" s="20">
        <f t="shared" si="0"/>
        <v>11.019035958193516</v>
      </c>
      <c r="H16" s="29">
        <f t="shared" si="1"/>
        <v>78221.267605633795</v>
      </c>
      <c r="I16" s="19">
        <v>1.2206999999999999</v>
      </c>
      <c r="J16" s="19">
        <v>7.0999999999999994E-2</v>
      </c>
      <c r="K16" s="19">
        <v>1.173</v>
      </c>
      <c r="L16" s="19">
        <f t="shared" si="2"/>
        <v>1.3138140452888547</v>
      </c>
      <c r="M16" s="19">
        <f t="shared" si="39"/>
        <v>0.69067707474958195</v>
      </c>
      <c r="N16" s="19">
        <f t="shared" si="40"/>
        <v>0</v>
      </c>
      <c r="O16" s="19">
        <f t="shared" si="41"/>
        <v>0.69067707474958195</v>
      </c>
      <c r="P16" s="36">
        <f t="shared" si="42"/>
        <v>0</v>
      </c>
      <c r="Q16" s="17">
        <f t="shared" si="3"/>
        <v>54.284069319331785</v>
      </c>
      <c r="R16" s="79">
        <f t="shared" si="4"/>
        <v>0</v>
      </c>
      <c r="S16" s="26">
        <v>1.2044999999999999</v>
      </c>
      <c r="T16" s="20">
        <v>7.9000000000000001E-2</v>
      </c>
      <c r="U16" s="20">
        <v>1.159</v>
      </c>
      <c r="V16" s="19">
        <f t="shared" si="5"/>
        <v>1.2981334002470439</v>
      </c>
      <c r="W16" s="19">
        <f t="shared" si="43"/>
        <v>0.65651039681277512</v>
      </c>
      <c r="X16" s="19">
        <f t="shared" si="44"/>
        <v>1.3130207936255502</v>
      </c>
      <c r="Y16" s="19">
        <f t="shared" si="45"/>
        <v>1.9695311904383255</v>
      </c>
      <c r="Z16" s="36">
        <f t="shared" si="46"/>
        <v>5.055569541017501E-2</v>
      </c>
      <c r="AA16" s="17">
        <f t="shared" si="6"/>
        <v>53.772997126053944</v>
      </c>
      <c r="AB16" s="79">
        <f t="shared" si="7"/>
        <v>2.4417846573580124E-2</v>
      </c>
      <c r="AC16" s="26">
        <v>1.0368999999999999</v>
      </c>
      <c r="AD16" s="20">
        <v>6.9000000000000006E-2</v>
      </c>
      <c r="AE16" s="20">
        <v>1.2150000000000001</v>
      </c>
      <c r="AF16" s="19">
        <f t="shared" si="8"/>
        <v>1.3608559804142868</v>
      </c>
      <c r="AG16" s="19">
        <f t="shared" si="9"/>
        <v>0.53467198902008239</v>
      </c>
      <c r="AH16" s="19">
        <f t="shared" si="10"/>
        <v>2.1386879560803296</v>
      </c>
      <c r="AI16" s="19">
        <f t="shared" si="11"/>
        <v>2.6733599451004117</v>
      </c>
      <c r="AJ16" s="36">
        <f t="shared" si="12"/>
        <v>9.7052732569628736E-2</v>
      </c>
      <c r="AK16" s="17">
        <f t="shared" si="13"/>
        <v>48.485608262265949</v>
      </c>
      <c r="AL16" s="79">
        <f t="shared" si="14"/>
        <v>4.4109747876356312E-2</v>
      </c>
      <c r="AM16" s="26">
        <v>0.98460000000000003</v>
      </c>
      <c r="AN16" s="20">
        <v>6.6000000000000003E-2</v>
      </c>
      <c r="AO16" s="20">
        <v>1.24</v>
      </c>
      <c r="AP16" s="19">
        <f t="shared" si="47"/>
        <v>1.388857132274663</v>
      </c>
      <c r="AQ16" s="19">
        <f t="shared" si="48"/>
        <v>0.50213923982634967</v>
      </c>
      <c r="AR16" s="19">
        <f t="shared" si="49"/>
        <v>3.0128354389580978</v>
      </c>
      <c r="AS16" s="19">
        <f t="shared" si="50"/>
        <v>3.5149746787844474</v>
      </c>
      <c r="AT16" s="36">
        <f t="shared" si="51"/>
        <v>0.14503896300622895</v>
      </c>
      <c r="AU16" s="17">
        <f t="shared" si="15"/>
        <v>46.835665317301086</v>
      </c>
      <c r="AV16" s="79">
        <f t="shared" si="16"/>
        <v>6.4327802723561547E-2</v>
      </c>
      <c r="AW16" s="26">
        <v>0.87849999999999995</v>
      </c>
      <c r="AX16" s="20">
        <v>6.6000000000000003E-2</v>
      </c>
      <c r="AY16" s="20">
        <v>1.2629999999999999</v>
      </c>
      <c r="AZ16" s="19">
        <f t="shared" si="17"/>
        <v>1.4146181919862091</v>
      </c>
      <c r="BA16" s="19">
        <f t="shared" si="18"/>
        <v>0.4147165436503385</v>
      </c>
      <c r="BB16" s="19">
        <f t="shared" si="19"/>
        <v>3.317732349202708</v>
      </c>
      <c r="BC16" s="19">
        <f t="shared" si="20"/>
        <v>3.7324488928530464</v>
      </c>
      <c r="BD16" s="36">
        <f t="shared" si="21"/>
        <v>0.20062578700978426</v>
      </c>
      <c r="BE16" s="17">
        <f t="shared" si="22"/>
        <v>43.488457927993757</v>
      </c>
      <c r="BF16" s="79">
        <f t="shared" si="23"/>
        <v>7.6289951570507761E-2</v>
      </c>
      <c r="BG16" s="26">
        <v>0.79620000000000002</v>
      </c>
      <c r="BH16" s="20">
        <v>5.8999999999999997E-2</v>
      </c>
      <c r="BI16" s="20">
        <v>1.306</v>
      </c>
      <c r="BJ16" s="19">
        <f t="shared" si="24"/>
        <v>1.4627801731860564</v>
      </c>
      <c r="BK16" s="19">
        <f t="shared" si="25"/>
        <v>0.36424351469111643</v>
      </c>
      <c r="BL16" s="19">
        <f t="shared" si="26"/>
        <v>3.6424351469111644</v>
      </c>
      <c r="BM16" s="19">
        <f t="shared" si="27"/>
        <v>4.0066786616022805</v>
      </c>
      <c r="BN16" s="36">
        <f t="shared" si="28"/>
        <v>0.23970908561518289</v>
      </c>
      <c r="BO16" s="17">
        <f t="shared" si="29"/>
        <v>40.89208499547734</v>
      </c>
      <c r="BP16" s="79">
        <f t="shared" si="30"/>
        <v>8.9074331800738885E-2</v>
      </c>
      <c r="BQ16" s="26">
        <v>0.72170000000000001</v>
      </c>
      <c r="BR16" s="20">
        <v>7.2999999999999995E-2</v>
      </c>
      <c r="BS16" s="20">
        <v>1.337</v>
      </c>
      <c r="BT16" s="19">
        <f t="shared" si="31"/>
        <v>1.497501601492923</v>
      </c>
      <c r="BU16" s="19">
        <f t="shared" si="32"/>
        <v>0.31364426633436682</v>
      </c>
      <c r="BV16" s="19">
        <f t="shared" si="33"/>
        <v>3.7637311960124014</v>
      </c>
      <c r="BW16" s="19">
        <f t="shared" si="34"/>
        <v>4.077375462346768</v>
      </c>
      <c r="BX16" s="36">
        <f t="shared" si="35"/>
        <v>0.37300362324858821</v>
      </c>
      <c r="BY16" s="17">
        <f t="shared" si="36"/>
        <v>38.541783859724326</v>
      </c>
      <c r="BZ16" s="79">
        <f t="shared" si="37"/>
        <v>9.7653269234002749E-2</v>
      </c>
    </row>
    <row r="17" spans="2:78" ht="20.100000000000001" customHeight="1">
      <c r="B17" s="2"/>
      <c r="C17" s="2"/>
      <c r="D17" s="2"/>
      <c r="E17" s="38">
        <v>46</v>
      </c>
      <c r="F17" s="20">
        <f t="shared" si="38"/>
        <v>0.91460000000000008</v>
      </c>
      <c r="G17" s="20">
        <f t="shared" si="0"/>
        <v>11.522993696962944</v>
      </c>
      <c r="H17" s="29">
        <f t="shared" si="1"/>
        <v>81798.732394366205</v>
      </c>
      <c r="I17" s="19">
        <v>2.0947</v>
      </c>
      <c r="J17" s="19">
        <v>0.15</v>
      </c>
      <c r="K17" s="19">
        <v>0.96399999999999997</v>
      </c>
      <c r="L17" s="19">
        <f t="shared" si="2"/>
        <v>1.079724415736109</v>
      </c>
      <c r="M17" s="19">
        <f t="shared" si="39"/>
        <v>1.3735955045148891</v>
      </c>
      <c r="N17" s="19">
        <f t="shared" si="40"/>
        <v>0</v>
      </c>
      <c r="O17" s="19">
        <f t="shared" si="41"/>
        <v>1.3735955045148891</v>
      </c>
      <c r="P17" s="36">
        <f t="shared" si="42"/>
        <v>0</v>
      </c>
      <c r="Q17" s="17">
        <f t="shared" si="3"/>
        <v>93.609421563777417</v>
      </c>
      <c r="R17" s="79">
        <f t="shared" si="4"/>
        <v>0</v>
      </c>
      <c r="S17" s="26">
        <v>2.33</v>
      </c>
      <c r="T17" s="20">
        <v>5.2999999999999999E-2</v>
      </c>
      <c r="U17" s="20">
        <v>0.92800000000000005</v>
      </c>
      <c r="V17" s="19">
        <f t="shared" si="5"/>
        <v>1.0394027570571671</v>
      </c>
      <c r="W17" s="19">
        <f t="shared" si="43"/>
        <v>1.5749578015738399</v>
      </c>
      <c r="X17" s="19">
        <f t="shared" si="44"/>
        <v>3.1499156031476798</v>
      </c>
      <c r="Y17" s="19">
        <f t="shared" si="45"/>
        <v>4.72487340472152</v>
      </c>
      <c r="Z17" s="36">
        <f t="shared" si="46"/>
        <v>2.1744425980770515E-2</v>
      </c>
      <c r="AA17" s="17">
        <f t="shared" si="6"/>
        <v>102.09837862777589</v>
      </c>
      <c r="AB17" s="79">
        <f t="shared" si="7"/>
        <v>3.0851769102342479E-2</v>
      </c>
      <c r="AC17" s="26">
        <v>2.1198000000000001</v>
      </c>
      <c r="AD17" s="20">
        <v>5.0999999999999997E-2</v>
      </c>
      <c r="AE17" s="20">
        <v>0.92700000000000005</v>
      </c>
      <c r="AF17" s="19">
        <f t="shared" si="8"/>
        <v>1.0382827109827522</v>
      </c>
      <c r="AG17" s="19">
        <f t="shared" si="9"/>
        <v>1.30079953051776</v>
      </c>
      <c r="AH17" s="19">
        <f t="shared" si="10"/>
        <v>5.2031981220710399</v>
      </c>
      <c r="AI17" s="19">
        <f t="shared" si="11"/>
        <v>6.5039976525887999</v>
      </c>
      <c r="AJ17" s="36">
        <f t="shared" si="12"/>
        <v>4.1757622656719159E-2</v>
      </c>
      <c r="AK17" s="17">
        <f t="shared" si="13"/>
        <v>94.514958420158052</v>
      </c>
      <c r="AL17" s="79">
        <f t="shared" si="14"/>
        <v>5.5051583464076383E-2</v>
      </c>
      <c r="AM17" s="26">
        <v>1.698</v>
      </c>
      <c r="AN17" s="20">
        <v>9.6000000000000002E-2</v>
      </c>
      <c r="AO17" s="20">
        <v>0.94699999999999995</v>
      </c>
      <c r="AP17" s="19">
        <f t="shared" si="47"/>
        <v>1.0606836324710531</v>
      </c>
      <c r="AQ17" s="19">
        <f t="shared" si="48"/>
        <v>0.87103670716935444</v>
      </c>
      <c r="AR17" s="19">
        <f t="shared" si="49"/>
        <v>5.2262202430161269</v>
      </c>
      <c r="AS17" s="19">
        <f t="shared" si="50"/>
        <v>6.0972569501854812</v>
      </c>
      <c r="AT17" s="36">
        <f t="shared" si="51"/>
        <v>0.12304630344778465</v>
      </c>
      <c r="AU17" s="17">
        <f t="shared" si="15"/>
        <v>79.297609973092364</v>
      </c>
      <c r="AV17" s="79">
        <f t="shared" si="16"/>
        <v>6.5906403040262032E-2</v>
      </c>
      <c r="AW17" s="26">
        <v>0.6149</v>
      </c>
      <c r="AX17" s="20">
        <v>0.13</v>
      </c>
      <c r="AY17" s="20">
        <v>0.98399999999999999</v>
      </c>
      <c r="AZ17" s="19">
        <f t="shared" si="17"/>
        <v>1.10212533722441</v>
      </c>
      <c r="BA17" s="19">
        <f t="shared" si="18"/>
        <v>0.12332760865483421</v>
      </c>
      <c r="BB17" s="19">
        <f t="shared" si="19"/>
        <v>0.98662086923867365</v>
      </c>
      <c r="BC17" s="19">
        <f t="shared" si="20"/>
        <v>1.1099484778935078</v>
      </c>
      <c r="BD17" s="36">
        <f t="shared" si="21"/>
        <v>0.23986653740044436</v>
      </c>
      <c r="BE17" s="17">
        <f t="shared" si="22"/>
        <v>40.222431919472555</v>
      </c>
      <c r="BF17" s="79">
        <f t="shared" si="23"/>
        <v>2.4529120248470829E-2</v>
      </c>
      <c r="BG17" s="26">
        <v>0.5292</v>
      </c>
      <c r="BH17" s="20">
        <v>9.0999999999999998E-2</v>
      </c>
      <c r="BI17" s="20">
        <v>1.2350000000000001</v>
      </c>
      <c r="BJ17" s="19">
        <f t="shared" si="24"/>
        <v>1.3832569019025878</v>
      </c>
      <c r="BK17" s="19">
        <f t="shared" si="25"/>
        <v>0.14389135881548795</v>
      </c>
      <c r="BL17" s="19">
        <f t="shared" si="26"/>
        <v>1.4389135881548794</v>
      </c>
      <c r="BM17" s="19">
        <f t="shared" si="27"/>
        <v>1.5828049469703673</v>
      </c>
      <c r="BN17" s="36">
        <f t="shared" si="28"/>
        <v>0.33061415015065093</v>
      </c>
      <c r="BO17" s="17">
        <f t="shared" si="29"/>
        <v>37.130618828165005</v>
      </c>
      <c r="BP17" s="79">
        <f t="shared" si="30"/>
        <v>3.8752749982809552E-2</v>
      </c>
      <c r="BQ17" s="26">
        <v>0.42709999999999998</v>
      </c>
      <c r="BR17" s="20">
        <v>7.1999999999999995E-2</v>
      </c>
      <c r="BS17" s="20">
        <v>1.3420000000000001</v>
      </c>
      <c r="BT17" s="19">
        <f t="shared" si="31"/>
        <v>1.5031018318649982</v>
      </c>
      <c r="BU17" s="19">
        <f t="shared" si="32"/>
        <v>0.11066882580182109</v>
      </c>
      <c r="BV17" s="19">
        <f t="shared" si="33"/>
        <v>1.3280259096218532</v>
      </c>
      <c r="BW17" s="19">
        <f t="shared" si="34"/>
        <v>1.4386947354236743</v>
      </c>
      <c r="BX17" s="36">
        <f t="shared" si="35"/>
        <v>0.37065076762588706</v>
      </c>
      <c r="BY17" s="17">
        <f t="shared" si="36"/>
        <v>33.447140221134639</v>
      </c>
      <c r="BZ17" s="79">
        <f t="shared" si="37"/>
        <v>3.9705215478562733E-2</v>
      </c>
    </row>
    <row r="18" spans="2:78" ht="20.100000000000001" customHeight="1">
      <c r="B18" s="2"/>
      <c r="C18" s="2"/>
      <c r="D18" s="2"/>
      <c r="E18" s="38">
        <v>48</v>
      </c>
      <c r="F18" s="20">
        <f t="shared" si="38"/>
        <v>0.9546</v>
      </c>
      <c r="G18" s="20">
        <f t="shared" si="0"/>
        <v>12.02695143573237</v>
      </c>
      <c r="H18" s="29">
        <f t="shared" si="1"/>
        <v>85376.1971830986</v>
      </c>
      <c r="I18" s="19">
        <v>2.6110000000000002</v>
      </c>
      <c r="J18" s="19">
        <v>6.7000000000000004E-2</v>
      </c>
      <c r="K18" s="19">
        <v>0.93100000000000005</v>
      </c>
      <c r="L18" s="19">
        <f t="shared" si="2"/>
        <v>1.0427628952804124</v>
      </c>
      <c r="M18" s="19">
        <f t="shared" si="39"/>
        <v>1.9905552352890012</v>
      </c>
      <c r="N18" s="19">
        <f t="shared" si="40"/>
        <v>0</v>
      </c>
      <c r="O18" s="19">
        <f t="shared" si="41"/>
        <v>1.9905552352890012</v>
      </c>
      <c r="P18" s="36">
        <f t="shared" si="42"/>
        <v>0</v>
      </c>
      <c r="Q18" s="17">
        <f t="shared" si="3"/>
        <v>127.61540993201282</v>
      </c>
      <c r="R18" s="79">
        <f t="shared" si="4"/>
        <v>0</v>
      </c>
      <c r="S18" s="22">
        <v>2.5910000000000002</v>
      </c>
      <c r="T18" s="19">
        <v>3.4000000000000002E-2</v>
      </c>
      <c r="U18" s="19">
        <v>0.93100000000000005</v>
      </c>
      <c r="V18" s="19">
        <f t="shared" si="5"/>
        <v>1.0427628952804124</v>
      </c>
      <c r="W18" s="19">
        <f t="shared" si="43"/>
        <v>1.9601771195043016</v>
      </c>
      <c r="X18" s="19">
        <f t="shared" si="44"/>
        <v>3.9203542390086032</v>
      </c>
      <c r="Y18" s="19">
        <f t="shared" si="45"/>
        <v>5.8805313585129051</v>
      </c>
      <c r="Z18" s="36">
        <f t="shared" si="46"/>
        <v>1.4039589327471612E-2</v>
      </c>
      <c r="AA18" s="17">
        <f t="shared" si="6"/>
        <v>126.79499585337565</v>
      </c>
      <c r="AB18" s="79">
        <f t="shared" si="7"/>
        <v>3.0918840389742651E-2</v>
      </c>
      <c r="AC18" s="22">
        <v>2.4342000000000001</v>
      </c>
      <c r="AD18" s="19">
        <v>0.03</v>
      </c>
      <c r="AE18" s="19">
        <v>0.92700000000000005</v>
      </c>
      <c r="AF18" s="19">
        <f t="shared" si="8"/>
        <v>1.0382827109827522</v>
      </c>
      <c r="AG18" s="19">
        <f t="shared" si="9"/>
        <v>1.7152724493371989</v>
      </c>
      <c r="AH18" s="19">
        <f t="shared" si="10"/>
        <v>6.8610897973487956</v>
      </c>
      <c r="AI18" s="19">
        <f t="shared" si="11"/>
        <v>8.5763622466859939</v>
      </c>
      <c r="AJ18" s="36">
        <f t="shared" si="12"/>
        <v>2.4563307445128916E-2</v>
      </c>
      <c r="AK18" s="17">
        <f t="shared" si="13"/>
        <v>120.36294947686019</v>
      </c>
      <c r="AL18" s="79">
        <f t="shared" si="14"/>
        <v>5.7003337216057853E-2</v>
      </c>
      <c r="AM18" s="26">
        <v>2.2946</v>
      </c>
      <c r="AN18" s="20">
        <v>3.7999999999999999E-2</v>
      </c>
      <c r="AO18" s="20">
        <v>0.92300000000000004</v>
      </c>
      <c r="AP18" s="19">
        <f t="shared" si="47"/>
        <v>1.0338025266850919</v>
      </c>
      <c r="AQ18" s="19">
        <f t="shared" si="48"/>
        <v>1.5110488620278919</v>
      </c>
      <c r="AR18" s="19">
        <f t="shared" si="49"/>
        <v>9.0662931721673505</v>
      </c>
      <c r="AS18" s="19">
        <f t="shared" si="50"/>
        <v>10.577342034195242</v>
      </c>
      <c r="AT18" s="36">
        <f t="shared" si="51"/>
        <v>4.6268389059371133E-2</v>
      </c>
      <c r="AU18" s="17">
        <f t="shared" si="15"/>
        <v>114.63645920797269</v>
      </c>
      <c r="AV18" s="79">
        <f t="shared" si="16"/>
        <v>7.9087344766287163E-2</v>
      </c>
      <c r="AW18" s="26">
        <v>2.0661999999999998</v>
      </c>
      <c r="AX18" s="20">
        <v>3.9E-2</v>
      </c>
      <c r="AY18" s="20">
        <v>0.92200000000000004</v>
      </c>
      <c r="AZ18" s="19">
        <f t="shared" si="17"/>
        <v>1.0326824806106769</v>
      </c>
      <c r="BA18" s="19">
        <f t="shared" si="18"/>
        <v>1.2225529673685298</v>
      </c>
      <c r="BB18" s="19">
        <f t="shared" si="19"/>
        <v>9.7804237389482385</v>
      </c>
      <c r="BC18" s="19">
        <f t="shared" si="20"/>
        <v>11.002976706316769</v>
      </c>
      <c r="BD18" s="36">
        <f t="shared" si="21"/>
        <v>6.3177518831647628E-2</v>
      </c>
      <c r="BE18" s="17">
        <f t="shared" si="22"/>
        <v>105.26733042993612</v>
      </c>
      <c r="BF18" s="79">
        <f t="shared" si="23"/>
        <v>9.2910342639095395E-2</v>
      </c>
      <c r="BG18" s="22">
        <v>1.8002</v>
      </c>
      <c r="BH18" s="19">
        <v>5.2999999999999999E-2</v>
      </c>
      <c r="BI18" s="19">
        <v>0.93200000000000005</v>
      </c>
      <c r="BJ18" s="19">
        <f t="shared" si="24"/>
        <v>1.0438829413548274</v>
      </c>
      <c r="BK18" s="19">
        <f t="shared" si="25"/>
        <v>0.94827536223890596</v>
      </c>
      <c r="BL18" s="19">
        <f t="shared" si="26"/>
        <v>9.4827536223890583</v>
      </c>
      <c r="BM18" s="19">
        <f t="shared" si="27"/>
        <v>10.431028984627964</v>
      </c>
      <c r="BN18" s="36">
        <f t="shared" si="28"/>
        <v>0.1096614096007404</v>
      </c>
      <c r="BO18" s="17">
        <f t="shared" si="29"/>
        <v>94.355823184061677</v>
      </c>
      <c r="BP18" s="79">
        <f t="shared" si="30"/>
        <v>0.10049992997136883</v>
      </c>
      <c r="BQ18" s="22">
        <v>1.5693999999999999</v>
      </c>
      <c r="BR18" s="19">
        <v>5.1999999999999998E-2</v>
      </c>
      <c r="BS18" s="19">
        <v>0.93400000000000005</v>
      </c>
      <c r="BT18" s="19">
        <f t="shared" si="31"/>
        <v>1.0461230335036575</v>
      </c>
      <c r="BU18" s="19">
        <f t="shared" si="32"/>
        <v>0.72380599618103303</v>
      </c>
      <c r="BV18" s="19">
        <f t="shared" si="33"/>
        <v>8.6856719541723955</v>
      </c>
      <c r="BW18" s="19">
        <f t="shared" si="34"/>
        <v>9.4094779503534287</v>
      </c>
      <c r="BX18" s="36">
        <f t="shared" si="35"/>
        <v>0.12966550980350364</v>
      </c>
      <c r="BY18" s="17">
        <f t="shared" si="36"/>
        <v>84.888244716588659</v>
      </c>
      <c r="BZ18" s="79">
        <f t="shared" si="37"/>
        <v>0.10231890155310353</v>
      </c>
    </row>
    <row r="19" spans="2:78" ht="20.100000000000001" customHeight="1">
      <c r="B19" s="15"/>
      <c r="C19" s="2"/>
      <c r="D19" s="2"/>
      <c r="E19" s="38">
        <v>50</v>
      </c>
      <c r="F19" s="20">
        <f t="shared" si="38"/>
        <v>0.99460000000000004</v>
      </c>
      <c r="G19" s="20">
        <f t="shared" si="0"/>
        <v>12.530909174501796</v>
      </c>
      <c r="H19" s="29">
        <f t="shared" si="1"/>
        <v>88953.661971830996</v>
      </c>
      <c r="I19" s="19">
        <v>2.7707000000000002</v>
      </c>
      <c r="J19" s="19">
        <v>5.1999999999999998E-2</v>
      </c>
      <c r="K19" s="19">
        <v>0.93</v>
      </c>
      <c r="L19" s="19">
        <f t="shared" si="2"/>
        <v>1.0416428492059973</v>
      </c>
      <c r="M19" s="19">
        <f t="shared" si="39"/>
        <v>2.236691225914198</v>
      </c>
      <c r="N19" s="19">
        <f t="shared" si="40"/>
        <v>0</v>
      </c>
      <c r="O19" s="19">
        <f t="shared" si="41"/>
        <v>2.236691225914198</v>
      </c>
      <c r="P19" s="36">
        <f t="shared" si="42"/>
        <v>0</v>
      </c>
      <c r="Q19" s="17">
        <f t="shared" si="3"/>
        <v>151.74867032086468</v>
      </c>
      <c r="R19" s="79">
        <f t="shared" si="4"/>
        <v>0</v>
      </c>
      <c r="S19" s="22">
        <v>2.6560999999999999</v>
      </c>
      <c r="T19" s="19">
        <v>4.3999999999999997E-2</v>
      </c>
      <c r="U19" s="19">
        <v>0.93200000000000005</v>
      </c>
      <c r="V19" s="19">
        <f t="shared" si="5"/>
        <v>1.0438829413548274</v>
      </c>
      <c r="W19" s="19">
        <f t="shared" si="43"/>
        <v>2.0643427005530932</v>
      </c>
      <c r="X19" s="19">
        <f t="shared" si="44"/>
        <v>4.1286854011061864</v>
      </c>
      <c r="Y19" s="19">
        <f t="shared" si="45"/>
        <v>6.1930281016592801</v>
      </c>
      <c r="Z19" s="36">
        <f t="shared" si="46"/>
        <v>1.8207932160122935E-2</v>
      </c>
      <c r="AA19" s="17">
        <f t="shared" si="6"/>
        <v>146.43164411278349</v>
      </c>
      <c r="AB19" s="79">
        <f t="shared" si="7"/>
        <v>2.8195308644668505E-2</v>
      </c>
      <c r="AC19" s="22">
        <v>2.5266000000000002</v>
      </c>
      <c r="AD19" s="19">
        <v>3.6999999999999998E-2</v>
      </c>
      <c r="AE19" s="19">
        <v>0.93</v>
      </c>
      <c r="AF19" s="19">
        <f t="shared" si="8"/>
        <v>1.0416428492059973</v>
      </c>
      <c r="AG19" s="19">
        <f t="shared" si="9"/>
        <v>1.859944598747193</v>
      </c>
      <c r="AH19" s="19">
        <f t="shared" si="10"/>
        <v>7.4397783949887719</v>
      </c>
      <c r="AI19" s="19">
        <f t="shared" si="11"/>
        <v>9.2997229937359656</v>
      </c>
      <c r="AJ19" s="36">
        <f t="shared" si="12"/>
        <v>3.0491145631991318E-2</v>
      </c>
      <c r="AK19" s="17">
        <f t="shared" si="13"/>
        <v>140.4233117048733</v>
      </c>
      <c r="AL19" s="79">
        <f t="shared" si="14"/>
        <v>5.2981077747439133E-2</v>
      </c>
      <c r="AM19" s="22">
        <v>2.3980999999999999</v>
      </c>
      <c r="AN19" s="19">
        <v>4.3999999999999997E-2</v>
      </c>
      <c r="AO19" s="19">
        <v>0.92700000000000005</v>
      </c>
      <c r="AP19" s="19">
        <f t="shared" si="47"/>
        <v>1.0382827109827522</v>
      </c>
      <c r="AQ19" s="19">
        <f t="shared" si="48"/>
        <v>1.6647735763065246</v>
      </c>
      <c r="AR19" s="19">
        <f t="shared" si="49"/>
        <v>9.9886414578391456</v>
      </c>
      <c r="AS19" s="19">
        <f t="shared" si="50"/>
        <v>11.65341503414567</v>
      </c>
      <c r="AT19" s="36">
        <f t="shared" si="51"/>
        <v>5.4039276379283616E-2</v>
      </c>
      <c r="AU19" s="17">
        <f t="shared" si="15"/>
        <v>134.4613756862133</v>
      </c>
      <c r="AV19" s="79">
        <f t="shared" si="16"/>
        <v>7.4286325027264385E-2</v>
      </c>
      <c r="AW19" s="22">
        <v>2.2517999999999998</v>
      </c>
      <c r="AX19" s="19">
        <v>3.2000000000000001E-2</v>
      </c>
      <c r="AY19" s="19">
        <v>0.92900000000000005</v>
      </c>
      <c r="AZ19" s="19">
        <f t="shared" si="17"/>
        <v>1.0405228031315823</v>
      </c>
      <c r="BA19" s="19">
        <f t="shared" si="18"/>
        <v>1.4741856696190125</v>
      </c>
      <c r="BB19" s="19">
        <f t="shared" si="19"/>
        <v>11.7934853569521</v>
      </c>
      <c r="BC19" s="19">
        <f t="shared" si="20"/>
        <v>13.267671026571113</v>
      </c>
      <c r="BD19" s="36">
        <f t="shared" si="21"/>
        <v>5.2628079619024305E-2</v>
      </c>
      <c r="BE19" s="17">
        <f t="shared" si="22"/>
        <v>127.6735839388985</v>
      </c>
      <c r="BF19" s="79">
        <f t="shared" si="23"/>
        <v>9.2372164962457523E-2</v>
      </c>
      <c r="BG19" s="22">
        <v>2.0926</v>
      </c>
      <c r="BH19" s="19">
        <v>3.6999999999999998E-2</v>
      </c>
      <c r="BI19" s="19">
        <v>0.92600000000000005</v>
      </c>
      <c r="BJ19" s="19">
        <f t="shared" si="24"/>
        <v>1.0371626649083372</v>
      </c>
      <c r="BK19" s="19">
        <f t="shared" si="25"/>
        <v>1.2648981078250292</v>
      </c>
      <c r="BL19" s="19">
        <f t="shared" si="26"/>
        <v>12.648981078250291</v>
      </c>
      <c r="BM19" s="19">
        <f t="shared" si="27"/>
        <v>13.91387918607532</v>
      </c>
      <c r="BN19" s="36">
        <f t="shared" si="28"/>
        <v>7.5573550676197768E-2</v>
      </c>
      <c r="BO19" s="17">
        <f t="shared" si="29"/>
        <v>120.28727877025523</v>
      </c>
      <c r="BP19" s="79">
        <f t="shared" si="30"/>
        <v>0.10515643223095462</v>
      </c>
      <c r="BQ19" s="22">
        <v>1.9017999999999999</v>
      </c>
      <c r="BR19" s="19">
        <v>3.9E-2</v>
      </c>
      <c r="BS19" s="19">
        <v>0.92100000000000004</v>
      </c>
      <c r="BT19" s="19">
        <f t="shared" si="31"/>
        <v>1.0315624345362617</v>
      </c>
      <c r="BU19" s="19">
        <f t="shared" si="32"/>
        <v>1.033499031773067</v>
      </c>
      <c r="BV19" s="19">
        <f t="shared" si="33"/>
        <v>12.401988381276801</v>
      </c>
      <c r="BW19" s="19">
        <f t="shared" si="34"/>
        <v>13.435487413049868</v>
      </c>
      <c r="BX19" s="36">
        <f t="shared" si="35"/>
        <v>9.45608229620995E-2</v>
      </c>
      <c r="BY19" s="17">
        <f t="shared" si="36"/>
        <v>111.43484770130331</v>
      </c>
      <c r="BZ19" s="79">
        <f t="shared" si="37"/>
        <v>0.11129362705748778</v>
      </c>
    </row>
    <row r="20" spans="2:78" ht="20.100000000000001" customHeight="1">
      <c r="B20" s="15"/>
      <c r="C20" s="2"/>
      <c r="D20" s="16"/>
      <c r="E20" s="38">
        <v>52</v>
      </c>
      <c r="F20" s="20">
        <f t="shared" si="38"/>
        <v>1.0346</v>
      </c>
      <c r="G20" s="20">
        <f t="shared" si="0"/>
        <v>13.034866913271221</v>
      </c>
      <c r="H20" s="29">
        <f t="shared" si="1"/>
        <v>92531.126760563377</v>
      </c>
      <c r="I20" s="19">
        <v>2.7780999999999998</v>
      </c>
      <c r="J20" s="19">
        <v>5.5E-2</v>
      </c>
      <c r="K20" s="19">
        <v>0.93200000000000005</v>
      </c>
      <c r="L20" s="19">
        <f t="shared" si="2"/>
        <v>1.0438829413548274</v>
      </c>
      <c r="M20" s="19">
        <f t="shared" si="39"/>
        <v>2.2583367466307038</v>
      </c>
      <c r="N20" s="19">
        <f t="shared" si="40"/>
        <v>0</v>
      </c>
      <c r="O20" s="19">
        <f t="shared" si="41"/>
        <v>2.2583367466307038</v>
      </c>
      <c r="P20" s="36">
        <f t="shared" si="42"/>
        <v>0</v>
      </c>
      <c r="Q20" s="17">
        <f t="shared" si="3"/>
        <v>171.1900184310845</v>
      </c>
      <c r="R20" s="79">
        <f t="shared" si="4"/>
        <v>0</v>
      </c>
      <c r="S20" s="26">
        <v>2.6960000000000002</v>
      </c>
      <c r="T20" s="20">
        <v>3.5999999999999997E-2</v>
      </c>
      <c r="U20" s="19">
        <v>0.93500000000000005</v>
      </c>
      <c r="V20" s="19">
        <f t="shared" si="5"/>
        <v>1.0472430795780725</v>
      </c>
      <c r="W20" s="19">
        <f t="shared" si="43"/>
        <v>2.1405438306413358</v>
      </c>
      <c r="X20" s="19">
        <f t="shared" si="44"/>
        <v>4.2810876612826716</v>
      </c>
      <c r="Y20" s="19">
        <f t="shared" si="45"/>
        <v>6.421631491924007</v>
      </c>
      <c r="Z20" s="36">
        <f t="shared" si="46"/>
        <v>1.499345939765875E-2</v>
      </c>
      <c r="AA20" s="17">
        <f t="shared" si="6"/>
        <v>166.90256517670181</v>
      </c>
      <c r="AB20" s="79">
        <f t="shared" si="7"/>
        <v>2.5650220874378002E-2</v>
      </c>
      <c r="AC20" s="26">
        <v>2.5724999999999998</v>
      </c>
      <c r="AD20" s="20">
        <v>3.1E-2</v>
      </c>
      <c r="AE20" s="19">
        <v>0.93300000000000005</v>
      </c>
      <c r="AF20" s="19">
        <f t="shared" si="8"/>
        <v>1.0450029874292424</v>
      </c>
      <c r="AG20" s="19">
        <f t="shared" si="9"/>
        <v>1.9405962237460397</v>
      </c>
      <c r="AH20" s="19">
        <f t="shared" si="10"/>
        <v>7.7623848949841587</v>
      </c>
      <c r="AI20" s="19">
        <f t="shared" si="11"/>
        <v>9.7029811187301984</v>
      </c>
      <c r="AJ20" s="36">
        <f t="shared" si="12"/>
        <v>2.5711718366798884E-2</v>
      </c>
      <c r="AK20" s="17">
        <f t="shared" si="13"/>
        <v>160.45310747979232</v>
      </c>
      <c r="AL20" s="79">
        <f t="shared" si="14"/>
        <v>4.8377903157542548E-2</v>
      </c>
      <c r="AM20" s="22">
        <v>2.4460999999999999</v>
      </c>
      <c r="AN20" s="19">
        <v>0.04</v>
      </c>
      <c r="AO20" s="19">
        <v>0.93</v>
      </c>
      <c r="AP20" s="19">
        <f t="shared" si="47"/>
        <v>1.0416428492059973</v>
      </c>
      <c r="AQ20" s="19">
        <f t="shared" si="48"/>
        <v>1.7433132858697729</v>
      </c>
      <c r="AR20" s="19">
        <f t="shared" si="49"/>
        <v>10.459879715218637</v>
      </c>
      <c r="AS20" s="19">
        <f t="shared" si="50"/>
        <v>12.20319300108841</v>
      </c>
      <c r="AT20" s="36">
        <f t="shared" si="51"/>
        <v>4.9445101024850779E-2</v>
      </c>
      <c r="AU20" s="17">
        <f t="shared" si="15"/>
        <v>153.85220502724695</v>
      </c>
      <c r="AV20" s="79">
        <f t="shared" si="16"/>
        <v>6.7986544056136286E-2</v>
      </c>
      <c r="AW20" s="26">
        <v>2.3018000000000001</v>
      </c>
      <c r="AX20" s="20">
        <v>3.7999999999999999E-2</v>
      </c>
      <c r="AY20" s="19">
        <v>0.93</v>
      </c>
      <c r="AZ20" s="19">
        <f t="shared" si="17"/>
        <v>1.0416428492059973</v>
      </c>
      <c r="BA20" s="19">
        <f t="shared" si="18"/>
        <v>1.5436974833588364</v>
      </c>
      <c r="BB20" s="19">
        <f t="shared" si="19"/>
        <v>12.349579866870691</v>
      </c>
      <c r="BC20" s="19">
        <f t="shared" si="20"/>
        <v>13.893277350229528</v>
      </c>
      <c r="BD20" s="36">
        <f t="shared" si="21"/>
        <v>6.2630461298144313E-2</v>
      </c>
      <c r="BE20" s="17">
        <f t="shared" si="22"/>
        <v>146.31652287612113</v>
      </c>
      <c r="BF20" s="79">
        <f t="shared" si="23"/>
        <v>8.4403180338877115E-2</v>
      </c>
      <c r="BG20" s="26">
        <v>2.1669999999999998</v>
      </c>
      <c r="BH20" s="20">
        <v>3.7999999999999999E-2</v>
      </c>
      <c r="BI20" s="19">
        <v>0.93</v>
      </c>
      <c r="BJ20" s="19">
        <f t="shared" si="24"/>
        <v>1.0416428492059973</v>
      </c>
      <c r="BK20" s="19">
        <f t="shared" si="25"/>
        <v>1.3681850711009629</v>
      </c>
      <c r="BL20" s="19">
        <f t="shared" si="26"/>
        <v>13.681850711009629</v>
      </c>
      <c r="BM20" s="19">
        <f t="shared" si="27"/>
        <v>15.050035782110591</v>
      </c>
      <c r="BN20" s="36">
        <f t="shared" si="28"/>
        <v>7.8288076622680405E-2</v>
      </c>
      <c r="BO20" s="17">
        <f t="shared" si="29"/>
        <v>139.27695285552682</v>
      </c>
      <c r="BP20" s="79">
        <f t="shared" si="30"/>
        <v>9.8234850996502851E-2</v>
      </c>
      <c r="BQ20" s="26">
        <v>2.0061</v>
      </c>
      <c r="BR20" s="20">
        <v>2.9000000000000001E-2</v>
      </c>
      <c r="BS20" s="19">
        <v>0.92400000000000004</v>
      </c>
      <c r="BT20" s="19">
        <f t="shared" si="31"/>
        <v>1.0349225727595071</v>
      </c>
      <c r="BU20" s="19">
        <f t="shared" si="32"/>
        <v>1.1574712854856062</v>
      </c>
      <c r="BV20" s="19">
        <f t="shared" si="33"/>
        <v>13.889655425827273</v>
      </c>
      <c r="BW20" s="19">
        <f t="shared" si="34"/>
        <v>15.047126711312879</v>
      </c>
      <c r="BX20" s="36">
        <f t="shared" si="35"/>
        <v>7.0773278795536895E-2</v>
      </c>
      <c r="BY20" s="17">
        <f t="shared" si="36"/>
        <v>130.87438003420914</v>
      </c>
      <c r="BZ20" s="79">
        <f t="shared" si="37"/>
        <v>0.10612967505325846</v>
      </c>
    </row>
    <row r="21" spans="2:78" ht="20.100000000000001" customHeight="1">
      <c r="B21" s="15"/>
      <c r="C21" s="2"/>
      <c r="D21" s="16"/>
      <c r="E21" s="38">
        <v>54</v>
      </c>
      <c r="F21" s="20">
        <f t="shared" si="38"/>
        <v>1.0746</v>
      </c>
      <c r="G21" s="20">
        <f t="shared" si="0"/>
        <v>13.538824652040649</v>
      </c>
      <c r="H21" s="29">
        <f t="shared" si="1"/>
        <v>96108.591549295772</v>
      </c>
      <c r="I21" s="19">
        <v>2.8639999999999999</v>
      </c>
      <c r="J21" s="19">
        <v>5.1999999999999998E-2</v>
      </c>
      <c r="K21" s="19">
        <v>0.93200000000000005</v>
      </c>
      <c r="L21" s="19">
        <f t="shared" si="2"/>
        <v>1.0438829413548274</v>
      </c>
      <c r="M21" s="19">
        <f t="shared" si="39"/>
        <v>2.4001532899038009</v>
      </c>
      <c r="N21" s="19">
        <f t="shared" si="40"/>
        <v>0</v>
      </c>
      <c r="O21" s="19">
        <f t="shared" si="41"/>
        <v>2.4001532899038009</v>
      </c>
      <c r="P21" s="36">
        <f t="shared" si="42"/>
        <v>0</v>
      </c>
      <c r="Q21" s="17">
        <f t="shared" si="3"/>
        <v>196.84995257596202</v>
      </c>
      <c r="R21" s="79">
        <f t="shared" si="4"/>
        <v>0</v>
      </c>
      <c r="S21" s="22">
        <v>2.8062</v>
      </c>
      <c r="T21" s="19">
        <v>0.04</v>
      </c>
      <c r="U21" s="19">
        <v>0.93400000000000005</v>
      </c>
      <c r="V21" s="19">
        <f t="shared" si="5"/>
        <v>1.0461230335036575</v>
      </c>
      <c r="W21" s="19">
        <f t="shared" si="43"/>
        <v>2.3141532755995167</v>
      </c>
      <c r="X21" s="19">
        <f t="shared" si="44"/>
        <v>4.6283065511990333</v>
      </c>
      <c r="Y21" s="19">
        <f t="shared" si="45"/>
        <v>6.94245982679855</v>
      </c>
      <c r="Z21" s="36">
        <f t="shared" si="46"/>
        <v>1.6623783308141495E-2</v>
      </c>
      <c r="AA21" s="17">
        <f t="shared" si="6"/>
        <v>193.4676912029268</v>
      </c>
      <c r="AB21" s="79">
        <f t="shared" si="7"/>
        <v>2.3922891323205162E-2</v>
      </c>
      <c r="AC21" s="22">
        <v>2.7052</v>
      </c>
      <c r="AD21" s="19">
        <v>4.1000000000000002E-2</v>
      </c>
      <c r="AE21" s="19">
        <v>0.93500000000000005</v>
      </c>
      <c r="AF21" s="19">
        <f t="shared" si="8"/>
        <v>1.0472430795780725</v>
      </c>
      <c r="AG21" s="19">
        <f t="shared" si="9"/>
        <v>2.1551778099168954</v>
      </c>
      <c r="AH21" s="19">
        <f t="shared" si="10"/>
        <v>8.6207112396675818</v>
      </c>
      <c r="AI21" s="19">
        <f t="shared" si="11"/>
        <v>10.775889049584478</v>
      </c>
      <c r="AJ21" s="36">
        <f t="shared" si="12"/>
        <v>3.4151768628000491E-2</v>
      </c>
      <c r="AK21" s="17">
        <f t="shared" si="13"/>
        <v>187.55751129502778</v>
      </c>
      <c r="AL21" s="79">
        <f t="shared" si="14"/>
        <v>4.5963028513996494E-2</v>
      </c>
      <c r="AM21" s="26">
        <v>2.5933999999999999</v>
      </c>
      <c r="AN21" s="20">
        <v>3.9E-2</v>
      </c>
      <c r="AO21" s="19">
        <v>0.93600000000000005</v>
      </c>
      <c r="AP21" s="19">
        <f t="shared" si="47"/>
        <v>1.0483631256524877</v>
      </c>
      <c r="AQ21" s="19">
        <f t="shared" si="48"/>
        <v>1.9849603591931921</v>
      </c>
      <c r="AR21" s="19">
        <f t="shared" si="49"/>
        <v>11.909762155159152</v>
      </c>
      <c r="AS21" s="19">
        <f t="shared" si="50"/>
        <v>13.894722514352344</v>
      </c>
      <c r="AT21" s="36">
        <f t="shared" si="51"/>
        <v>4.8833031387190397E-2</v>
      </c>
      <c r="AU21" s="17">
        <f t="shared" si="15"/>
        <v>181.01535175341286</v>
      </c>
      <c r="AV21" s="79">
        <f t="shared" si="16"/>
        <v>6.5794210489854801E-2</v>
      </c>
      <c r="AW21" s="22">
        <v>2.4376000000000002</v>
      </c>
      <c r="AX21" s="19">
        <v>2.5999999999999999E-2</v>
      </c>
      <c r="AY21" s="19">
        <v>0.93300000000000005</v>
      </c>
      <c r="AZ21" s="19">
        <f t="shared" si="17"/>
        <v>1.0450029874292424</v>
      </c>
      <c r="BA21" s="19">
        <f t="shared" si="18"/>
        <v>1.742405757624597</v>
      </c>
      <c r="BB21" s="19">
        <f t="shared" si="19"/>
        <v>13.939246060996776</v>
      </c>
      <c r="BC21" s="19">
        <f t="shared" si="20"/>
        <v>15.681651818621374</v>
      </c>
      <c r="BD21" s="36">
        <f t="shared" si="21"/>
        <v>4.3129334034630387E-2</v>
      </c>
      <c r="BE21" s="17">
        <f t="shared" si="22"/>
        <v>171.89846037073306</v>
      </c>
      <c r="BF21" s="79">
        <f t="shared" si="23"/>
        <v>8.1089999473724389E-2</v>
      </c>
      <c r="BG21" s="22">
        <v>2.3111999999999999</v>
      </c>
      <c r="BH21" s="19">
        <v>3.6999999999999998E-2</v>
      </c>
      <c r="BI21" s="19">
        <v>0.92800000000000005</v>
      </c>
      <c r="BJ21" s="19">
        <f t="shared" si="24"/>
        <v>1.0394027570571671</v>
      </c>
      <c r="BK21" s="19">
        <f t="shared" si="25"/>
        <v>1.5496447086830349</v>
      </c>
      <c r="BL21" s="19">
        <f t="shared" si="26"/>
        <v>15.496447086830347</v>
      </c>
      <c r="BM21" s="19">
        <f t="shared" si="27"/>
        <v>17.046091795513384</v>
      </c>
      <c r="BN21" s="36">
        <f t="shared" si="28"/>
        <v>7.5900354838538575E-2</v>
      </c>
      <c r="BO21" s="17">
        <f t="shared" si="29"/>
        <v>164.50195799094661</v>
      </c>
      <c r="BP21" s="79">
        <f t="shared" si="30"/>
        <v>9.4202204497062555E-2</v>
      </c>
      <c r="BQ21" s="22">
        <v>2.16</v>
      </c>
      <c r="BR21" s="19">
        <v>3.3000000000000002E-2</v>
      </c>
      <c r="BS21" s="19">
        <v>0.92900000000000005</v>
      </c>
      <c r="BT21" s="19">
        <f t="shared" si="31"/>
        <v>1.0405228031315823</v>
      </c>
      <c r="BU21" s="19">
        <f t="shared" si="32"/>
        <v>1.3564383436505016</v>
      </c>
      <c r="BV21" s="19">
        <f t="shared" si="33"/>
        <v>16.27726012380602</v>
      </c>
      <c r="BW21" s="19">
        <f t="shared" si="34"/>
        <v>17.633698467456522</v>
      </c>
      <c r="BX21" s="36">
        <f t="shared" si="35"/>
        <v>8.1409060660678226E-2</v>
      </c>
      <c r="BY21" s="17">
        <f t="shared" si="36"/>
        <v>155.6542431189236</v>
      </c>
      <c r="BZ21" s="79">
        <f t="shared" si="37"/>
        <v>0.10457318604138405</v>
      </c>
    </row>
    <row r="22" spans="2:78" ht="20.100000000000001" customHeight="1">
      <c r="B22" s="2"/>
      <c r="C22" s="2"/>
      <c r="D22" s="16"/>
      <c r="E22" s="38">
        <v>56</v>
      </c>
      <c r="F22" s="20">
        <f t="shared" si="38"/>
        <v>1.1146</v>
      </c>
      <c r="G22" s="21">
        <f t="shared" si="0"/>
        <v>14.042782390810077</v>
      </c>
      <c r="H22" s="30">
        <f t="shared" si="1"/>
        <v>99686.056338028182</v>
      </c>
      <c r="I22" s="19">
        <v>3.0251999999999999</v>
      </c>
      <c r="J22" s="19">
        <v>0.05</v>
      </c>
      <c r="K22" s="19">
        <v>0.94399999999999995</v>
      </c>
      <c r="L22" s="19">
        <f t="shared" si="2"/>
        <v>1.0573234942478078</v>
      </c>
      <c r="M22" s="19">
        <f t="shared" si="39"/>
        <v>2.7473456320223728</v>
      </c>
      <c r="N22" s="19">
        <f t="shared" si="40"/>
        <v>0</v>
      </c>
      <c r="O22" s="19">
        <f t="shared" si="41"/>
        <v>2.7473456320223728</v>
      </c>
      <c r="P22" s="36">
        <f t="shared" si="42"/>
        <v>0</v>
      </c>
      <c r="Q22" s="17">
        <f t="shared" si="3"/>
        <v>230.18641879450715</v>
      </c>
      <c r="R22" s="79">
        <f t="shared" si="4"/>
        <v>0</v>
      </c>
      <c r="S22" s="27">
        <v>2.9020999999999999</v>
      </c>
      <c r="T22" s="21">
        <v>4.2000000000000003E-2</v>
      </c>
      <c r="U22" s="21">
        <v>0.94199999999999995</v>
      </c>
      <c r="V22" s="19">
        <f t="shared" si="5"/>
        <v>1.0550834020989779</v>
      </c>
      <c r="W22" s="19">
        <f t="shared" si="43"/>
        <v>2.5176055051119679</v>
      </c>
      <c r="X22" s="19">
        <f t="shared" si="44"/>
        <v>5.0352110102239358</v>
      </c>
      <c r="Y22" s="19">
        <f t="shared" si="45"/>
        <v>7.5528165153359037</v>
      </c>
      <c r="Z22" s="36">
        <f t="shared" si="46"/>
        <v>1.7755267567389859E-2</v>
      </c>
      <c r="AA22" s="17">
        <f t="shared" si="6"/>
        <v>222.14830800544442</v>
      </c>
      <c r="AB22" s="79">
        <f t="shared" si="7"/>
        <v>2.2665988570574811E-2</v>
      </c>
      <c r="AC22" s="27">
        <v>2.7761999999999998</v>
      </c>
      <c r="AD22" s="21">
        <v>4.5999999999999999E-2</v>
      </c>
      <c r="AE22" s="21">
        <v>0.94</v>
      </c>
      <c r="AF22" s="19">
        <f t="shared" si="8"/>
        <v>1.0528433099501477</v>
      </c>
      <c r="AG22" s="19">
        <f t="shared" si="9"/>
        <v>2.2941316396406282</v>
      </c>
      <c r="AH22" s="19">
        <f t="shared" si="10"/>
        <v>9.1765265585625126</v>
      </c>
      <c r="AI22" s="19">
        <f t="shared" si="11"/>
        <v>11.470658198203141</v>
      </c>
      <c r="AJ22" s="36">
        <f t="shared" si="12"/>
        <v>3.8727517597712161E-2</v>
      </c>
      <c r="AK22" s="17">
        <f t="shared" si="13"/>
        <v>213.9273644770692</v>
      </c>
      <c r="AL22" s="79">
        <f t="shared" si="14"/>
        <v>4.2895524754366525E-2</v>
      </c>
      <c r="AM22" s="22">
        <v>2.6467999999999998</v>
      </c>
      <c r="AN22" s="19">
        <v>4.3999999999999997E-2</v>
      </c>
      <c r="AO22" s="19">
        <v>0.94</v>
      </c>
      <c r="AP22" s="19">
        <f t="shared" si="47"/>
        <v>1.0528433099501477</v>
      </c>
      <c r="AQ22" s="19">
        <f t="shared" si="48"/>
        <v>2.0852545943103675</v>
      </c>
      <c r="AR22" s="19">
        <f t="shared" si="49"/>
        <v>12.511527565862204</v>
      </c>
      <c r="AS22" s="19">
        <f t="shared" si="50"/>
        <v>14.596782160172571</v>
      </c>
      <c r="AT22" s="36">
        <f t="shared" si="51"/>
        <v>5.556556872715223E-2</v>
      </c>
      <c r="AU22" s="17">
        <f t="shared" si="15"/>
        <v>205.47788002455323</v>
      </c>
      <c r="AV22" s="79">
        <f t="shared" si="16"/>
        <v>6.0889899994915078E-2</v>
      </c>
      <c r="AW22" s="27">
        <v>2.4889000000000001</v>
      </c>
      <c r="AX22" s="21">
        <v>3.6999999999999998E-2</v>
      </c>
      <c r="AY22" s="21">
        <v>0.93600000000000005</v>
      </c>
      <c r="AZ22" s="19">
        <f t="shared" si="17"/>
        <v>1.0483631256524877</v>
      </c>
      <c r="BA22" s="19">
        <f t="shared" si="18"/>
        <v>1.8282169051842634</v>
      </c>
      <c r="BB22" s="19">
        <f t="shared" si="19"/>
        <v>14.625735241474107</v>
      </c>
      <c r="BC22" s="19">
        <f t="shared" si="20"/>
        <v>16.45395214665837</v>
      </c>
      <c r="BD22" s="36">
        <f t="shared" si="21"/>
        <v>6.1771697823112648E-2</v>
      </c>
      <c r="BE22" s="17">
        <f t="shared" si="22"/>
        <v>195.16741947546308</v>
      </c>
      <c r="BF22" s="79">
        <f t="shared" si="23"/>
        <v>7.4939430365901255E-2</v>
      </c>
      <c r="BG22" s="27">
        <v>2.3620999999999999</v>
      </c>
      <c r="BH22" s="21">
        <v>3.5000000000000003E-2</v>
      </c>
      <c r="BI22" s="21">
        <v>0.93100000000000005</v>
      </c>
      <c r="BJ22" s="19">
        <f t="shared" si="24"/>
        <v>1.0427628952804124</v>
      </c>
      <c r="BK22" s="19">
        <f t="shared" si="25"/>
        <v>1.6291349050904886</v>
      </c>
      <c r="BL22" s="19">
        <f t="shared" si="26"/>
        <v>16.291349050904884</v>
      </c>
      <c r="BM22" s="19">
        <f t="shared" si="27"/>
        <v>17.920483955995373</v>
      </c>
      <c r="BN22" s="36">
        <f t="shared" si="28"/>
        <v>7.2262592126692116E-2</v>
      </c>
      <c r="BO22" s="17">
        <f t="shared" si="29"/>
        <v>186.88770828088022</v>
      </c>
      <c r="BP22" s="79">
        <f t="shared" si="30"/>
        <v>8.7171859512665401E-2</v>
      </c>
      <c r="BQ22" s="27">
        <v>2.2172000000000001</v>
      </c>
      <c r="BR22" s="21">
        <v>3.9E-2</v>
      </c>
      <c r="BS22" s="21">
        <v>0.92900000000000005</v>
      </c>
      <c r="BT22" s="19">
        <f t="shared" si="31"/>
        <v>1.0405228031315823</v>
      </c>
      <c r="BU22" s="19">
        <f t="shared" si="32"/>
        <v>1.4292305653796906</v>
      </c>
      <c r="BV22" s="19">
        <f t="shared" si="33"/>
        <v>17.150766784556286</v>
      </c>
      <c r="BW22" s="19">
        <f t="shared" si="34"/>
        <v>18.579997349935976</v>
      </c>
      <c r="BX22" s="36">
        <f t="shared" si="35"/>
        <v>9.6210708053528812E-2</v>
      </c>
      <c r="BY22" s="17">
        <f t="shared" si="36"/>
        <v>177.42611402145548</v>
      </c>
      <c r="BZ22" s="79">
        <f t="shared" si="37"/>
        <v>9.6664275600841412E-2</v>
      </c>
    </row>
    <row r="23" spans="2:78" ht="20.100000000000001" customHeight="1">
      <c r="B23" s="16"/>
      <c r="C23" s="16"/>
      <c r="D23" s="16"/>
      <c r="E23" s="38">
        <v>58</v>
      </c>
      <c r="F23" s="20">
        <f t="shared" si="38"/>
        <v>1.1545999999999998</v>
      </c>
      <c r="G23" s="21">
        <f t="shared" si="0"/>
        <v>14.546740129579501</v>
      </c>
      <c r="H23" s="30">
        <f t="shared" si="1"/>
        <v>103263.52112676055</v>
      </c>
      <c r="I23" s="19">
        <v>2.9788000000000001</v>
      </c>
      <c r="J23" s="19">
        <v>4.2000000000000003E-2</v>
      </c>
      <c r="K23" s="19">
        <v>0.94599999999999995</v>
      </c>
      <c r="L23" s="19">
        <f t="shared" si="2"/>
        <v>1.0595635863966379</v>
      </c>
      <c r="M23" s="19">
        <f t="shared" si="39"/>
        <v>2.6750141935983835</v>
      </c>
      <c r="N23" s="19">
        <f t="shared" si="40"/>
        <v>0</v>
      </c>
      <c r="O23" s="19">
        <f t="shared" si="41"/>
        <v>2.6750141935983835</v>
      </c>
      <c r="P23" s="36">
        <f t="shared" si="42"/>
        <v>0</v>
      </c>
      <c r="Q23" s="17">
        <f t="shared" si="3"/>
        <v>252.50090530977386</v>
      </c>
      <c r="R23" s="79">
        <f t="shared" si="4"/>
        <v>0</v>
      </c>
      <c r="S23" s="27">
        <v>2.8395999999999999</v>
      </c>
      <c r="T23" s="21">
        <v>5.0999999999999997E-2</v>
      </c>
      <c r="U23" s="21">
        <v>0.94399999999999995</v>
      </c>
      <c r="V23" s="19">
        <f t="shared" si="5"/>
        <v>1.0573234942478078</v>
      </c>
      <c r="W23" s="19">
        <f t="shared" si="43"/>
        <v>2.4205800588751654</v>
      </c>
      <c r="X23" s="19">
        <f t="shared" si="44"/>
        <v>4.8411601177503307</v>
      </c>
      <c r="Y23" s="19">
        <f t="shared" si="45"/>
        <v>7.2617401766254961</v>
      </c>
      <c r="Z23" s="36">
        <f t="shared" si="46"/>
        <v>2.1651614703924852E-2</v>
      </c>
      <c r="AA23" s="17">
        <f t="shared" si="6"/>
        <v>242.39738512490538</v>
      </c>
      <c r="AB23" s="79">
        <f t="shared" si="7"/>
        <v>1.9971998110688036E-2</v>
      </c>
      <c r="AC23" s="27">
        <v>2.7252000000000001</v>
      </c>
      <c r="AD23" s="21">
        <v>4.3999999999999997E-2</v>
      </c>
      <c r="AE23" s="21">
        <v>0.94299999999999995</v>
      </c>
      <c r="AF23" s="19">
        <f t="shared" si="8"/>
        <v>1.0562034481733928</v>
      </c>
      <c r="AG23" s="19">
        <f t="shared" si="9"/>
        <v>2.2247502978636762</v>
      </c>
      <c r="AH23" s="19">
        <f t="shared" si="10"/>
        <v>8.8990011914547047</v>
      </c>
      <c r="AI23" s="19">
        <f t="shared" si="11"/>
        <v>11.12375148931838</v>
      </c>
      <c r="AJ23" s="36">
        <f t="shared" si="12"/>
        <v>3.7280539025993195E-2</v>
      </c>
      <c r="AK23" s="17">
        <f t="shared" si="13"/>
        <v>234.09391738676635</v>
      </c>
      <c r="AL23" s="79">
        <f t="shared" si="14"/>
        <v>3.801466219539533E-2</v>
      </c>
      <c r="AM23" s="27">
        <v>2.5870000000000002</v>
      </c>
      <c r="AN23" s="21">
        <v>3.2000000000000001E-2</v>
      </c>
      <c r="AO23" s="21">
        <v>0.94199999999999995</v>
      </c>
      <c r="AP23" s="19">
        <f t="shared" si="47"/>
        <v>1.0550834020989779</v>
      </c>
      <c r="AQ23" s="19">
        <f t="shared" si="48"/>
        <v>2.000579390987439</v>
      </c>
      <c r="AR23" s="19">
        <f t="shared" si="49"/>
        <v>12.003476345924634</v>
      </c>
      <c r="AS23" s="19">
        <f t="shared" si="50"/>
        <v>14.004055736912072</v>
      </c>
      <c r="AT23" s="36">
        <f t="shared" si="51"/>
        <v>4.0583468725462528E-2</v>
      </c>
      <c r="AU23" s="17">
        <f t="shared" si="15"/>
        <v>224.06297996184662</v>
      </c>
      <c r="AV23" s="79">
        <f t="shared" si="16"/>
        <v>5.3571885672361326E-2</v>
      </c>
      <c r="AW23" s="27">
        <v>2.4527000000000001</v>
      </c>
      <c r="AX23" s="21">
        <v>4.8000000000000001E-2</v>
      </c>
      <c r="AY23" s="21">
        <v>0.93700000000000006</v>
      </c>
      <c r="AZ23" s="19">
        <f t="shared" si="17"/>
        <v>1.0494831717269026</v>
      </c>
      <c r="BA23" s="19">
        <f t="shared" si="18"/>
        <v>1.7792180324359348</v>
      </c>
      <c r="BB23" s="19">
        <f t="shared" si="19"/>
        <v>14.233744259487478</v>
      </c>
      <c r="BC23" s="19">
        <f t="shared" si="20"/>
        <v>16.012962291923412</v>
      </c>
      <c r="BD23" s="36">
        <f t="shared" si="21"/>
        <v>8.0307579422707318E-2</v>
      </c>
      <c r="BE23" s="17">
        <f t="shared" si="22"/>
        <v>214.31511530072711</v>
      </c>
      <c r="BF23" s="79">
        <f t="shared" si="23"/>
        <v>6.6415027421256212E-2</v>
      </c>
      <c r="BG23" s="27">
        <v>2.3226</v>
      </c>
      <c r="BH23" s="21">
        <v>4.2000000000000003E-2</v>
      </c>
      <c r="BI23" s="21">
        <v>0.93200000000000005</v>
      </c>
      <c r="BJ23" s="19">
        <f t="shared" si="24"/>
        <v>1.0438829413548274</v>
      </c>
      <c r="BK23" s="19">
        <f t="shared" si="25"/>
        <v>1.5784898574658075</v>
      </c>
      <c r="BL23" s="19">
        <f t="shared" si="26"/>
        <v>15.784898574658074</v>
      </c>
      <c r="BM23" s="19">
        <f t="shared" si="27"/>
        <v>17.36338843212388</v>
      </c>
      <c r="BN23" s="36">
        <f t="shared" si="28"/>
        <v>8.6901494400586754E-2</v>
      </c>
      <c r="BO23" s="17">
        <f t="shared" si="29"/>
        <v>204.87209823139236</v>
      </c>
      <c r="BP23" s="79">
        <f t="shared" si="30"/>
        <v>7.7047576077586971E-2</v>
      </c>
      <c r="BQ23" s="27">
        <v>2.1888000000000001</v>
      </c>
      <c r="BR23" s="21">
        <v>2.9000000000000001E-2</v>
      </c>
      <c r="BS23" s="21">
        <v>0.92900000000000005</v>
      </c>
      <c r="BT23" s="19">
        <f t="shared" si="31"/>
        <v>1.0405228031315823</v>
      </c>
      <c r="BU23" s="19">
        <f t="shared" si="32"/>
        <v>1.3928511774089418</v>
      </c>
      <c r="BV23" s="19">
        <f t="shared" si="33"/>
        <v>16.714214128907301</v>
      </c>
      <c r="BW23" s="19">
        <f t="shared" si="34"/>
        <v>18.107065306316244</v>
      </c>
      <c r="BX23" s="36">
        <f t="shared" si="35"/>
        <v>7.1541295732111168E-2</v>
      </c>
      <c r="BY23" s="17">
        <f t="shared" si="36"/>
        <v>195.16052495024724</v>
      </c>
      <c r="BZ23" s="79">
        <f t="shared" si="37"/>
        <v>8.5643416531946195E-2</v>
      </c>
    </row>
    <row r="24" spans="2:78" ht="20.100000000000001" customHeight="1">
      <c r="B24" s="16"/>
      <c r="C24" s="16"/>
      <c r="D24" s="18"/>
      <c r="E24" s="38">
        <v>60</v>
      </c>
      <c r="F24" s="20">
        <f t="shared" si="38"/>
        <v>1.1945999999999999</v>
      </c>
      <c r="G24" s="21">
        <f t="shared" si="0"/>
        <v>15.050697868348928</v>
      </c>
      <c r="H24" s="30">
        <f t="shared" si="1"/>
        <v>106840.98591549294</v>
      </c>
      <c r="I24" s="19">
        <v>2.9842</v>
      </c>
      <c r="J24" s="19">
        <v>5.6000000000000001E-2</v>
      </c>
      <c r="K24" s="19">
        <v>0.94899999999999995</v>
      </c>
      <c r="L24" s="19">
        <f t="shared" si="2"/>
        <v>1.0629237246198833</v>
      </c>
      <c r="M24" s="19">
        <f t="shared" si="39"/>
        <v>2.7017764043496153</v>
      </c>
      <c r="N24" s="19">
        <f t="shared" si="40"/>
        <v>0</v>
      </c>
      <c r="O24" s="19">
        <f t="shared" si="41"/>
        <v>2.7017764043496153</v>
      </c>
      <c r="P24" s="36">
        <f t="shared" si="42"/>
        <v>0</v>
      </c>
      <c r="Q24" s="17">
        <f t="shared" si="3"/>
        <v>280.09762496730792</v>
      </c>
      <c r="R24" s="79">
        <f t="shared" si="4"/>
        <v>0</v>
      </c>
      <c r="S24" s="27">
        <v>2.8546999999999998</v>
      </c>
      <c r="T24" s="21">
        <v>4.2000000000000003E-2</v>
      </c>
      <c r="U24" s="21">
        <v>0.94799999999999995</v>
      </c>
      <c r="V24" s="19">
        <f t="shared" si="5"/>
        <v>1.0618036785454681</v>
      </c>
      <c r="W24" s="19">
        <f t="shared" si="43"/>
        <v>2.4671681639946765</v>
      </c>
      <c r="X24" s="19">
        <f t="shared" si="44"/>
        <v>4.9343363279893531</v>
      </c>
      <c r="Y24" s="19">
        <f t="shared" si="45"/>
        <v>7.4015044919840296</v>
      </c>
      <c r="Z24" s="36">
        <f t="shared" si="46"/>
        <v>1.7982169643893077E-2</v>
      </c>
      <c r="AA24" s="17">
        <f t="shared" si="6"/>
        <v>269.68701638190339</v>
      </c>
      <c r="AB24" s="79">
        <f t="shared" si="7"/>
        <v>1.8296529043881914E-2</v>
      </c>
      <c r="AC24" s="27">
        <v>2.7323</v>
      </c>
      <c r="AD24" s="21">
        <v>3.9E-2</v>
      </c>
      <c r="AE24" s="21">
        <v>0.94899999999999995</v>
      </c>
      <c r="AF24" s="19">
        <f t="shared" si="8"/>
        <v>1.0629237246198833</v>
      </c>
      <c r="AG24" s="19">
        <f t="shared" si="9"/>
        <v>2.2649067009333224</v>
      </c>
      <c r="AH24" s="19">
        <f t="shared" si="10"/>
        <v>9.0596268037332894</v>
      </c>
      <c r="AI24" s="19">
        <f t="shared" si="11"/>
        <v>11.324533504666611</v>
      </c>
      <c r="AJ24" s="36">
        <f t="shared" si="12"/>
        <v>3.3465949622214199E-2</v>
      </c>
      <c r="AK24" s="17">
        <f t="shared" si="13"/>
        <v>259.84718247569879</v>
      </c>
      <c r="AL24" s="79">
        <f t="shared" si="14"/>
        <v>3.4865210842070823E-2</v>
      </c>
      <c r="AM24" s="27">
        <v>2.5958000000000001</v>
      </c>
      <c r="AN24" s="21">
        <v>3.5000000000000003E-2</v>
      </c>
      <c r="AO24" s="21">
        <v>0.94499999999999995</v>
      </c>
      <c r="AP24" s="19">
        <f t="shared" si="47"/>
        <v>1.058443540322223</v>
      </c>
      <c r="AQ24" s="19">
        <f t="shared" si="48"/>
        <v>2.0270627864869581</v>
      </c>
      <c r="AR24" s="19">
        <f t="shared" si="49"/>
        <v>12.162376718921749</v>
      </c>
      <c r="AS24" s="19">
        <f t="shared" si="50"/>
        <v>14.189439505408707</v>
      </c>
      <c r="AT24" s="36">
        <f t="shared" si="51"/>
        <v>4.4671346311570936E-2</v>
      </c>
      <c r="AU24" s="17">
        <f t="shared" si="15"/>
        <v>248.87383829108316</v>
      </c>
      <c r="AV24" s="79">
        <f t="shared" si="16"/>
        <v>4.8869647378108977E-2</v>
      </c>
      <c r="AW24" s="27">
        <v>2.4525999999999999</v>
      </c>
      <c r="AX24" s="21">
        <v>3.3000000000000002E-2</v>
      </c>
      <c r="AY24" s="21">
        <v>0.94</v>
      </c>
      <c r="AZ24" s="19">
        <f t="shared" si="17"/>
        <v>1.0528433099501477</v>
      </c>
      <c r="BA24" s="19">
        <f t="shared" si="18"/>
        <v>1.7904833328553151</v>
      </c>
      <c r="BB24" s="19">
        <f t="shared" si="19"/>
        <v>14.323866662842521</v>
      </c>
      <c r="BC24" s="19">
        <f t="shared" si="20"/>
        <v>16.114349995697836</v>
      </c>
      <c r="BD24" s="36">
        <f t="shared" si="21"/>
        <v>5.5565568727152237E-2</v>
      </c>
      <c r="BE24" s="17">
        <f t="shared" si="22"/>
        <v>237.36187574722277</v>
      </c>
      <c r="BF24" s="79">
        <f t="shared" si="23"/>
        <v>6.0346113366986719E-2</v>
      </c>
      <c r="BG24" s="27">
        <v>2.3391000000000002</v>
      </c>
      <c r="BH24" s="21">
        <v>4.2999999999999997E-2</v>
      </c>
      <c r="BI24" s="21">
        <v>0.93400000000000005</v>
      </c>
      <c r="BJ24" s="19">
        <f t="shared" si="24"/>
        <v>1.0461230335036575</v>
      </c>
      <c r="BK24" s="19">
        <f t="shared" si="25"/>
        <v>1.6078756489119737</v>
      </c>
      <c r="BL24" s="19">
        <f t="shared" si="26"/>
        <v>16.078756489119733</v>
      </c>
      <c r="BM24" s="19">
        <f t="shared" si="27"/>
        <v>17.686632138031708</v>
      </c>
      <c r="BN24" s="36">
        <f t="shared" si="28"/>
        <v>8.935283528126052E-2</v>
      </c>
      <c r="BO24" s="17">
        <f t="shared" si="29"/>
        <v>228.23751996001499</v>
      </c>
      <c r="BP24" s="79">
        <f t="shared" si="30"/>
        <v>7.0447472842925102E-2</v>
      </c>
      <c r="BQ24" s="27">
        <v>2.2153</v>
      </c>
      <c r="BR24" s="21">
        <v>3.1E-2</v>
      </c>
      <c r="BS24" s="21">
        <v>0.93200000000000005</v>
      </c>
      <c r="BT24" s="19">
        <f t="shared" si="31"/>
        <v>1.0438829413548274</v>
      </c>
      <c r="BU24" s="19">
        <f t="shared" si="32"/>
        <v>1.4360119278929677</v>
      </c>
      <c r="BV24" s="19">
        <f t="shared" si="33"/>
        <v>17.23214313471561</v>
      </c>
      <c r="BW24" s="19">
        <f t="shared" si="34"/>
        <v>18.668155062608577</v>
      </c>
      <c r="BX24" s="36">
        <f t="shared" si="35"/>
        <v>7.6969895040519695E-2</v>
      </c>
      <c r="BY24" s="17">
        <f t="shared" si="36"/>
        <v>218.285138933968</v>
      </c>
      <c r="BZ24" s="79">
        <f t="shared" si="37"/>
        <v>7.894327217542918E-2</v>
      </c>
    </row>
    <row r="25" spans="2:78" ht="20.100000000000001" customHeight="1">
      <c r="B25" s="16"/>
      <c r="C25" s="16"/>
      <c r="D25" s="18"/>
      <c r="E25" s="38">
        <v>62</v>
      </c>
      <c r="F25" s="20">
        <f t="shared" si="38"/>
        <v>1.2345999999999999</v>
      </c>
      <c r="G25" s="21">
        <f t="shared" si="0"/>
        <v>15.554655607118354</v>
      </c>
      <c r="H25" s="30">
        <f t="shared" si="1"/>
        <v>110418.45070422534</v>
      </c>
      <c r="I25" s="19">
        <v>3.0655000000000001</v>
      </c>
      <c r="J25" s="19">
        <v>4.5999999999999999E-2</v>
      </c>
      <c r="K25" s="19">
        <v>0.95399999999999996</v>
      </c>
      <c r="L25" s="19">
        <f t="shared" si="2"/>
        <v>1.0685239549919585</v>
      </c>
      <c r="M25" s="19">
        <f t="shared" si="39"/>
        <v>2.8811144983286838</v>
      </c>
      <c r="N25" s="19">
        <f t="shared" si="40"/>
        <v>0</v>
      </c>
      <c r="O25" s="19">
        <f t="shared" si="41"/>
        <v>2.8811144983286838</v>
      </c>
      <c r="P25" s="36">
        <f t="shared" si="42"/>
        <v>0</v>
      </c>
      <c r="Q25" s="17">
        <f t="shared" si="3"/>
        <v>316.40116750308283</v>
      </c>
      <c r="R25" s="79">
        <f t="shared" si="4"/>
        <v>0</v>
      </c>
      <c r="S25" s="27">
        <v>2.9363000000000001</v>
      </c>
      <c r="T25" s="21">
        <v>3.7999999999999999E-2</v>
      </c>
      <c r="U25" s="21">
        <v>0.95199999999999996</v>
      </c>
      <c r="V25" s="19">
        <f t="shared" si="5"/>
        <v>1.0662838628431284</v>
      </c>
      <c r="W25" s="19">
        <f t="shared" si="43"/>
        <v>2.6323029748408833</v>
      </c>
      <c r="X25" s="19">
        <f t="shared" si="44"/>
        <v>5.2646059496817665</v>
      </c>
      <c r="Y25" s="19">
        <f t="shared" si="45"/>
        <v>7.8969089245226503</v>
      </c>
      <c r="Z25" s="36">
        <f t="shared" si="46"/>
        <v>1.6407167764005484E-2</v>
      </c>
      <c r="AA25" s="17">
        <f t="shared" si="6"/>
        <v>304.93600670055906</v>
      </c>
      <c r="AB25" s="79">
        <f t="shared" si="7"/>
        <v>1.726462547550674E-2</v>
      </c>
      <c r="AC25" s="27">
        <v>2.8115999999999999</v>
      </c>
      <c r="AD25" s="21">
        <v>4.3999999999999997E-2</v>
      </c>
      <c r="AE25" s="21">
        <v>0.94899999999999995</v>
      </c>
      <c r="AF25" s="19">
        <f t="shared" si="8"/>
        <v>1.0629237246198833</v>
      </c>
      <c r="AG25" s="19">
        <f t="shared" si="9"/>
        <v>2.3982840642239038</v>
      </c>
      <c r="AH25" s="19">
        <f t="shared" si="10"/>
        <v>9.5931362568956153</v>
      </c>
      <c r="AI25" s="19">
        <f t="shared" si="11"/>
        <v>11.99142032111952</v>
      </c>
      <c r="AJ25" s="36">
        <f t="shared" si="12"/>
        <v>3.7756455984036527E-2</v>
      </c>
      <c r="AK25" s="17">
        <f t="shared" si="13"/>
        <v>293.87017425416042</v>
      </c>
      <c r="AL25" s="79">
        <f t="shared" si="14"/>
        <v>3.2644130290673083E-2</v>
      </c>
      <c r="AM25" s="27">
        <v>2.6960000000000002</v>
      </c>
      <c r="AN25" s="21">
        <v>3.5000000000000003E-2</v>
      </c>
      <c r="AO25" s="21">
        <v>0.94699999999999995</v>
      </c>
      <c r="AP25" s="19">
        <f t="shared" si="47"/>
        <v>1.0606836324710531</v>
      </c>
      <c r="AQ25" s="19">
        <f t="shared" si="48"/>
        <v>2.1958408558593332</v>
      </c>
      <c r="AR25" s="19">
        <f t="shared" si="49"/>
        <v>13.175045135155997</v>
      </c>
      <c r="AS25" s="19">
        <f t="shared" si="50"/>
        <v>15.370885991015331</v>
      </c>
      <c r="AT25" s="36">
        <f t="shared" si="51"/>
        <v>4.4860631465338155E-2</v>
      </c>
      <c r="AU25" s="17">
        <f t="shared" si="15"/>
        <v>283.61187248348136</v>
      </c>
      <c r="AV25" s="79">
        <f t="shared" si="16"/>
        <v>4.6454490849720552E-2</v>
      </c>
      <c r="AW25" s="27">
        <v>2.5344000000000002</v>
      </c>
      <c r="AX25" s="21">
        <v>3.2000000000000001E-2</v>
      </c>
      <c r="AY25" s="21">
        <v>0.94499999999999995</v>
      </c>
      <c r="AZ25" s="19">
        <f t="shared" si="17"/>
        <v>1.058443540322223</v>
      </c>
      <c r="BA25" s="19">
        <f t="shared" si="18"/>
        <v>1.9323022715438927</v>
      </c>
      <c r="BB25" s="19">
        <f t="shared" si="19"/>
        <v>15.458418172351141</v>
      </c>
      <c r="BC25" s="19">
        <f t="shared" si="20"/>
        <v>17.390720443895034</v>
      </c>
      <c r="BD25" s="36">
        <f t="shared" si="21"/>
        <v>5.4456498360772182E-2</v>
      </c>
      <c r="BE25" s="17">
        <f t="shared" si="22"/>
        <v>269.27154751685731</v>
      </c>
      <c r="BF25" s="79">
        <f t="shared" si="23"/>
        <v>5.7408286597318239E-2</v>
      </c>
      <c r="BG25" s="27">
        <v>2.4169</v>
      </c>
      <c r="BH25" s="21">
        <v>3.9E-2</v>
      </c>
      <c r="BI25" s="21">
        <v>0.93899999999999995</v>
      </c>
      <c r="BJ25" s="19">
        <f t="shared" si="24"/>
        <v>1.0517232638757326</v>
      </c>
      <c r="BK25" s="19">
        <f t="shared" si="25"/>
        <v>1.7350407349483894</v>
      </c>
      <c r="BL25" s="19">
        <f t="shared" si="26"/>
        <v>17.350407349483891</v>
      </c>
      <c r="BM25" s="19">
        <f t="shared" si="27"/>
        <v>19.085448084432279</v>
      </c>
      <c r="BN25" s="36">
        <f t="shared" si="28"/>
        <v>8.1910942156538574E-2</v>
      </c>
      <c r="BO25" s="17">
        <f t="shared" si="29"/>
        <v>258.84464044025867</v>
      </c>
      <c r="BP25" s="79">
        <f t="shared" si="30"/>
        <v>6.7030197418703613E-2</v>
      </c>
      <c r="BQ25" s="27">
        <v>2.2951999999999999</v>
      </c>
      <c r="BR25" s="21">
        <v>3.7999999999999999E-2</v>
      </c>
      <c r="BS25" s="21">
        <v>0.93700000000000006</v>
      </c>
      <c r="BT25" s="19">
        <f t="shared" si="31"/>
        <v>1.0494831717269026</v>
      </c>
      <c r="BU25" s="19">
        <f t="shared" si="32"/>
        <v>1.5580499610902017</v>
      </c>
      <c r="BV25" s="19">
        <f t="shared" si="33"/>
        <v>18.69659953308242</v>
      </c>
      <c r="BW25" s="19">
        <f t="shared" si="34"/>
        <v>20.254649494172622</v>
      </c>
      <c r="BX25" s="36">
        <f t="shared" si="35"/>
        <v>9.5365250564464932E-2</v>
      </c>
      <c r="BY25" s="17">
        <f t="shared" si="36"/>
        <v>248.04502689794336</v>
      </c>
      <c r="BZ25" s="79">
        <f t="shared" si="37"/>
        <v>7.5375829005332268E-2</v>
      </c>
    </row>
    <row r="26" spans="2:78" ht="20.100000000000001" customHeight="1" thickBot="1">
      <c r="B26" s="16"/>
      <c r="C26" s="16"/>
      <c r="D26" s="18"/>
      <c r="E26" s="38">
        <v>64</v>
      </c>
      <c r="F26" s="24">
        <f t="shared" si="38"/>
        <v>1.2746</v>
      </c>
      <c r="G26" s="25">
        <f t="shared" si="0"/>
        <v>16.058613345887782</v>
      </c>
      <c r="H26" s="31">
        <f t="shared" si="1"/>
        <v>113995.91549295773</v>
      </c>
      <c r="I26" s="19">
        <v>3.1998000000000002</v>
      </c>
      <c r="J26" s="19">
        <v>0.05</v>
      </c>
      <c r="K26" s="19">
        <v>0.95499999999999996</v>
      </c>
      <c r="L26" s="35">
        <f t="shared" si="2"/>
        <v>1.0696440010663735</v>
      </c>
      <c r="M26" s="35">
        <f t="shared" si="39"/>
        <v>3.1456727404353271</v>
      </c>
      <c r="N26" s="35">
        <f t="shared" si="40"/>
        <v>0</v>
      </c>
      <c r="O26" s="35">
        <f t="shared" si="41"/>
        <v>3.1456727404353271</v>
      </c>
      <c r="P26" s="37">
        <f t="shared" si="42"/>
        <v>0</v>
      </c>
      <c r="Q26" s="17">
        <f t="shared" si="3"/>
        <v>361.27574822716593</v>
      </c>
      <c r="R26" s="79">
        <f t="shared" si="4"/>
        <v>0</v>
      </c>
      <c r="S26" s="28">
        <v>3.0556000000000001</v>
      </c>
      <c r="T26" s="25">
        <v>4.5999999999999999E-2</v>
      </c>
      <c r="U26" s="25">
        <v>0.95399999999999996</v>
      </c>
      <c r="V26" s="35">
        <f t="shared" si="5"/>
        <v>1.0685239549919585</v>
      </c>
      <c r="W26" s="35">
        <f t="shared" si="43"/>
        <v>2.8625354892827919</v>
      </c>
      <c r="X26" s="35">
        <f t="shared" si="44"/>
        <v>5.7250709785655838</v>
      </c>
      <c r="Y26" s="35">
        <f t="shared" si="45"/>
        <v>8.5876064678483761</v>
      </c>
      <c r="Z26" s="37">
        <f t="shared" si="46"/>
        <v>1.9944846879786891E-2</v>
      </c>
      <c r="AA26" s="17">
        <f t="shared" si="6"/>
        <v>347.19499713403729</v>
      </c>
      <c r="AB26" s="79">
        <f t="shared" si="7"/>
        <v>1.6489497330963488E-2</v>
      </c>
      <c r="AC26" s="28">
        <v>2.9085000000000001</v>
      </c>
      <c r="AD26" s="25">
        <v>0.05</v>
      </c>
      <c r="AE26" s="25">
        <v>0.95</v>
      </c>
      <c r="AF26" s="35">
        <f t="shared" si="8"/>
        <v>1.0640437706942982</v>
      </c>
      <c r="AG26" s="35">
        <f t="shared" si="9"/>
        <v>2.5718549692423918</v>
      </c>
      <c r="AH26" s="35">
        <f t="shared" si="10"/>
        <v>10.287419876969567</v>
      </c>
      <c r="AI26" s="35">
        <f t="shared" si="11"/>
        <v>12.859274846211958</v>
      </c>
      <c r="AJ26" s="37">
        <f t="shared" si="12"/>
        <v>4.2995532889089125E-2</v>
      </c>
      <c r="AK26" s="17">
        <f t="shared" si="13"/>
        <v>332.83106866108841</v>
      </c>
      <c r="AL26" s="79">
        <f t="shared" si="14"/>
        <v>3.0908832875349533E-2</v>
      </c>
      <c r="AM26" s="28">
        <v>2.7885</v>
      </c>
      <c r="AN26" s="25">
        <v>4.3999999999999997E-2</v>
      </c>
      <c r="AO26" s="25">
        <v>0.95299999999999996</v>
      </c>
      <c r="AP26" s="35">
        <f t="shared" si="47"/>
        <v>1.0674039089175433</v>
      </c>
      <c r="AQ26" s="35">
        <f t="shared" si="48"/>
        <v>2.378965952523882</v>
      </c>
      <c r="AR26" s="35">
        <f t="shared" si="49"/>
        <v>14.27379571514329</v>
      </c>
      <c r="AS26" s="35">
        <f t="shared" si="50"/>
        <v>16.652761667667171</v>
      </c>
      <c r="AT26" s="37">
        <f t="shared" si="51"/>
        <v>5.7113116351423944E-2</v>
      </c>
      <c r="AU26" s="17">
        <f t="shared" si="15"/>
        <v>321.11338397887317</v>
      </c>
      <c r="AV26" s="79">
        <f t="shared" si="16"/>
        <v>4.4450952303135387E-2</v>
      </c>
      <c r="AW26" s="28">
        <v>2.6490999999999998</v>
      </c>
      <c r="AX26" s="25">
        <v>3.4000000000000002E-2</v>
      </c>
      <c r="AY26" s="25">
        <v>0.95099999999999996</v>
      </c>
      <c r="AZ26" s="35">
        <f t="shared" si="17"/>
        <v>1.0651638167687132</v>
      </c>
      <c r="BA26" s="35">
        <f t="shared" si="18"/>
        <v>2.138054969479894</v>
      </c>
      <c r="BB26" s="35">
        <f t="shared" si="19"/>
        <v>17.104439755839152</v>
      </c>
      <c r="BC26" s="35">
        <f t="shared" si="20"/>
        <v>19.242494725319048</v>
      </c>
      <c r="BD26" s="37">
        <f t="shared" si="21"/>
        <v>5.8597092519643366E-2</v>
      </c>
      <c r="BE26" s="17">
        <f t="shared" si="22"/>
        <v>307.50134027303312</v>
      </c>
      <c r="BF26" s="79">
        <f t="shared" si="23"/>
        <v>5.5623951884736407E-2</v>
      </c>
      <c r="BG26" s="28">
        <v>2.5087000000000002</v>
      </c>
      <c r="BH26" s="25">
        <v>0.03</v>
      </c>
      <c r="BI26" s="25">
        <v>0.94599999999999995</v>
      </c>
      <c r="BJ26" s="35">
        <f t="shared" si="24"/>
        <v>1.0595635863966379</v>
      </c>
      <c r="BK26" s="35">
        <f t="shared" si="25"/>
        <v>1.8973212026862332</v>
      </c>
      <c r="BL26" s="35">
        <f t="shared" si="26"/>
        <v>18.973212026862331</v>
      </c>
      <c r="BM26" s="35">
        <f t="shared" si="27"/>
        <v>20.870533229548563</v>
      </c>
      <c r="BN26" s="37">
        <f t="shared" si="28"/>
        <v>6.3951341237072704E-2</v>
      </c>
      <c r="BO26" s="17">
        <f t="shared" si="29"/>
        <v>293.7916491948414</v>
      </c>
      <c r="BP26" s="79">
        <f t="shared" si="30"/>
        <v>6.4580501450125893E-2</v>
      </c>
      <c r="BQ26" s="28">
        <v>2.3784000000000001</v>
      </c>
      <c r="BR26" s="25">
        <v>4.4999999999999998E-2</v>
      </c>
      <c r="BS26" s="25">
        <v>0.94099999999999995</v>
      </c>
      <c r="BT26" s="35">
        <f t="shared" si="31"/>
        <v>1.0539633560245627</v>
      </c>
      <c r="BU26" s="35">
        <f t="shared" si="32"/>
        <v>1.6873693914564845</v>
      </c>
      <c r="BV26" s="35">
        <f t="shared" si="33"/>
        <v>20.248432697477813</v>
      </c>
      <c r="BW26" s="35">
        <f t="shared" si="34"/>
        <v>21.935802088934299</v>
      </c>
      <c r="BX26" s="37">
        <f t="shared" si="35"/>
        <v>0.11389879682774683</v>
      </c>
      <c r="BY26" s="17">
        <f t="shared" si="36"/>
        <v>281.0681965774026</v>
      </c>
      <c r="BZ26" s="79">
        <f t="shared" si="37"/>
        <v>7.2040995545014114E-2</v>
      </c>
    </row>
    <row r="27" spans="2:78" ht="20.100000000000001" customHeight="1">
      <c r="B27" s="16"/>
      <c r="C27" s="16"/>
      <c r="D27" s="18"/>
      <c r="E27" s="38">
        <v>66</v>
      </c>
      <c r="F27" s="20">
        <f>0.02*E27-0.0054</f>
        <v>1.3146</v>
      </c>
      <c r="G27" s="20">
        <f t="shared" si="0"/>
        <v>16.562571084657208</v>
      </c>
      <c r="H27" s="29">
        <f t="shared" si="1"/>
        <v>117573.38028169014</v>
      </c>
      <c r="I27" s="19">
        <v>3.1901000000000002</v>
      </c>
      <c r="J27" s="19">
        <v>4.9000000000000002E-2</v>
      </c>
      <c r="K27" s="19">
        <v>0.94599999999999995</v>
      </c>
      <c r="L27" s="19">
        <f t="shared" si="2"/>
        <v>1.0595635863966379</v>
      </c>
      <c r="M27" s="19">
        <f>4*PI()^2*$C$13*SQRT($C$11*$C$2)*($C$7*I27*K27)^2</f>
        <v>3.0679762589072634</v>
      </c>
      <c r="N27" s="19">
        <f>4*PI()^2*N$1*SQRT($C$11*$C$2)*($C$7*I27*K27)^2</f>
        <v>0</v>
      </c>
      <c r="O27" s="19">
        <f>M27+N27</f>
        <v>3.0679762589072634</v>
      </c>
      <c r="P27" s="36">
        <f>2*PI()^2*N$1*2*SQRT($C$2*$C$11)*J27*$C$7^2*K27^2/SQRT(2)</f>
        <v>0</v>
      </c>
      <c r="Q27" s="17">
        <f t="shared" si="3"/>
        <v>395.32823911479983</v>
      </c>
      <c r="R27" s="79">
        <f t="shared" si="4"/>
        <v>0</v>
      </c>
      <c r="S27" s="22">
        <v>3.0966</v>
      </c>
      <c r="T27" s="19">
        <v>5.5E-2</v>
      </c>
      <c r="U27" s="19">
        <v>0.95199999999999996</v>
      </c>
      <c r="V27" s="19">
        <f t="shared" si="5"/>
        <v>1.0662838628431284</v>
      </c>
      <c r="W27" s="19">
        <f>4*PI()^2*$C$13*SQRT($C$11*$C$2)*($C$7*S27*U27)^2</f>
        <v>2.9275562156644273</v>
      </c>
      <c r="X27" s="19">
        <f>4*PI()^2*X$1*SQRT($C$11*$C$2)*($C$7*S27*U27)^2</f>
        <v>5.8551124313288545</v>
      </c>
      <c r="Y27" s="19">
        <f>W27+X27</f>
        <v>8.7826686469932813</v>
      </c>
      <c r="Z27" s="36">
        <f>2*PI()^2*X$1*2*SQRT($C$2*$C$11)*T27*$C$7^2*U27^2/SQRT(2)</f>
        <v>2.3747216500534258E-2</v>
      </c>
      <c r="AA27" s="17">
        <f t="shared" si="6"/>
        <v>385.31138581618092</v>
      </c>
      <c r="AB27" s="79">
        <f t="shared" si="7"/>
        <v>1.5195793965253161E-2</v>
      </c>
      <c r="AC27" s="26">
        <v>2.944</v>
      </c>
      <c r="AD27" s="20">
        <v>4.3999999999999997E-2</v>
      </c>
      <c r="AE27" s="20">
        <v>0.95299999999999996</v>
      </c>
      <c r="AF27" s="19">
        <f t="shared" si="8"/>
        <v>1.0674039089175433</v>
      </c>
      <c r="AG27" s="19">
        <f>4*PI()^2*$C$13*SQRT($C$11*$C$2)*($C$7*AC27*AE27)^2</f>
        <v>2.6516887139335372</v>
      </c>
      <c r="AH27" s="19">
        <f>4*PI()^2*AH$1*SQRT($C$11*$C$2)*($C$7*AC27*AE27)^2</f>
        <v>10.606754855734149</v>
      </c>
      <c r="AI27" s="19">
        <f>AG27+AH27</f>
        <v>13.258443569667687</v>
      </c>
      <c r="AJ27" s="36">
        <f>2*PI()^2*AH$1*2*SQRT($C$2*$C$11)*AD27*$C$7^2*AE27^2/SQRT(2)</f>
        <v>3.8075410900949291E-2</v>
      </c>
      <c r="AK27" s="17">
        <f t="shared" si="13"/>
        <v>368.96302417586804</v>
      </c>
      <c r="AL27" s="79">
        <f t="shared" si="14"/>
        <v>2.8747473759534199E-2</v>
      </c>
      <c r="AM27" s="26">
        <v>2.8346</v>
      </c>
      <c r="AN27" s="20">
        <v>4.2999999999999997E-2</v>
      </c>
      <c r="AO27" s="20">
        <v>0.95299999999999996</v>
      </c>
      <c r="AP27" s="19">
        <f t="shared" si="47"/>
        <v>1.0674039089175433</v>
      </c>
      <c r="AQ27" s="19">
        <f>4*PI()^2*$C$13*SQRT($C$11*$C$2)*($C$7*AM27*AO27)^2</f>
        <v>2.4582751693421523</v>
      </c>
      <c r="AR27" s="19">
        <f>4*PI()^2*AR$1*SQRT($C$11*$C$2)*($C$7*AM27*AO27)^2</f>
        <v>14.749651016052914</v>
      </c>
      <c r="AS27" s="19">
        <f>AQ27+AR27</f>
        <v>17.207926185395067</v>
      </c>
      <c r="AT27" s="36">
        <f>2*PI()^2*AR$1*2*SQRT($C$2*$C$11)*AN27*$C$7^2*AO27^2/SQRT(2)</f>
        <v>5.5815090979800669E-2</v>
      </c>
      <c r="AU27" s="17">
        <f t="shared" si="15"/>
        <v>357.24277015587967</v>
      </c>
      <c r="AV27" s="79">
        <f t="shared" si="16"/>
        <v>4.1287472408796509E-2</v>
      </c>
      <c r="AW27" s="26">
        <v>2.6863999999999999</v>
      </c>
      <c r="AX27" s="20">
        <v>0.04</v>
      </c>
      <c r="AY27" s="20">
        <v>0.95199999999999996</v>
      </c>
      <c r="AZ27" s="19">
        <f t="shared" si="17"/>
        <v>1.0662838628431284</v>
      </c>
      <c r="BA27" s="19">
        <f>4*PI()^2*$C$13*SQRT($C$11*$C$2)*($C$7*AW27*AY27)^2</f>
        <v>2.2033139388172795</v>
      </c>
      <c r="BB27" s="19">
        <f>4*PI()^2*BB$1*SQRT($C$11*$C$2)*($C$7*AW27*AY27)^2</f>
        <v>17.626511510538236</v>
      </c>
      <c r="BC27" s="19">
        <f>BA27+BB27</f>
        <v>19.829825449355518</v>
      </c>
      <c r="BD27" s="36">
        <f>2*PI()^2*BB$1*2*SQRT($C$2*$C$11)*AX27*$C$7^2*AY27^2/SQRT(2)</f>
        <v>6.9082811637917838E-2</v>
      </c>
      <c r="BE27" s="17">
        <f t="shared" si="22"/>
        <v>341.36578984726651</v>
      </c>
      <c r="BF27" s="79">
        <f t="shared" si="23"/>
        <v>5.163526057612472E-2</v>
      </c>
      <c r="BG27" s="22">
        <v>2.5537000000000001</v>
      </c>
      <c r="BH27" s="20">
        <v>4.5999999999999999E-2</v>
      </c>
      <c r="BI27" s="20">
        <v>0.94499999999999995</v>
      </c>
      <c r="BJ27" s="19">
        <f t="shared" si="24"/>
        <v>1.058443540322223</v>
      </c>
      <c r="BK27" s="19">
        <f>4*PI()^2*$C$13*SQRT($C$11*$C$2)*($C$7*BG27*BI27)^2</f>
        <v>1.9618441217590108</v>
      </c>
      <c r="BL27" s="19">
        <f>4*PI()^2*BL$1*SQRT($C$11*$C$2)*($C$7*BG27*BI27)^2</f>
        <v>19.618441217590107</v>
      </c>
      <c r="BM27" s="19">
        <f>BK27+BL27</f>
        <v>21.580285339349118</v>
      </c>
      <c r="BN27" s="36">
        <f>2*PI()^2*BL$1*2*SQRT($C$2*$C$11)*BH27*$C$7^2*BI27^2/SQRT(2)</f>
        <v>9.7851520492012498E-2</v>
      </c>
      <c r="BO27" s="17">
        <f t="shared" si="29"/>
        <v>327.14935741168648</v>
      </c>
      <c r="BP27" s="79">
        <f t="shared" si="30"/>
        <v>5.9967842739492704E-2</v>
      </c>
      <c r="BQ27" s="26">
        <v>2.4138000000000002</v>
      </c>
      <c r="BR27" s="20">
        <v>2.9000000000000001E-2</v>
      </c>
      <c r="BS27" s="20">
        <v>0.94299999999999995</v>
      </c>
      <c r="BT27" s="19">
        <f t="shared" si="31"/>
        <v>1.0562034481733928</v>
      </c>
      <c r="BU27" s="19">
        <f>4*PI()^2*$C$13*SQRT($C$11*$C$2)*($C$7*BQ27*BS27)^2</f>
        <v>1.7453682801961921</v>
      </c>
      <c r="BV27" s="19">
        <f>4*PI()^2*BV$1*SQRT($C$11*$C$2)*($C$7*BQ27*BS27)^2</f>
        <v>20.944419362354303</v>
      </c>
      <c r="BW27" s="19">
        <f>BU27+BV27</f>
        <v>22.689787642550495</v>
      </c>
      <c r="BX27" s="36">
        <f>2*PI()^2*BV$1*2*SQRT($C$2*$C$11)*BR27*$C$7^2*BS27^2/SQRT(2)</f>
        <v>7.371379307412293E-2</v>
      </c>
      <c r="BY27" s="17">
        <f t="shared" si="36"/>
        <v>312.16157370605242</v>
      </c>
      <c r="BZ27" s="79">
        <f t="shared" si="37"/>
        <v>6.7094803225449709E-2</v>
      </c>
    </row>
    <row r="28" spans="2:78" ht="20.100000000000001" customHeight="1">
      <c r="B28" s="16"/>
      <c r="C28" s="16"/>
      <c r="D28" s="18"/>
      <c r="E28" s="41"/>
      <c r="F28" s="8"/>
      <c r="G28" s="17"/>
      <c r="H28" s="42"/>
      <c r="I28" s="17"/>
      <c r="J28" s="17"/>
      <c r="K28" s="17"/>
      <c r="L28" s="3"/>
      <c r="M28" s="3"/>
      <c r="N28" s="3"/>
      <c r="O28" s="3"/>
      <c r="P28" s="17"/>
      <c r="Q28" s="17"/>
      <c r="R28" s="17"/>
      <c r="S28" s="17"/>
      <c r="T28" s="17"/>
      <c r="U28" s="17"/>
      <c r="V28" s="3"/>
      <c r="W28" s="3"/>
      <c r="X28" s="3"/>
      <c r="Y28" s="3"/>
      <c r="Z28" s="17"/>
      <c r="AA28" s="17"/>
      <c r="AB28" s="17"/>
      <c r="AC28" s="17"/>
      <c r="AD28" s="17"/>
      <c r="AE28" s="17"/>
      <c r="AF28" s="3"/>
      <c r="AG28" s="3"/>
      <c r="AH28" s="3"/>
      <c r="AI28" s="3"/>
      <c r="AJ28" s="17"/>
      <c r="AK28" s="17"/>
      <c r="AL28" s="17"/>
      <c r="AM28" s="17"/>
      <c r="AN28" s="17"/>
      <c r="AO28" s="17"/>
      <c r="AP28" s="3"/>
      <c r="AQ28" s="3"/>
      <c r="AR28" s="3"/>
      <c r="AS28" s="3"/>
      <c r="AT28" s="17"/>
      <c r="AU28" s="17"/>
      <c r="AV28" s="17"/>
      <c r="AW28" s="17"/>
      <c r="AX28" s="17"/>
      <c r="AY28" s="17"/>
      <c r="AZ28" s="3"/>
      <c r="BA28" s="3"/>
      <c r="BB28" s="3"/>
      <c r="BC28" s="3"/>
      <c r="BD28" s="17"/>
      <c r="BE28" s="17"/>
      <c r="BF28" s="17"/>
      <c r="BG28" s="17"/>
      <c r="BH28" s="17"/>
      <c r="BI28" s="17"/>
      <c r="BJ28" s="3"/>
      <c r="BK28" s="3"/>
      <c r="BL28" s="3"/>
      <c r="BM28" s="3"/>
      <c r="BN28" s="17"/>
      <c r="BO28" s="17"/>
      <c r="BP28" s="17"/>
      <c r="BQ28" s="17"/>
      <c r="BR28" s="17"/>
      <c r="BS28" s="17"/>
      <c r="BT28" s="3"/>
      <c r="BU28" s="3"/>
      <c r="BV28" s="3"/>
      <c r="BW28" s="3"/>
      <c r="BX28" s="17"/>
      <c r="BY28" s="17"/>
      <c r="BZ28" s="17"/>
    </row>
    <row r="29" spans="2:78" ht="20.100000000000001" customHeight="1">
      <c r="B29" s="16"/>
      <c r="C29" s="16"/>
      <c r="D29" s="18"/>
      <c r="E29" s="41"/>
      <c r="F29" s="8"/>
      <c r="G29" s="17"/>
      <c r="H29" s="42"/>
      <c r="I29" s="17"/>
      <c r="J29" s="17"/>
      <c r="K29" s="17"/>
      <c r="L29" s="3"/>
      <c r="M29" s="3"/>
      <c r="N29" s="3"/>
      <c r="O29" s="3"/>
      <c r="P29" s="17"/>
      <c r="Q29" s="17"/>
      <c r="R29" s="17"/>
      <c r="S29" s="17"/>
      <c r="T29" s="17"/>
      <c r="U29" s="17"/>
      <c r="V29" s="3"/>
      <c r="W29" s="3"/>
      <c r="X29" s="3"/>
      <c r="Y29" s="3"/>
      <c r="Z29" s="17"/>
      <c r="AA29" s="17"/>
      <c r="AB29" s="17"/>
      <c r="AC29" s="17"/>
      <c r="AD29" s="17"/>
      <c r="AE29" s="17"/>
      <c r="AF29" s="3"/>
      <c r="AG29" s="3"/>
      <c r="AH29" s="3"/>
      <c r="AI29" s="3"/>
      <c r="AJ29" s="17"/>
      <c r="AK29" s="17"/>
      <c r="AL29" s="17"/>
      <c r="AM29" s="17"/>
      <c r="AN29" s="17"/>
      <c r="AO29" s="17"/>
      <c r="AP29" s="3"/>
      <c r="AQ29" s="3"/>
      <c r="AR29" s="3"/>
      <c r="AS29" s="3"/>
      <c r="AT29" s="17"/>
      <c r="AU29" s="17"/>
      <c r="AV29" s="17"/>
      <c r="AW29" s="17"/>
      <c r="AX29" s="17"/>
      <c r="AY29" s="17"/>
      <c r="AZ29" s="3"/>
      <c r="BA29" s="3"/>
      <c r="BB29" s="3"/>
      <c r="BC29" s="3"/>
      <c r="BD29" s="17"/>
      <c r="BE29" s="17"/>
      <c r="BF29" s="17"/>
      <c r="BG29" s="17"/>
      <c r="BH29" s="17"/>
      <c r="BI29" s="17"/>
      <c r="BJ29" s="3"/>
      <c r="BK29" s="3"/>
      <c r="BL29" s="3"/>
      <c r="BM29" s="3"/>
      <c r="BN29" s="17"/>
      <c r="BO29" s="17"/>
      <c r="BP29" s="17"/>
      <c r="BQ29" s="17"/>
      <c r="BR29" s="17"/>
      <c r="BS29" s="17"/>
      <c r="BT29" s="3"/>
      <c r="BU29" s="3"/>
      <c r="BV29" s="3"/>
      <c r="BW29" s="3"/>
      <c r="BX29" s="17"/>
      <c r="BY29" s="17"/>
      <c r="BZ29" s="17"/>
    </row>
    <row r="30" spans="2:78" ht="20.100000000000001" customHeight="1" thickBot="1">
      <c r="B30" s="18"/>
      <c r="C30" s="18"/>
      <c r="D30" s="18"/>
    </row>
    <row r="31" spans="2:78" ht="20.100000000000001" customHeight="1" thickBot="1">
      <c r="B31" s="40" t="s">
        <v>34</v>
      </c>
      <c r="C31" s="40"/>
      <c r="D31" s="2"/>
      <c r="E31" s="87" t="s">
        <v>19</v>
      </c>
      <c r="F31" s="88"/>
      <c r="G31" s="88"/>
      <c r="H31" s="89"/>
      <c r="I31" s="84" t="s">
        <v>21</v>
      </c>
      <c r="J31" s="85"/>
      <c r="K31" s="85"/>
      <c r="L31" s="85"/>
      <c r="M31" s="86"/>
      <c r="N31" s="82">
        <v>0</v>
      </c>
      <c r="O31" s="83"/>
      <c r="P31" s="77"/>
      <c r="Q31" s="81"/>
      <c r="R31" s="81"/>
      <c r="S31" s="84" t="s">
        <v>21</v>
      </c>
      <c r="T31" s="85"/>
      <c r="U31" s="85"/>
      <c r="V31" s="85"/>
      <c r="W31" s="86"/>
      <c r="X31" s="82">
        <v>0.04</v>
      </c>
      <c r="Y31" s="83"/>
      <c r="Z31" s="77"/>
      <c r="AA31" s="81"/>
      <c r="AB31" s="81"/>
      <c r="AC31" s="84" t="s">
        <v>21</v>
      </c>
      <c r="AD31" s="85"/>
      <c r="AE31" s="85"/>
      <c r="AF31" s="85"/>
      <c r="AG31" s="86"/>
      <c r="AH31" s="82">
        <v>0.08</v>
      </c>
      <c r="AI31" s="83"/>
      <c r="AJ31" s="77"/>
      <c r="AK31" s="81"/>
      <c r="AL31" s="81"/>
      <c r="AM31" s="84" t="s">
        <v>21</v>
      </c>
      <c r="AN31" s="85"/>
      <c r="AO31" s="85"/>
      <c r="AP31" s="85"/>
      <c r="AQ31" s="86"/>
      <c r="AR31" s="82">
        <v>0.12</v>
      </c>
      <c r="AS31" s="83"/>
      <c r="AT31" s="77"/>
      <c r="AU31" s="81"/>
      <c r="AV31" s="81"/>
      <c r="AW31" s="84" t="s">
        <v>21</v>
      </c>
      <c r="AX31" s="85"/>
      <c r="AY31" s="85"/>
      <c r="AZ31" s="85"/>
      <c r="BA31" s="86"/>
      <c r="BB31" s="82">
        <v>0.16</v>
      </c>
      <c r="BC31" s="83"/>
      <c r="BD31" s="77"/>
      <c r="BE31" s="81"/>
      <c r="BF31" s="81"/>
      <c r="BG31" s="84" t="s">
        <v>21</v>
      </c>
      <c r="BH31" s="85"/>
      <c r="BI31" s="85"/>
      <c r="BJ31" s="85"/>
      <c r="BK31" s="86"/>
      <c r="BL31" s="82">
        <v>0.2</v>
      </c>
      <c r="BM31" s="83"/>
      <c r="BN31" s="77"/>
      <c r="BO31" s="81"/>
      <c r="BP31" s="81"/>
      <c r="BQ31" s="84" t="s">
        <v>21</v>
      </c>
      <c r="BR31" s="85"/>
      <c r="BS31" s="85"/>
      <c r="BT31" s="85"/>
      <c r="BU31" s="86"/>
      <c r="BV31" s="82">
        <v>0.24</v>
      </c>
      <c r="BW31" s="83"/>
      <c r="BX31" s="77"/>
      <c r="BY31" s="81"/>
      <c r="BZ31" s="81"/>
    </row>
    <row r="32" spans="2:78" ht="20.100000000000001" customHeight="1">
      <c r="B32" s="4" t="s">
        <v>1</v>
      </c>
      <c r="C32" s="5">
        <v>400</v>
      </c>
      <c r="D32" s="2"/>
      <c r="E32" s="22" t="s">
        <v>25</v>
      </c>
      <c r="F32" s="19" t="s">
        <v>27</v>
      </c>
      <c r="G32" s="39" t="s">
        <v>0</v>
      </c>
      <c r="H32" s="23" t="s">
        <v>28</v>
      </c>
      <c r="I32" s="22" t="s">
        <v>29</v>
      </c>
      <c r="J32" s="19" t="s">
        <v>23</v>
      </c>
      <c r="K32" s="19" t="s">
        <v>26</v>
      </c>
      <c r="L32" s="39" t="s">
        <v>18</v>
      </c>
      <c r="M32" s="19" t="s">
        <v>30</v>
      </c>
      <c r="N32" s="19" t="s">
        <v>31</v>
      </c>
      <c r="O32" s="19" t="s">
        <v>32</v>
      </c>
      <c r="P32" s="23" t="s">
        <v>20</v>
      </c>
      <c r="Q32" s="78" t="s">
        <v>67</v>
      </c>
      <c r="R32" s="78" t="s">
        <v>68</v>
      </c>
      <c r="S32" s="22" t="s">
        <v>9</v>
      </c>
      <c r="T32" s="19" t="s">
        <v>23</v>
      </c>
      <c r="U32" s="19" t="s">
        <v>26</v>
      </c>
      <c r="V32" s="39" t="s">
        <v>18</v>
      </c>
      <c r="W32" s="19" t="s">
        <v>30</v>
      </c>
      <c r="X32" s="19" t="s">
        <v>31</v>
      </c>
      <c r="Y32" s="19" t="s">
        <v>32</v>
      </c>
      <c r="Z32" s="23" t="s">
        <v>20</v>
      </c>
      <c r="AA32" s="78" t="s">
        <v>67</v>
      </c>
      <c r="AB32" s="78" t="s">
        <v>68</v>
      </c>
      <c r="AC32" s="22" t="s">
        <v>10</v>
      </c>
      <c r="AD32" s="19" t="s">
        <v>23</v>
      </c>
      <c r="AE32" s="19" t="s">
        <v>26</v>
      </c>
      <c r="AF32" s="39" t="s">
        <v>18</v>
      </c>
      <c r="AG32" s="19" t="s">
        <v>30</v>
      </c>
      <c r="AH32" s="19" t="s">
        <v>31</v>
      </c>
      <c r="AI32" s="19" t="s">
        <v>32</v>
      </c>
      <c r="AJ32" s="23" t="s">
        <v>20</v>
      </c>
      <c r="AK32" s="78" t="s">
        <v>67</v>
      </c>
      <c r="AL32" s="78" t="s">
        <v>68</v>
      </c>
      <c r="AM32" s="22" t="s">
        <v>11</v>
      </c>
      <c r="AN32" s="19" t="s">
        <v>23</v>
      </c>
      <c r="AO32" s="19" t="s">
        <v>26</v>
      </c>
      <c r="AP32" s="39" t="s">
        <v>18</v>
      </c>
      <c r="AQ32" s="19" t="s">
        <v>30</v>
      </c>
      <c r="AR32" s="19" t="s">
        <v>31</v>
      </c>
      <c r="AS32" s="19" t="s">
        <v>32</v>
      </c>
      <c r="AT32" s="23" t="s">
        <v>20</v>
      </c>
      <c r="AU32" s="78" t="s">
        <v>67</v>
      </c>
      <c r="AV32" s="78" t="s">
        <v>68</v>
      </c>
      <c r="AW32" s="22" t="s">
        <v>12</v>
      </c>
      <c r="AX32" s="19" t="s">
        <v>23</v>
      </c>
      <c r="AY32" s="19" t="s">
        <v>26</v>
      </c>
      <c r="AZ32" s="39" t="s">
        <v>18</v>
      </c>
      <c r="BA32" s="19" t="s">
        <v>30</v>
      </c>
      <c r="BB32" s="19" t="s">
        <v>31</v>
      </c>
      <c r="BC32" s="19" t="s">
        <v>32</v>
      </c>
      <c r="BD32" s="23" t="s">
        <v>20</v>
      </c>
      <c r="BE32" s="78" t="s">
        <v>67</v>
      </c>
      <c r="BF32" s="78" t="s">
        <v>68</v>
      </c>
      <c r="BG32" s="22" t="s">
        <v>13</v>
      </c>
      <c r="BH32" s="19" t="s">
        <v>23</v>
      </c>
      <c r="BI32" s="19" t="s">
        <v>26</v>
      </c>
      <c r="BJ32" s="39" t="s">
        <v>18</v>
      </c>
      <c r="BK32" s="19" t="s">
        <v>30</v>
      </c>
      <c r="BL32" s="19" t="s">
        <v>31</v>
      </c>
      <c r="BM32" s="19" t="s">
        <v>32</v>
      </c>
      <c r="BN32" s="23" t="s">
        <v>20</v>
      </c>
      <c r="BO32" s="78" t="s">
        <v>67</v>
      </c>
      <c r="BP32" s="78" t="s">
        <v>68</v>
      </c>
      <c r="BQ32" s="22" t="s">
        <v>14</v>
      </c>
      <c r="BR32" s="19" t="s">
        <v>23</v>
      </c>
      <c r="BS32" s="19" t="s">
        <v>26</v>
      </c>
      <c r="BT32" s="39" t="s">
        <v>18</v>
      </c>
      <c r="BU32" s="19" t="s">
        <v>30</v>
      </c>
      <c r="BV32" s="19" t="s">
        <v>31</v>
      </c>
      <c r="BW32" s="19" t="s">
        <v>32</v>
      </c>
      <c r="BX32" s="23" t="s">
        <v>20</v>
      </c>
      <c r="BY32" s="78" t="s">
        <v>67</v>
      </c>
      <c r="BZ32" s="78" t="s">
        <v>68</v>
      </c>
    </row>
    <row r="33" spans="2:78" ht="20.100000000000001" customHeight="1">
      <c r="B33" s="6" t="s">
        <v>24</v>
      </c>
      <c r="C33" s="7">
        <v>20.5</v>
      </c>
      <c r="D33" s="2"/>
      <c r="E33" s="38">
        <v>18</v>
      </c>
      <c r="F33" s="20">
        <f>0.02*E33-0.0054</f>
        <v>0.35459999999999997</v>
      </c>
      <c r="G33" s="20">
        <f t="shared" ref="G33:G57" si="52">F33/$C$14/$C$7</f>
        <v>4.4675853541909678</v>
      </c>
      <c r="H33" s="29">
        <f t="shared" ref="H33:H57" si="53">F33*$C$7/$C$5</f>
        <v>31714.225352112673</v>
      </c>
      <c r="I33" s="22">
        <v>0.41460000000000002</v>
      </c>
      <c r="J33" s="19">
        <v>1.4999999999999999E-2</v>
      </c>
      <c r="K33" s="19">
        <v>0.94199999999999995</v>
      </c>
      <c r="L33" s="19">
        <f t="shared" ref="L33:L57" si="54">K33/$C$14</f>
        <v>1.0550834020989779</v>
      </c>
      <c r="M33" s="19">
        <f>4*PI()^2*$C$13*SQRT($C$11*$C$2)*($C$7*I33*K33)^2</f>
        <v>5.1383245110764836E-2</v>
      </c>
      <c r="N33" s="19">
        <f>4*PI()^2*N$1*SQRT($C$11*$C$2)*($C$7*I33*K33)^2</f>
        <v>0</v>
      </c>
      <c r="O33" s="19">
        <f>M33+N33</f>
        <v>5.1383245110764836E-2</v>
      </c>
      <c r="P33" s="36">
        <f>2*PI()^2*N$1*2*SQRT($C$2*$C$11)*J33*$C$7^2*K33^2/SQRT(2)</f>
        <v>0</v>
      </c>
      <c r="Q33" s="17">
        <f t="shared" ref="Q33:Q57" si="55">0.5926*0.5*$C$6*$F33^3*($C$7*I33*2+$C$7)*$C$8</f>
        <v>1.9230306644712454</v>
      </c>
      <c r="R33" s="79">
        <f t="shared" ref="R33:R57" si="56">N33/Q33</f>
        <v>0</v>
      </c>
      <c r="S33" s="22">
        <v>0.3579</v>
      </c>
      <c r="T33" s="19">
        <v>1.6E-2</v>
      </c>
      <c r="U33" s="19">
        <v>0.91700000000000004</v>
      </c>
      <c r="V33" s="19">
        <f t="shared" ref="V33:V57" si="57">U33/$C$14</f>
        <v>1.0270822502386017</v>
      </c>
      <c r="W33" s="19">
        <f>4*PI()^2*$C$13*SQRT($C$11*$C$2)*($C$7*S33*U33)^2</f>
        <v>3.628467150917903E-2</v>
      </c>
      <c r="X33" s="19">
        <f>4*PI()^2*X$1*SQRT($C$11*$C$2)*($C$7*S33*U33)^2</f>
        <v>7.256934301835806E-2</v>
      </c>
      <c r="Y33" s="19">
        <f>W33+X33</f>
        <v>0.1088540145275371</v>
      </c>
      <c r="Z33" s="36">
        <f>2*PI()^2*X$1*2*SQRT($C$2*$C$11)*T33*$C$7^2*U33^2/SQRT(2)</f>
        <v>6.4096568475254566E-3</v>
      </c>
      <c r="AA33" s="17">
        <f t="shared" ref="AA33:AA57" si="58">0.5926*0.5*$C$6*$F33^3*($C$7*S33*2+$C$7)*$C$8</f>
        <v>1.8038136967525489</v>
      </c>
      <c r="AB33" s="79">
        <f t="shared" ref="AB33:AB57" si="59">X33/AA33</f>
        <v>4.0231063301607292E-2</v>
      </c>
      <c r="AC33" s="26">
        <v>0.32169999999999999</v>
      </c>
      <c r="AD33" s="20">
        <v>2.3E-2</v>
      </c>
      <c r="AE33" s="20">
        <v>0.879</v>
      </c>
      <c r="AF33" s="19">
        <f t="shared" ref="AF33:AF57" si="60">AE33/$C$14</f>
        <v>0.98452049941082964</v>
      </c>
      <c r="AG33" s="19">
        <f>4*PI()^2*$C$13*SQRT($C$11*$C$2)*($C$7*AC33*AE33)^2</f>
        <v>2.6936489742923259E-2</v>
      </c>
      <c r="AH33" s="19">
        <f>4*PI()^2*AH$1*SQRT($C$11*$C$2)*($C$7*AC33*AE33)^2</f>
        <v>0.10774595897169303</v>
      </c>
      <c r="AI33" s="19">
        <f>AG33+AH33</f>
        <v>0.13468244871461629</v>
      </c>
      <c r="AJ33" s="36">
        <f>2*PI()^2*AH$1*2*SQRT($C$2*$C$11)*AD33*$C$7^2*AE33^2/SQRT(2)</f>
        <v>1.6932134407092531E-2</v>
      </c>
      <c r="AK33" s="17">
        <f t="shared" ref="AK33:AK57" si="61">0.5926*0.5*$C$6*$F33^3*($C$7*AC33*2+$C$7)*$C$8</f>
        <v>1.7276998655106299</v>
      </c>
      <c r="AL33" s="79">
        <f t="shared" ref="AL33:AL57" si="62">AH33/AK33</f>
        <v>6.2363817421406238E-2</v>
      </c>
      <c r="AM33" s="44">
        <v>0.2757</v>
      </c>
      <c r="AN33" s="45">
        <v>5.6000000000000001E-2</v>
      </c>
      <c r="AO33" s="45">
        <v>0.95199999999999996</v>
      </c>
      <c r="AP33" s="19">
        <f t="shared" ref="AP33:AP57" si="63">AO33/$C$14</f>
        <v>1.0662838628431284</v>
      </c>
      <c r="AQ33" s="19">
        <f>4*PI()^2*$C$13*SQRT($C$11*$C$2)*($C$7*AM33*AO33)^2</f>
        <v>2.3206441829604497E-2</v>
      </c>
      <c r="AR33" s="19">
        <f>4*PI()^2*AR$1*SQRT($C$11*$C$2)*($C$7*AM33*AO33)^2</f>
        <v>0.13923865097762697</v>
      </c>
      <c r="AS33" s="19">
        <f>AQ33+AR33</f>
        <v>0.16244509280723146</v>
      </c>
      <c r="AT33" s="36">
        <f>2*PI()^2*AR$1*2*SQRT($C$2*$C$11)*AN33*$C$7^2*AO33^2/SQRT(2)</f>
        <v>7.2536952219813725E-2</v>
      </c>
      <c r="AU33" s="17">
        <f t="shared" ref="AU33:AU57" si="64">0.5926*0.5*$C$6*$F33^3*($C$7*AM33*2+$C$7)*$C$8</f>
        <v>1.6309806324407883</v>
      </c>
      <c r="AV33" s="79">
        <f t="shared" ref="AV33:AV57" si="65">AR33/AU33</f>
        <v>8.5371124713635699E-2</v>
      </c>
      <c r="AW33" s="26">
        <v>0.30199999999999999</v>
      </c>
      <c r="AX33" s="20">
        <v>2.7E-2</v>
      </c>
      <c r="AY33" s="20">
        <v>0.89500000000000002</v>
      </c>
      <c r="AZ33" s="19">
        <f t="shared" ref="AZ33:AZ57" si="66">AY33/$C$14</f>
        <v>1.0024412366014706</v>
      </c>
      <c r="BA33" s="19">
        <f>4*PI()^2*$C$13*SQRT($C$11*$C$2)*($C$7*AW33*AY33)^2</f>
        <v>2.4610536662680968E-2</v>
      </c>
      <c r="BB33" s="19">
        <f>4*PI()^2*BB$1*SQRT($C$11*$C$2)*($C$7*AW33*AY33)^2</f>
        <v>0.19688429330144774</v>
      </c>
      <c r="BC33" s="19">
        <f>BA33+BB33</f>
        <v>0.22149482996412873</v>
      </c>
      <c r="BD33" s="36">
        <f>2*PI()^2*BB$1*2*SQRT($C$2*$C$11)*AX33*$C$7^2*AY33^2/SQRT(2)</f>
        <v>4.1214112433331007E-2</v>
      </c>
      <c r="BE33" s="17">
        <f t="shared" ref="BE33:BE57" si="67">0.5926*0.5*$C$6*$F33^3*($C$7*AW33*2+$C$7)*$C$8</f>
        <v>1.6862788026524587</v>
      </c>
      <c r="BF33" s="79">
        <f t="shared" ref="BF33:BF57" si="68">BB33/BE33</f>
        <v>0.11675666739791517</v>
      </c>
      <c r="BG33" s="44">
        <v>0.29049999999999998</v>
      </c>
      <c r="BH33" s="45">
        <v>2.1000000000000001E-2</v>
      </c>
      <c r="BI33" s="45">
        <v>0.86499999999999999</v>
      </c>
      <c r="BJ33" s="19">
        <f t="shared" ref="BJ33:BJ57" si="69">BI33/$C$14</f>
        <v>0.96883985436901898</v>
      </c>
      <c r="BK33" s="19">
        <f>4*PI()^2*$C$13*SQRT($C$11*$C$2)*($C$7*BG33*BI33)^2</f>
        <v>2.1270887760111511E-2</v>
      </c>
      <c r="BL33" s="19">
        <f>4*PI()^2*BL$1*SQRT($C$11*$C$2)*($C$7*BG33*BI33)^2</f>
        <v>0.21270887760111509</v>
      </c>
      <c r="BM33" s="19">
        <f>BK33+BL33</f>
        <v>0.23397976536122661</v>
      </c>
      <c r="BN33" s="36">
        <f>2*PI()^2*BL$1*2*SQRT($C$2*$C$11)*BH33*$C$7^2*BI33^2/SQRT(2)</f>
        <v>3.7428087784748647E-2</v>
      </c>
      <c r="BO33" s="17">
        <f t="shared" ref="BO33:BO57" si="70">0.5926*0.5*$C$6*$F33^3*($C$7*BG33*2+$C$7)*$C$8</f>
        <v>1.662098994384998</v>
      </c>
      <c r="BP33" s="79">
        <f t="shared" ref="BP33:BP57" si="71">BL33/BO33</f>
        <v>0.12797605817686006</v>
      </c>
      <c r="BQ33" s="44">
        <v>0.30599999999999999</v>
      </c>
      <c r="BR33" s="45">
        <v>2.4E-2</v>
      </c>
      <c r="BS33" s="45">
        <v>0.88200000000000001</v>
      </c>
      <c r="BT33" s="19">
        <f t="shared" ref="BT33:BT57" si="72">BS33/$C$14</f>
        <v>0.98788063763407485</v>
      </c>
      <c r="BU33" s="19">
        <f t="shared" ref="BU33:BU57" si="73">4*PI()^2*$C$13*SQRT($C$11*$C$2)*($C$7*BQ33*BS33)^2</f>
        <v>2.4538112362378278E-2</v>
      </c>
      <c r="BV33" s="19">
        <f t="shared" ref="BV33:BV57" si="74">4*PI()^2*BV$1*SQRT($C$11*$C$2)*($C$7*BQ33*BS33)^2</f>
        <v>0.29445734834853932</v>
      </c>
      <c r="BW33" s="19">
        <f t="shared" ref="BW33:BW57" si="75">BU33+BV33</f>
        <v>0.31899546071091761</v>
      </c>
      <c r="BX33" s="36">
        <f t="shared" ref="BX33:BX57" si="76">2*PI()^2*BV$1*2*SQRT($C$2*$C$11)*BR33*$C$7^2*BS33^2/SQRT(2)</f>
        <v>5.3367368393556741E-2</v>
      </c>
      <c r="BY33" s="17">
        <f t="shared" ref="BY33:BY57" si="77">0.5926*0.5*$C$6*$F33^3*($C$7*BQ33*2+$C$7)*$C$8</f>
        <v>1.6946891707454883</v>
      </c>
      <c r="BZ33" s="79">
        <f t="shared" ref="BZ33:BZ57" si="78">BV33/BY33</f>
        <v>0.17375301231140131</v>
      </c>
    </row>
    <row r="34" spans="2:78" ht="20.100000000000001" customHeight="1">
      <c r="B34" s="9" t="s">
        <v>2</v>
      </c>
      <c r="C34" s="10">
        <f>1.003887*10^-3</f>
        <v>1.003887E-3</v>
      </c>
      <c r="D34" s="2"/>
      <c r="E34" s="38">
        <v>20</v>
      </c>
      <c r="F34" s="20">
        <f t="shared" ref="F34:F57" si="79">0.02*E34-0.0054</f>
        <v>0.39460000000000001</v>
      </c>
      <c r="G34" s="20">
        <f t="shared" si="52"/>
        <v>4.9715430929603945</v>
      </c>
      <c r="H34" s="29">
        <f t="shared" si="53"/>
        <v>35291.690140845072</v>
      </c>
      <c r="I34" s="22">
        <v>0</v>
      </c>
      <c r="J34" s="19">
        <v>0</v>
      </c>
      <c r="K34" s="19">
        <v>0</v>
      </c>
      <c r="L34" s="19">
        <f t="shared" si="54"/>
        <v>0</v>
      </c>
      <c r="M34" s="19">
        <f t="shared" ref="M34:M57" si="80">4*PI()^2*$C$13*SQRT($C$11*$C$2)*($C$7*I34*K34)^2</f>
        <v>0</v>
      </c>
      <c r="N34" s="19">
        <f t="shared" ref="N34:N57" si="81">4*PI()^2*N$1*SQRT($C$11*$C$2)*($C$7*I34*K34)^2</f>
        <v>0</v>
      </c>
      <c r="O34" s="19">
        <f t="shared" ref="O34:O57" si="82">M34+N34</f>
        <v>0</v>
      </c>
      <c r="P34" s="36">
        <f t="shared" ref="P34:P57" si="83">2*PI()^2*N$1*2*SQRT($C$2*$C$11)*J34*$C$7^2*K34^2/SQRT(2)</f>
        <v>0</v>
      </c>
      <c r="Q34" s="17">
        <f t="shared" si="55"/>
        <v>1.4487053560282079</v>
      </c>
      <c r="R34" s="79">
        <f t="shared" si="56"/>
        <v>0</v>
      </c>
      <c r="S34" s="26">
        <v>0.30609999999999998</v>
      </c>
      <c r="T34" s="20">
        <v>1.7000000000000001E-2</v>
      </c>
      <c r="U34" s="19">
        <v>1.0049999999999999</v>
      </c>
      <c r="V34" s="19">
        <f t="shared" si="57"/>
        <v>1.1256463047871259</v>
      </c>
      <c r="W34" s="19">
        <f t="shared" ref="W34:W57" si="84">4*PI()^2*$C$13*SQRT($C$11*$C$2)*($C$7*S34*U34)^2</f>
        <v>3.1880117271575199E-2</v>
      </c>
      <c r="X34" s="19">
        <f t="shared" ref="X34:X57" si="85">4*PI()^2*X$1*SQRT($C$11*$C$2)*($C$7*S34*U34)^2</f>
        <v>6.3760234543150399E-2</v>
      </c>
      <c r="Y34" s="19">
        <f t="shared" ref="Y34:Y57" si="86">W34+X34</f>
        <v>9.5640351814725605E-2</v>
      </c>
      <c r="Z34" s="36">
        <f t="shared" ref="Z34:Z57" si="87">2*PI()^2*X$1*2*SQRT($C$2*$C$11)*T34*$C$7^2*U34^2/SQRT(2)</f>
        <v>8.1800728288879566E-3</v>
      </c>
      <c r="AA34" s="17">
        <f t="shared" si="58"/>
        <v>2.3356027749886765</v>
      </c>
      <c r="AB34" s="79">
        <f t="shared" si="59"/>
        <v>2.7299263053607015E-2</v>
      </c>
      <c r="AC34" s="26">
        <v>0.30740000000000001</v>
      </c>
      <c r="AD34" s="20">
        <v>2.1000000000000001E-2</v>
      </c>
      <c r="AE34" s="19">
        <v>0.97599999999999998</v>
      </c>
      <c r="AF34" s="19">
        <f t="shared" si="60"/>
        <v>1.0931649686290896</v>
      </c>
      <c r="AG34" s="19">
        <f t="shared" ref="AG34:AG57" si="88">4*PI()^2*$C$13*SQRT($C$11*$C$2)*($C$7*AC34*AE34)^2</f>
        <v>3.032274329026954E-2</v>
      </c>
      <c r="AH34" s="19">
        <f t="shared" ref="AH34:AH57" si="89">4*PI()^2*AH$1*SQRT($C$11*$C$2)*($C$7*AC34*AE34)^2</f>
        <v>0.12129097316107816</v>
      </c>
      <c r="AI34" s="19">
        <f t="shared" ref="AI34:AI57" si="90">AG34+AH34</f>
        <v>0.15161371645134769</v>
      </c>
      <c r="AJ34" s="36">
        <f t="shared" ref="AJ34:AJ57" si="91">2*PI()^2*AH$1*2*SQRT($C$2*$C$11)*AD34*$C$7^2*AE34^2/SQRT(2)</f>
        <v>1.9060094570293548E-2</v>
      </c>
      <c r="AK34" s="17">
        <f t="shared" si="61"/>
        <v>2.3393694089143504</v>
      </c>
      <c r="AL34" s="79">
        <f t="shared" si="62"/>
        <v>5.1847721312798828E-2</v>
      </c>
      <c r="AM34" s="26">
        <v>0.31979999999999997</v>
      </c>
      <c r="AN34" s="20">
        <v>1.7999999999999999E-2</v>
      </c>
      <c r="AO34" s="20">
        <v>0.96299999999999997</v>
      </c>
      <c r="AP34" s="19">
        <f t="shared" si="63"/>
        <v>1.0786043696616938</v>
      </c>
      <c r="AQ34" s="19">
        <f t="shared" ref="AQ34:AQ57" si="92">4*PI()^2*$C$13*SQRT($C$11*$C$2)*($C$7*AM34*AO34)^2</f>
        <v>3.1949982208001902E-2</v>
      </c>
      <c r="AR34" s="19">
        <f t="shared" ref="AR34:AR57" si="93">4*PI()^2*AR$1*SQRT($C$11*$C$2)*($C$7*AM34*AO34)^2</f>
        <v>0.19169989324801143</v>
      </c>
      <c r="AS34" s="19">
        <f t="shared" ref="AS34:AS57" si="94">AQ34+AR34</f>
        <v>0.22364987545601334</v>
      </c>
      <c r="AT34" s="36">
        <f t="shared" ref="AT34:AT57" si="95">2*PI()^2*AR$1*2*SQRT($C$2*$C$11)*AN34*$C$7^2*AO34^2/SQRT(2)</f>
        <v>2.3857364147926555E-2</v>
      </c>
      <c r="AU34" s="17">
        <f t="shared" si="64"/>
        <v>2.3752973017438501</v>
      </c>
      <c r="AV34" s="79">
        <f t="shared" si="65"/>
        <v>8.0705641818930571E-2</v>
      </c>
      <c r="AW34" s="26">
        <v>0.34410000000000002</v>
      </c>
      <c r="AX34" s="20">
        <v>0.02</v>
      </c>
      <c r="AY34" s="19">
        <v>0.93600000000000005</v>
      </c>
      <c r="AZ34" s="19">
        <f t="shared" si="66"/>
        <v>1.0483631256524877</v>
      </c>
      <c r="BA34" s="19">
        <f t="shared" ref="BA34:BA57" si="96">4*PI()^2*$C$13*SQRT($C$11*$C$2)*($C$7*AW34*AY34)^2</f>
        <v>3.4944768706461925E-2</v>
      </c>
      <c r="BB34" s="19">
        <f t="shared" ref="BB34:BB57" si="97">4*PI()^2*BB$1*SQRT($C$11*$C$2)*($C$7*AW34*AY34)^2</f>
        <v>0.2795581496516954</v>
      </c>
      <c r="BC34" s="19">
        <f t="shared" ref="BC34:BC57" si="98">BA34+BB34</f>
        <v>0.3145029183581573</v>
      </c>
      <c r="BD34" s="36">
        <f t="shared" ref="BD34:BD57" si="99">2*PI()^2*BB$1*2*SQRT($C$2*$C$11)*AX34*$C$7^2*AY34^2/SQRT(2)</f>
        <v>3.3390106931412242E-2</v>
      </c>
      <c r="BE34" s="17">
        <f t="shared" si="67"/>
        <v>2.4457043820468205</v>
      </c>
      <c r="BF34" s="79">
        <f t="shared" si="68"/>
        <v>0.1143057810681649</v>
      </c>
      <c r="BG34" s="22">
        <v>0.33810000000000001</v>
      </c>
      <c r="BH34" s="19">
        <v>1.6E-2</v>
      </c>
      <c r="BI34" s="19">
        <v>0.92500000000000004</v>
      </c>
      <c r="BJ34" s="19">
        <f t="shared" si="69"/>
        <v>1.036042618833922</v>
      </c>
      <c r="BK34" s="19">
        <f t="shared" ref="BK34:BK57" si="100">4*PI()^2*$C$13*SQRT($C$11*$C$2)*($C$7*BG34*BI34)^2</f>
        <v>3.2948445886024649E-2</v>
      </c>
      <c r="BL34" s="19">
        <f t="shared" ref="BL34:BL57" si="101">4*PI()^2*BL$1*SQRT($C$11*$C$2)*($C$7*BG34*BI34)^2</f>
        <v>0.32948445886024647</v>
      </c>
      <c r="BM34" s="19">
        <f t="shared" ref="BM34:BM57" si="102">BK34+BL34</f>
        <v>0.3624329047462711</v>
      </c>
      <c r="BN34" s="36">
        <f t="shared" ref="BN34:BN57" si="103">2*PI()^2*BL$1*2*SQRT($C$2*$C$11)*BH34*$C$7^2*BI34^2/SQRT(2)</f>
        <v>3.2609908324190036E-2</v>
      </c>
      <c r="BO34" s="17">
        <f t="shared" si="70"/>
        <v>2.4283199177744823</v>
      </c>
      <c r="BP34" s="79">
        <f t="shared" si="71"/>
        <v>0.1356841231867891</v>
      </c>
      <c r="BQ34" s="26">
        <v>0.33329999999999999</v>
      </c>
      <c r="BR34" s="20">
        <v>1.4999999999999999E-2</v>
      </c>
      <c r="BS34" s="19">
        <v>0.90500000000000003</v>
      </c>
      <c r="BT34" s="19">
        <f t="shared" si="72"/>
        <v>1.013641697345621</v>
      </c>
      <c r="BU34" s="19">
        <f t="shared" si="73"/>
        <v>3.06498895131527E-2</v>
      </c>
      <c r="BV34" s="19">
        <f t="shared" si="74"/>
        <v>0.36779867415783235</v>
      </c>
      <c r="BW34" s="19">
        <f t="shared" si="75"/>
        <v>0.39844856367098502</v>
      </c>
      <c r="BX34" s="36">
        <f t="shared" si="76"/>
        <v>3.5116869464861609E-2</v>
      </c>
      <c r="BY34" s="17">
        <f t="shared" si="77"/>
        <v>2.4144123463566114</v>
      </c>
      <c r="BZ34" s="79">
        <f t="shared" si="78"/>
        <v>0.15233465597243434</v>
      </c>
    </row>
    <row r="35" spans="2:78" ht="20.100000000000001" customHeight="1">
      <c r="B35" s="6" t="s">
        <v>3</v>
      </c>
      <c r="C35" s="11">
        <f>9.94*10^-7</f>
        <v>9.9399999999999993E-7</v>
      </c>
      <c r="D35" s="2"/>
      <c r="E35" s="38">
        <v>22</v>
      </c>
      <c r="F35" s="20">
        <f t="shared" si="79"/>
        <v>0.43459999999999999</v>
      </c>
      <c r="G35" s="20">
        <f t="shared" si="52"/>
        <v>5.4755008317298213</v>
      </c>
      <c r="H35" s="29">
        <f t="shared" si="53"/>
        <v>38869.15492957746</v>
      </c>
      <c r="I35" s="26">
        <v>0.51690000000000003</v>
      </c>
      <c r="J35" s="20">
        <v>3.4000000000000002E-2</v>
      </c>
      <c r="K35" s="20">
        <v>1.054</v>
      </c>
      <c r="L35" s="19">
        <f t="shared" si="54"/>
        <v>1.1805285624334636</v>
      </c>
      <c r="M35" s="19">
        <f t="shared" si="80"/>
        <v>9.9989734144564163E-2</v>
      </c>
      <c r="N35" s="19">
        <f t="shared" si="81"/>
        <v>0</v>
      </c>
      <c r="O35" s="19">
        <f t="shared" si="82"/>
        <v>9.9989734144564163E-2</v>
      </c>
      <c r="P35" s="36">
        <f t="shared" si="83"/>
        <v>0</v>
      </c>
      <c r="Q35" s="17">
        <f t="shared" si="55"/>
        <v>3.9362822511238038</v>
      </c>
      <c r="R35" s="79">
        <f t="shared" si="56"/>
        <v>0</v>
      </c>
      <c r="S35" s="26">
        <v>0.48870000000000002</v>
      </c>
      <c r="T35" s="20">
        <v>2.5000000000000001E-2</v>
      </c>
      <c r="U35" s="20">
        <v>1.0549999999999999</v>
      </c>
      <c r="V35" s="19">
        <f t="shared" si="57"/>
        <v>1.1816486085078786</v>
      </c>
      <c r="W35" s="19">
        <f t="shared" si="84"/>
        <v>8.9546934883406176E-2</v>
      </c>
      <c r="X35" s="19">
        <f t="shared" si="85"/>
        <v>0.17909386976681235</v>
      </c>
      <c r="Y35" s="19">
        <f t="shared" si="86"/>
        <v>0.26864080465021856</v>
      </c>
      <c r="Z35" s="36">
        <f t="shared" si="87"/>
        <v>1.3256261217140838E-2</v>
      </c>
      <c r="AA35" s="17">
        <f t="shared" si="58"/>
        <v>3.8271238683116384</v>
      </c>
      <c r="AB35" s="79">
        <f t="shared" si="59"/>
        <v>4.6795942835741247E-2</v>
      </c>
      <c r="AC35" s="26">
        <v>0.48149999999999998</v>
      </c>
      <c r="AD35" s="20">
        <v>1.7000000000000001E-2</v>
      </c>
      <c r="AE35" s="20">
        <v>1.046</v>
      </c>
      <c r="AF35" s="19">
        <f t="shared" si="60"/>
        <v>1.1715681938381433</v>
      </c>
      <c r="AG35" s="19">
        <f t="shared" si="88"/>
        <v>8.545098624582588E-2</v>
      </c>
      <c r="AH35" s="19">
        <f t="shared" si="89"/>
        <v>0.34180394498330352</v>
      </c>
      <c r="AI35" s="19">
        <f t="shared" si="90"/>
        <v>0.42725493122912939</v>
      </c>
      <c r="AJ35" s="36">
        <f t="shared" si="91"/>
        <v>1.7722231753177557E-2</v>
      </c>
      <c r="AK35" s="17">
        <f t="shared" si="61"/>
        <v>3.7992536429127872</v>
      </c>
      <c r="AL35" s="79">
        <f t="shared" si="62"/>
        <v>8.9966076790085406E-2</v>
      </c>
      <c r="AM35" s="26">
        <v>0.45319999999999999</v>
      </c>
      <c r="AN35" s="20">
        <v>1.4E-2</v>
      </c>
      <c r="AO35" s="20">
        <v>1.0349999999999999</v>
      </c>
      <c r="AP35" s="19">
        <f t="shared" si="63"/>
        <v>1.1592476870195776</v>
      </c>
      <c r="AQ35" s="19">
        <f t="shared" si="92"/>
        <v>7.4117648050125856E-2</v>
      </c>
      <c r="AR35" s="19">
        <f t="shared" si="93"/>
        <v>0.44470588830075514</v>
      </c>
      <c r="AS35" s="19">
        <f t="shared" si="94"/>
        <v>0.51882353635088096</v>
      </c>
      <c r="AT35" s="36">
        <f t="shared" si="95"/>
        <v>2.143414258396464E-2</v>
      </c>
      <c r="AU35" s="17">
        <f t="shared" si="64"/>
        <v>3.6897081736367485</v>
      </c>
      <c r="AV35" s="79">
        <f t="shared" si="65"/>
        <v>0.12052603278443895</v>
      </c>
      <c r="AW35" s="26">
        <v>0.41889999999999999</v>
      </c>
      <c r="AX35" s="20">
        <v>0.01</v>
      </c>
      <c r="AY35" s="20">
        <v>1.0249999999999999</v>
      </c>
      <c r="AZ35" s="19">
        <f t="shared" si="66"/>
        <v>1.1480472262754269</v>
      </c>
      <c r="BA35" s="19">
        <f t="shared" si="96"/>
        <v>6.2105430861901401E-2</v>
      </c>
      <c r="BB35" s="19">
        <f t="shared" si="97"/>
        <v>0.4968434468952112</v>
      </c>
      <c r="BC35" s="19">
        <f t="shared" si="98"/>
        <v>0.55894887775711255</v>
      </c>
      <c r="BD35" s="36">
        <f t="shared" si="99"/>
        <v>2.0020911575224051E-2</v>
      </c>
      <c r="BE35" s="17">
        <f t="shared" si="67"/>
        <v>3.5569375165283339</v>
      </c>
      <c r="BF35" s="79">
        <f t="shared" si="68"/>
        <v>0.13968292796443152</v>
      </c>
      <c r="BG35" s="26">
        <v>0.3916</v>
      </c>
      <c r="BH35" s="20">
        <v>0.01</v>
      </c>
      <c r="BI35" s="20">
        <v>1.016</v>
      </c>
      <c r="BJ35" s="19">
        <f t="shared" si="69"/>
        <v>1.1379668116056916</v>
      </c>
      <c r="BK35" s="19">
        <f t="shared" si="100"/>
        <v>5.332537395831298E-2</v>
      </c>
      <c r="BL35" s="19">
        <f t="shared" si="101"/>
        <v>0.53325373958312972</v>
      </c>
      <c r="BM35" s="19">
        <f t="shared" si="102"/>
        <v>0.58657911354144265</v>
      </c>
      <c r="BN35" s="36">
        <f t="shared" si="103"/>
        <v>2.4588585483634122E-2</v>
      </c>
      <c r="BO35" s="17">
        <f t="shared" si="70"/>
        <v>3.4512629118910247</v>
      </c>
      <c r="BP35" s="79">
        <f t="shared" si="71"/>
        <v>0.15450974127350617</v>
      </c>
      <c r="BQ35" s="26">
        <v>0.35239999999999999</v>
      </c>
      <c r="BR35" s="20">
        <v>1.0999999999999999E-2</v>
      </c>
      <c r="BS35" s="20">
        <v>1</v>
      </c>
      <c r="BT35" s="19">
        <f t="shared" si="72"/>
        <v>1.1200460744150509</v>
      </c>
      <c r="BU35" s="19">
        <f t="shared" si="73"/>
        <v>4.183434051399685E-2</v>
      </c>
      <c r="BV35" s="19">
        <f t="shared" si="74"/>
        <v>0.50201208616796222</v>
      </c>
      <c r="BW35" s="19">
        <f t="shared" si="75"/>
        <v>0.54384642668195904</v>
      </c>
      <c r="BX35" s="36">
        <f t="shared" si="76"/>
        <v>3.1442716572630279E-2</v>
      </c>
      <c r="BY35" s="17">
        <f t="shared" si="77"/>
        <v>3.299525018052837</v>
      </c>
      <c r="BZ35" s="79">
        <f t="shared" si="78"/>
        <v>0.15214677367841775</v>
      </c>
    </row>
    <row r="36" spans="2:78" ht="20.100000000000001" customHeight="1">
      <c r="B36" s="9" t="s">
        <v>58</v>
      </c>
      <c r="C36" s="10">
        <v>999.72964999999999</v>
      </c>
      <c r="D36" s="2"/>
      <c r="E36" s="38">
        <v>24</v>
      </c>
      <c r="F36" s="20">
        <f t="shared" si="79"/>
        <v>0.47459999999999997</v>
      </c>
      <c r="G36" s="20">
        <f t="shared" si="52"/>
        <v>5.9794585704992471</v>
      </c>
      <c r="H36" s="29">
        <f t="shared" si="53"/>
        <v>42446.619718309856</v>
      </c>
      <c r="I36" s="26">
        <v>0.34610000000000002</v>
      </c>
      <c r="J36" s="20">
        <v>6.6000000000000003E-2</v>
      </c>
      <c r="K36" s="20">
        <v>1.093</v>
      </c>
      <c r="L36" s="19">
        <f t="shared" si="54"/>
        <v>1.2242103593356506</v>
      </c>
      <c r="M36" s="19">
        <f t="shared" si="80"/>
        <v>4.8206394449901442E-2</v>
      </c>
      <c r="N36" s="19">
        <f t="shared" si="81"/>
        <v>0</v>
      </c>
      <c r="O36" s="19">
        <f t="shared" si="82"/>
        <v>4.8206394449901442E-2</v>
      </c>
      <c r="P36" s="36">
        <f t="shared" si="83"/>
        <v>0</v>
      </c>
      <c r="Q36" s="17">
        <f t="shared" si="55"/>
        <v>4.2652423761312699</v>
      </c>
      <c r="R36" s="79">
        <f t="shared" si="56"/>
        <v>0</v>
      </c>
      <c r="S36" s="44">
        <v>0.34279999999999999</v>
      </c>
      <c r="T36" s="45">
        <v>3.7999999999999999E-2</v>
      </c>
      <c r="U36" s="45">
        <v>1.111</v>
      </c>
      <c r="V36" s="19">
        <f t="shared" si="57"/>
        <v>1.2443711886751214</v>
      </c>
      <c r="W36" s="19">
        <f t="shared" si="84"/>
        <v>4.8861958663414522E-2</v>
      </c>
      <c r="X36" s="19">
        <f t="shared" si="85"/>
        <v>9.7723917326829043E-2</v>
      </c>
      <c r="Y36" s="19">
        <f t="shared" si="86"/>
        <v>0.14658587599024356</v>
      </c>
      <c r="Z36" s="36">
        <f t="shared" si="87"/>
        <v>2.2345384905765635E-2</v>
      </c>
      <c r="AA36" s="17">
        <f t="shared" si="58"/>
        <v>4.2486068722413828</v>
      </c>
      <c r="AB36" s="79">
        <f t="shared" si="59"/>
        <v>2.3001402639843235E-2</v>
      </c>
      <c r="AC36" s="26">
        <v>0.379</v>
      </c>
      <c r="AD36" s="20">
        <v>2.4E-2</v>
      </c>
      <c r="AE36" s="20">
        <v>1.1140000000000001</v>
      </c>
      <c r="AF36" s="19">
        <f t="shared" si="60"/>
        <v>1.2477313268983667</v>
      </c>
      <c r="AG36" s="19">
        <f t="shared" si="88"/>
        <v>6.004957377686311E-2</v>
      </c>
      <c r="AH36" s="19">
        <f t="shared" si="89"/>
        <v>0.24019829510745244</v>
      </c>
      <c r="AI36" s="19">
        <f t="shared" si="90"/>
        <v>0.30024786888431554</v>
      </c>
      <c r="AJ36" s="36">
        <f t="shared" si="91"/>
        <v>2.8378389451467562E-2</v>
      </c>
      <c r="AK36" s="17">
        <f t="shared" si="61"/>
        <v>4.431093308851656</v>
      </c>
      <c r="AL36" s="79">
        <f t="shared" si="62"/>
        <v>5.4207455895281351E-2</v>
      </c>
      <c r="AM36" s="26">
        <v>0.39460000000000001</v>
      </c>
      <c r="AN36" s="20">
        <v>2.1999999999999999E-2</v>
      </c>
      <c r="AO36" s="20">
        <v>1.107</v>
      </c>
      <c r="AP36" s="19">
        <f t="shared" si="63"/>
        <v>1.2398910043774611</v>
      </c>
      <c r="AQ36" s="19">
        <f t="shared" si="92"/>
        <v>6.4279210086084393E-2</v>
      </c>
      <c r="AR36" s="19">
        <f t="shared" si="93"/>
        <v>0.38567526051650636</v>
      </c>
      <c r="AS36" s="19">
        <f t="shared" si="94"/>
        <v>0.44995447060259075</v>
      </c>
      <c r="AT36" s="36">
        <f t="shared" si="95"/>
        <v>3.85314455812132E-2</v>
      </c>
      <c r="AU36" s="17">
        <f t="shared" si="64"/>
        <v>4.5097338726947571</v>
      </c>
      <c r="AV36" s="79">
        <f t="shared" si="65"/>
        <v>8.5520625252782159E-2</v>
      </c>
      <c r="AW36" s="26">
        <v>0.40310000000000001</v>
      </c>
      <c r="AX36" s="20">
        <v>1.7999999999999999E-2</v>
      </c>
      <c r="AY36" s="20">
        <v>1.0900000000000001</v>
      </c>
      <c r="AZ36" s="19">
        <f t="shared" si="66"/>
        <v>1.2208502211124055</v>
      </c>
      <c r="BA36" s="19">
        <f t="shared" si="96"/>
        <v>6.5033888153864128E-2</v>
      </c>
      <c r="BB36" s="19">
        <f t="shared" si="97"/>
        <v>0.52027110523091302</v>
      </c>
      <c r="BC36" s="19">
        <f t="shared" si="98"/>
        <v>0.58530499338477715</v>
      </c>
      <c r="BD36" s="36">
        <f t="shared" si="99"/>
        <v>4.075319079266404E-2</v>
      </c>
      <c r="BE36" s="17">
        <f t="shared" si="67"/>
        <v>4.552582897865677</v>
      </c>
      <c r="BF36" s="79">
        <f t="shared" si="68"/>
        <v>0.11428042430041732</v>
      </c>
      <c r="BG36" s="26">
        <v>0.38740000000000002</v>
      </c>
      <c r="BH36" s="20">
        <v>1.6E-2</v>
      </c>
      <c r="BI36" s="20">
        <v>1.085</v>
      </c>
      <c r="BJ36" s="19">
        <f t="shared" si="69"/>
        <v>1.21524999074033</v>
      </c>
      <c r="BK36" s="19">
        <f t="shared" si="100"/>
        <v>5.9516836175132662E-2</v>
      </c>
      <c r="BL36" s="19">
        <f t="shared" si="101"/>
        <v>0.59516836175132648</v>
      </c>
      <c r="BM36" s="19">
        <f t="shared" si="102"/>
        <v>0.65468519792645918</v>
      </c>
      <c r="BN36" s="36">
        <f t="shared" si="103"/>
        <v>4.486685092995718E-2</v>
      </c>
      <c r="BO36" s="17">
        <f t="shared" si="70"/>
        <v>4.4734382278440945</v>
      </c>
      <c r="BP36" s="79">
        <f t="shared" si="71"/>
        <v>0.13304494919518736</v>
      </c>
      <c r="BQ36" s="26">
        <v>0.37390000000000001</v>
      </c>
      <c r="BR36" s="20">
        <v>1.0999999999999999E-2</v>
      </c>
      <c r="BS36" s="20">
        <v>1.073</v>
      </c>
      <c r="BT36" s="19">
        <f t="shared" si="72"/>
        <v>1.2018094378473494</v>
      </c>
      <c r="BU36" s="19">
        <f t="shared" si="73"/>
        <v>5.4221496748272979E-2</v>
      </c>
      <c r="BV36" s="19">
        <f t="shared" si="74"/>
        <v>0.65065796097927575</v>
      </c>
      <c r="BW36" s="19">
        <f t="shared" si="75"/>
        <v>0.70487945772754879</v>
      </c>
      <c r="BX36" s="36">
        <f t="shared" si="76"/>
        <v>3.620091142884984E-2</v>
      </c>
      <c r="BY36" s="17">
        <f t="shared" si="77"/>
        <v>4.4053838937491037</v>
      </c>
      <c r="BZ36" s="79">
        <f t="shared" si="78"/>
        <v>0.14769608657772337</v>
      </c>
    </row>
    <row r="37" spans="2:78" ht="20.100000000000001" customHeight="1">
      <c r="B37" s="9" t="s">
        <v>5</v>
      </c>
      <c r="C37" s="10">
        <f>3.5*0.0254</f>
        <v>8.8899999999999993E-2</v>
      </c>
      <c r="D37" s="2"/>
      <c r="E37" s="38">
        <v>26</v>
      </c>
      <c r="F37" s="20">
        <f t="shared" si="79"/>
        <v>0.51460000000000006</v>
      </c>
      <c r="G37" s="20">
        <f t="shared" si="52"/>
        <v>6.4834163092686756</v>
      </c>
      <c r="H37" s="29">
        <f t="shared" si="53"/>
        <v>46024.084507042258</v>
      </c>
      <c r="I37" s="26">
        <v>0.68930000000000002</v>
      </c>
      <c r="J37" s="20">
        <v>8.3000000000000004E-2</v>
      </c>
      <c r="K37" s="20">
        <v>0.97399999999999998</v>
      </c>
      <c r="L37" s="19">
        <f t="shared" si="54"/>
        <v>1.0909248764802595</v>
      </c>
      <c r="M37" s="19">
        <f t="shared" si="80"/>
        <v>0.15184328763944405</v>
      </c>
      <c r="N37" s="19">
        <f t="shared" si="81"/>
        <v>0</v>
      </c>
      <c r="O37" s="19">
        <f t="shared" si="82"/>
        <v>0.15184328763944405</v>
      </c>
      <c r="P37" s="36">
        <f t="shared" si="83"/>
        <v>0</v>
      </c>
      <c r="Q37" s="17">
        <f t="shared" si="55"/>
        <v>7.6425727798083134</v>
      </c>
      <c r="R37" s="79">
        <f t="shared" si="56"/>
        <v>0</v>
      </c>
      <c r="S37" s="26">
        <v>0.41389999999999999</v>
      </c>
      <c r="T37" s="20">
        <v>8.1000000000000003E-2</v>
      </c>
      <c r="U37" s="20">
        <v>1.0029999999999999</v>
      </c>
      <c r="V37" s="19">
        <f t="shared" si="57"/>
        <v>1.1234062126382958</v>
      </c>
      <c r="W37" s="19">
        <f t="shared" si="84"/>
        <v>5.8056900514458484E-2</v>
      </c>
      <c r="X37" s="19">
        <f t="shared" si="85"/>
        <v>0.11611380102891697</v>
      </c>
      <c r="Y37" s="19">
        <f t="shared" si="86"/>
        <v>0.17417070154337544</v>
      </c>
      <c r="Z37" s="36">
        <f t="shared" si="87"/>
        <v>3.8820668551177752E-2</v>
      </c>
      <c r="AA37" s="17">
        <f t="shared" si="58"/>
        <v>5.8728220494970298</v>
      </c>
      <c r="AB37" s="79">
        <f t="shared" si="59"/>
        <v>1.9771380785981993E-2</v>
      </c>
      <c r="AC37" s="26">
        <v>0.33160000000000001</v>
      </c>
      <c r="AD37" s="20">
        <v>5.2999999999999999E-2</v>
      </c>
      <c r="AE37" s="20">
        <v>1.149</v>
      </c>
      <c r="AF37" s="19">
        <f t="shared" si="60"/>
        <v>1.2869329395028934</v>
      </c>
      <c r="AG37" s="19">
        <f t="shared" si="88"/>
        <v>4.8902406198189634E-2</v>
      </c>
      <c r="AH37" s="19">
        <f t="shared" si="89"/>
        <v>0.19560962479275854</v>
      </c>
      <c r="AI37" s="19">
        <f t="shared" si="90"/>
        <v>0.24451203099094818</v>
      </c>
      <c r="AJ37" s="36">
        <f t="shared" si="91"/>
        <v>6.6668709414571592E-2</v>
      </c>
      <c r="AK37" s="17">
        <f t="shared" si="61"/>
        <v>5.3439531856458364</v>
      </c>
      <c r="AL37" s="79">
        <f t="shared" si="62"/>
        <v>3.6603918110318996E-2</v>
      </c>
      <c r="AM37" s="26">
        <v>0.34239999999999998</v>
      </c>
      <c r="AN37" s="20">
        <v>3.6999999999999998E-2</v>
      </c>
      <c r="AO37" s="20">
        <v>1.161</v>
      </c>
      <c r="AP37" s="19">
        <f t="shared" si="63"/>
        <v>1.3003734923958741</v>
      </c>
      <c r="AQ37" s="19">
        <f t="shared" si="92"/>
        <v>5.3234487707248278E-2</v>
      </c>
      <c r="AR37" s="19">
        <f t="shared" si="93"/>
        <v>0.31940692624348965</v>
      </c>
      <c r="AS37" s="19">
        <f t="shared" si="94"/>
        <v>0.37264141395073791</v>
      </c>
      <c r="AT37" s="36">
        <f t="shared" si="95"/>
        <v>7.1279319305271177E-2</v>
      </c>
      <c r="AU37" s="17">
        <f t="shared" si="64"/>
        <v>5.4133551750698077</v>
      </c>
      <c r="AV37" s="79">
        <f t="shared" si="65"/>
        <v>5.9003504465115895E-2</v>
      </c>
      <c r="AW37" s="26">
        <v>0.35339999999999999</v>
      </c>
      <c r="AX37" s="20">
        <v>0.03</v>
      </c>
      <c r="AY37" s="20">
        <v>1.153</v>
      </c>
      <c r="AZ37" s="19">
        <f t="shared" si="66"/>
        <v>1.2914131238005535</v>
      </c>
      <c r="BA37" s="19">
        <f t="shared" si="96"/>
        <v>5.5931031975806997E-2</v>
      </c>
      <c r="BB37" s="19">
        <f t="shared" si="97"/>
        <v>0.44744825580645597</v>
      </c>
      <c r="BC37" s="19">
        <f t="shared" si="98"/>
        <v>0.50337928778226293</v>
      </c>
      <c r="BD37" s="36">
        <f t="shared" si="99"/>
        <v>7.6000418902006997E-2</v>
      </c>
      <c r="BE37" s="17">
        <f t="shared" si="67"/>
        <v>5.4840423865201497</v>
      </c>
      <c r="BF37" s="79">
        <f t="shared" si="68"/>
        <v>8.1590955041903002E-2</v>
      </c>
      <c r="BG37" s="26">
        <v>0.36959999999999998</v>
      </c>
      <c r="BH37" s="20">
        <v>2.1000000000000001E-2</v>
      </c>
      <c r="BI37" s="20">
        <v>1.145</v>
      </c>
      <c r="BJ37" s="19">
        <f t="shared" si="69"/>
        <v>1.2824527552052332</v>
      </c>
      <c r="BK37" s="19">
        <f t="shared" si="100"/>
        <v>6.0330375170296824E-2</v>
      </c>
      <c r="BL37" s="19">
        <f t="shared" si="101"/>
        <v>0.60330375170296824</v>
      </c>
      <c r="BM37" s="19">
        <f t="shared" si="102"/>
        <v>0.66363412687326506</v>
      </c>
      <c r="BN37" s="36">
        <f t="shared" si="103"/>
        <v>6.5580752832370068E-2</v>
      </c>
      <c r="BO37" s="17">
        <f t="shared" si="70"/>
        <v>5.5881453706561075</v>
      </c>
      <c r="BP37" s="79">
        <f t="shared" si="71"/>
        <v>0.10796135599316629</v>
      </c>
      <c r="BQ37" s="26">
        <v>0.36820000000000003</v>
      </c>
      <c r="BR37" s="20">
        <v>1.7000000000000001E-2</v>
      </c>
      <c r="BS37" s="20">
        <v>1.1359999999999999</v>
      </c>
      <c r="BT37" s="19">
        <f t="shared" si="72"/>
        <v>1.2723723405354976</v>
      </c>
      <c r="BU37" s="19">
        <f t="shared" si="73"/>
        <v>5.8936638064452332E-2</v>
      </c>
      <c r="BV37" s="19">
        <f t="shared" si="74"/>
        <v>0.70723965677342793</v>
      </c>
      <c r="BW37" s="19">
        <f t="shared" si="75"/>
        <v>0.7661762948378803</v>
      </c>
      <c r="BX37" s="36">
        <f t="shared" si="76"/>
        <v>6.2709445402174768E-2</v>
      </c>
      <c r="BY37" s="17">
        <f t="shared" si="77"/>
        <v>5.5791488164715188</v>
      </c>
      <c r="BZ37" s="79">
        <f t="shared" si="78"/>
        <v>0.12676479513961328</v>
      </c>
    </row>
    <row r="38" spans="2:78" ht="20.100000000000001" customHeight="1">
      <c r="B38" s="9" t="s">
        <v>60</v>
      </c>
      <c r="C38" s="10">
        <f>35.25*0.0254</f>
        <v>0.89534999999999998</v>
      </c>
      <c r="D38" s="2"/>
      <c r="E38" s="38">
        <v>28</v>
      </c>
      <c r="F38" s="20">
        <f t="shared" si="79"/>
        <v>0.55460000000000009</v>
      </c>
      <c r="G38" s="20">
        <f t="shared" si="52"/>
        <v>6.9873740480381032</v>
      </c>
      <c r="H38" s="29">
        <f t="shared" si="53"/>
        <v>49601.549295774654</v>
      </c>
      <c r="I38" s="26">
        <v>0.95189999999999997</v>
      </c>
      <c r="J38" s="20">
        <v>6.9000000000000006E-2</v>
      </c>
      <c r="K38" s="20">
        <v>0.97299999999999998</v>
      </c>
      <c r="L38" s="19">
        <f t="shared" si="54"/>
        <v>1.0898048304058443</v>
      </c>
      <c r="M38" s="19">
        <f t="shared" si="80"/>
        <v>0.28898111456288217</v>
      </c>
      <c r="N38" s="19">
        <f t="shared" si="81"/>
        <v>0</v>
      </c>
      <c r="O38" s="19">
        <f t="shared" si="82"/>
        <v>0.28898111456288217</v>
      </c>
      <c r="P38" s="36">
        <f t="shared" si="83"/>
        <v>0</v>
      </c>
      <c r="Q38" s="17">
        <f t="shared" si="55"/>
        <v>11.679254432546967</v>
      </c>
      <c r="R38" s="79">
        <f t="shared" si="56"/>
        <v>0</v>
      </c>
      <c r="S38" s="26">
        <v>0.69940000000000002</v>
      </c>
      <c r="T38" s="20">
        <v>7.0999999999999994E-2</v>
      </c>
      <c r="U38" s="20">
        <v>0.97099999999999997</v>
      </c>
      <c r="V38" s="19">
        <f t="shared" si="57"/>
        <v>1.0875647382570144</v>
      </c>
      <c r="W38" s="19">
        <f t="shared" si="84"/>
        <v>0.15536416072943443</v>
      </c>
      <c r="X38" s="19">
        <f t="shared" si="85"/>
        <v>0.31072832145886886</v>
      </c>
      <c r="Y38" s="19">
        <f t="shared" si="86"/>
        <v>0.46609248218830329</v>
      </c>
      <c r="Z38" s="36">
        <f t="shared" si="87"/>
        <v>3.1891352209998884E-2</v>
      </c>
      <c r="AA38" s="17">
        <f t="shared" si="58"/>
        <v>9.6481147230503694</v>
      </c>
      <c r="AB38" s="79">
        <f t="shared" si="59"/>
        <v>3.2206118021845857E-2</v>
      </c>
      <c r="AC38" s="26">
        <v>0.44950000000000001</v>
      </c>
      <c r="AD38" s="20">
        <v>9.5000000000000001E-2</v>
      </c>
      <c r="AE38" s="20">
        <v>1.034</v>
      </c>
      <c r="AF38" s="19">
        <f t="shared" si="60"/>
        <v>1.1581276409451626</v>
      </c>
      <c r="AG38" s="19">
        <f t="shared" si="88"/>
        <v>7.2771545298890156E-2</v>
      </c>
      <c r="AH38" s="19">
        <f t="shared" si="89"/>
        <v>0.29108618119556062</v>
      </c>
      <c r="AI38" s="19">
        <f t="shared" si="90"/>
        <v>0.36385772649445081</v>
      </c>
      <c r="AJ38" s="36">
        <f t="shared" si="91"/>
        <v>9.6776698866456817E-2</v>
      </c>
      <c r="AK38" s="17">
        <f t="shared" si="61"/>
        <v>7.6378897194733435</v>
      </c>
      <c r="AL38" s="79">
        <f t="shared" si="62"/>
        <v>3.8110812264468247E-2</v>
      </c>
      <c r="AM38" s="26">
        <v>0.33090000000000003</v>
      </c>
      <c r="AN38" s="20">
        <v>5.5E-2</v>
      </c>
      <c r="AO38" s="20">
        <v>1.1579999999999999</v>
      </c>
      <c r="AP38" s="19">
        <f t="shared" si="63"/>
        <v>1.2970133541726288</v>
      </c>
      <c r="AQ38" s="19">
        <f t="shared" si="92"/>
        <v>4.9462012251052748E-2</v>
      </c>
      <c r="AR38" s="19">
        <f t="shared" si="93"/>
        <v>0.29677207350631646</v>
      </c>
      <c r="AS38" s="19">
        <f t="shared" si="94"/>
        <v>0.34623408575736919</v>
      </c>
      <c r="AT38" s="36">
        <f t="shared" si="95"/>
        <v>0.10540887746525145</v>
      </c>
      <c r="AU38" s="17">
        <f t="shared" si="64"/>
        <v>6.6838573648345454</v>
      </c>
      <c r="AV38" s="79">
        <f t="shared" si="65"/>
        <v>4.44013175786349E-2</v>
      </c>
      <c r="AW38" s="26">
        <v>0.33729999999999999</v>
      </c>
      <c r="AX38" s="20">
        <v>4.7E-2</v>
      </c>
      <c r="AY38" s="20">
        <v>1.1870000000000001</v>
      </c>
      <c r="AZ38" s="19">
        <f t="shared" si="66"/>
        <v>1.3294946903306655</v>
      </c>
      <c r="BA38" s="19">
        <f t="shared" si="96"/>
        <v>5.4000185023090119E-2</v>
      </c>
      <c r="BB38" s="19">
        <f t="shared" si="97"/>
        <v>0.43200148018472095</v>
      </c>
      <c r="BC38" s="19">
        <f t="shared" si="98"/>
        <v>0.48600166520781107</v>
      </c>
      <c r="BD38" s="36">
        <f t="shared" si="99"/>
        <v>0.12619304288189387</v>
      </c>
      <c r="BE38" s="17">
        <f t="shared" si="67"/>
        <v>6.7353397178673298</v>
      </c>
      <c r="BF38" s="79">
        <f t="shared" si="68"/>
        <v>6.4139523510405708E-2</v>
      </c>
      <c r="BG38" s="26">
        <v>0.3362</v>
      </c>
      <c r="BH38" s="20">
        <v>2.5000000000000001E-2</v>
      </c>
      <c r="BI38" s="20">
        <v>1.204</v>
      </c>
      <c r="BJ38" s="19">
        <f t="shared" si="69"/>
        <v>1.3485354735957211</v>
      </c>
      <c r="BK38" s="19">
        <f t="shared" si="100"/>
        <v>5.5196243213686283E-2</v>
      </c>
      <c r="BL38" s="19">
        <f t="shared" si="101"/>
        <v>0.5519624321368628</v>
      </c>
      <c r="BM38" s="19">
        <f t="shared" si="102"/>
        <v>0.60715867535054913</v>
      </c>
      <c r="BN38" s="36">
        <f t="shared" si="103"/>
        <v>8.6325501945359873E-2</v>
      </c>
      <c r="BO38" s="17">
        <f t="shared" si="70"/>
        <v>6.7264911884398195</v>
      </c>
      <c r="BP38" s="79">
        <f t="shared" si="71"/>
        <v>8.2058002705105465E-2</v>
      </c>
      <c r="BQ38" s="26">
        <v>0.35060000000000002</v>
      </c>
      <c r="BR38" s="20">
        <v>2.1000000000000001E-2</v>
      </c>
      <c r="BS38" s="20">
        <v>1.1950000000000001</v>
      </c>
      <c r="BT38" s="19">
        <f t="shared" si="72"/>
        <v>1.3384550589259858</v>
      </c>
      <c r="BU38" s="19">
        <f t="shared" si="73"/>
        <v>5.9131754024638779E-2</v>
      </c>
      <c r="BV38" s="19">
        <f t="shared" si="74"/>
        <v>0.70958104829566526</v>
      </c>
      <c r="BW38" s="19">
        <f t="shared" si="75"/>
        <v>0.76871280232030403</v>
      </c>
      <c r="BX38" s="36">
        <f t="shared" si="76"/>
        <v>8.572006290965796E-2</v>
      </c>
      <c r="BY38" s="17">
        <f t="shared" si="77"/>
        <v>6.8423264827635863</v>
      </c>
      <c r="BZ38" s="79">
        <f t="shared" si="78"/>
        <v>0.10370464637768476</v>
      </c>
    </row>
    <row r="39" spans="2:78" ht="20.100000000000001" customHeight="1">
      <c r="B39" s="9" t="s">
        <v>15</v>
      </c>
      <c r="C39" s="10">
        <v>5.4249999999999998</v>
      </c>
      <c r="D39" s="2"/>
      <c r="E39" s="38">
        <v>30</v>
      </c>
      <c r="F39" s="20">
        <f t="shared" si="79"/>
        <v>0.59460000000000002</v>
      </c>
      <c r="G39" s="20">
        <f t="shared" si="52"/>
        <v>7.4913317868075282</v>
      </c>
      <c r="H39" s="29">
        <f t="shared" si="53"/>
        <v>53179.014084507042</v>
      </c>
      <c r="I39" s="26">
        <v>1.0955999999999999</v>
      </c>
      <c r="J39" s="20">
        <v>5.5E-2</v>
      </c>
      <c r="K39" s="20">
        <v>1.024</v>
      </c>
      <c r="L39" s="19">
        <f t="shared" si="54"/>
        <v>1.1469271802010121</v>
      </c>
      <c r="M39" s="19">
        <f t="shared" si="80"/>
        <v>0.42399924964878599</v>
      </c>
      <c r="N39" s="19">
        <f t="shared" si="81"/>
        <v>0</v>
      </c>
      <c r="O39" s="19">
        <f t="shared" si="82"/>
        <v>0.42399924964878599</v>
      </c>
      <c r="P39" s="36">
        <f t="shared" si="83"/>
        <v>0</v>
      </c>
      <c r="Q39" s="17">
        <f t="shared" si="55"/>
        <v>15.817489721514434</v>
      </c>
      <c r="R39" s="79">
        <f t="shared" si="56"/>
        <v>0</v>
      </c>
      <c r="S39" s="26">
        <v>0.94</v>
      </c>
      <c r="T39" s="20">
        <v>5.1999999999999998E-2</v>
      </c>
      <c r="U39" s="20">
        <v>0.99199999999999999</v>
      </c>
      <c r="V39" s="19">
        <f t="shared" si="57"/>
        <v>1.1110857058197303</v>
      </c>
      <c r="W39" s="19">
        <f t="shared" si="84"/>
        <v>0.29291403341580169</v>
      </c>
      <c r="X39" s="19">
        <f t="shared" si="85"/>
        <v>0.58582806683160338</v>
      </c>
      <c r="Y39" s="19">
        <f t="shared" si="86"/>
        <v>0.87874210024740507</v>
      </c>
      <c r="Z39" s="36">
        <f t="shared" si="87"/>
        <v>2.4378266105289391E-2</v>
      </c>
      <c r="AA39" s="17">
        <f t="shared" si="58"/>
        <v>14.274996991088486</v>
      </c>
      <c r="AB39" s="79">
        <f t="shared" si="59"/>
        <v>4.1038752386240135E-2</v>
      </c>
      <c r="AC39" s="26">
        <v>0.68179999999999996</v>
      </c>
      <c r="AD39" s="20">
        <v>9.1999999999999998E-2</v>
      </c>
      <c r="AE39" s="20">
        <v>0.98799999999999999</v>
      </c>
      <c r="AF39" s="19">
        <f t="shared" si="60"/>
        <v>1.1066055215220703</v>
      </c>
      <c r="AG39" s="19">
        <f t="shared" si="88"/>
        <v>0.15285829480209601</v>
      </c>
      <c r="AH39" s="19">
        <f t="shared" si="89"/>
        <v>0.61143317920838403</v>
      </c>
      <c r="AI39" s="19">
        <f t="shared" si="90"/>
        <v>0.76429147401048003</v>
      </c>
      <c r="AJ39" s="36">
        <f t="shared" si="91"/>
        <v>8.5567301806023399E-2</v>
      </c>
      <c r="AK39" s="17">
        <f t="shared" si="61"/>
        <v>11.715410725047478</v>
      </c>
      <c r="AL39" s="79">
        <f t="shared" si="62"/>
        <v>5.2190503052628241E-2</v>
      </c>
      <c r="AM39" s="26">
        <v>0.50839999999999996</v>
      </c>
      <c r="AN39" s="20">
        <v>0.104</v>
      </c>
      <c r="AO39" s="20">
        <v>1.0109999999999999</v>
      </c>
      <c r="AP39" s="19">
        <f t="shared" si="63"/>
        <v>1.1323665812336163</v>
      </c>
      <c r="AQ39" s="19">
        <f t="shared" si="92"/>
        <v>8.8996826894780001E-2</v>
      </c>
      <c r="AR39" s="19">
        <f t="shared" si="93"/>
        <v>0.5339809613686799</v>
      </c>
      <c r="AS39" s="19">
        <f t="shared" si="94"/>
        <v>0.62297778826345995</v>
      </c>
      <c r="AT39" s="36">
        <f t="shared" si="95"/>
        <v>0.15192632428259439</v>
      </c>
      <c r="AU39" s="17">
        <f t="shared" si="64"/>
        <v>9.9964631707039082</v>
      </c>
      <c r="AV39" s="79">
        <f t="shared" si="65"/>
        <v>5.3416988813962611E-2</v>
      </c>
      <c r="AW39" s="26">
        <v>0.33529999999999999</v>
      </c>
      <c r="AX39" s="20">
        <v>6.0999999999999999E-2</v>
      </c>
      <c r="AY39" s="20">
        <v>1.208</v>
      </c>
      <c r="AZ39" s="19">
        <f t="shared" si="66"/>
        <v>1.3530156578933814</v>
      </c>
      <c r="BA39" s="19">
        <f t="shared" si="96"/>
        <v>5.5266517969588841E-2</v>
      </c>
      <c r="BB39" s="19">
        <f t="shared" si="97"/>
        <v>0.44213214375671073</v>
      </c>
      <c r="BC39" s="19">
        <f t="shared" si="98"/>
        <v>0.49739866172629954</v>
      </c>
      <c r="BD39" s="36">
        <f t="shared" si="99"/>
        <v>0.16962889004577017</v>
      </c>
      <c r="BE39" s="17">
        <f t="shared" si="67"/>
        <v>8.2804895740668112</v>
      </c>
      <c r="BF39" s="79">
        <f t="shared" si="68"/>
        <v>5.3394444833479285E-2</v>
      </c>
      <c r="BG39" s="26">
        <v>0.32819999999999999</v>
      </c>
      <c r="BH39" s="20">
        <v>4.2999999999999997E-2</v>
      </c>
      <c r="BI39" s="20">
        <v>1.2410000000000001</v>
      </c>
      <c r="BJ39" s="19">
        <f t="shared" si="69"/>
        <v>1.3899771783490782</v>
      </c>
      <c r="BK39" s="19">
        <f t="shared" si="100"/>
        <v>5.5883274266606268E-2</v>
      </c>
      <c r="BL39" s="19">
        <f t="shared" si="101"/>
        <v>0.55883274266606264</v>
      </c>
      <c r="BM39" s="19">
        <f t="shared" si="102"/>
        <v>0.61471601693266886</v>
      </c>
      <c r="BN39" s="36">
        <f t="shared" si="103"/>
        <v>0.15774592472889393</v>
      </c>
      <c r="BO39" s="17">
        <f t="shared" si="70"/>
        <v>8.210105908346863</v>
      </c>
      <c r="BP39" s="79">
        <f t="shared" si="71"/>
        <v>6.8066447486130638E-2</v>
      </c>
      <c r="BQ39" s="26">
        <v>0.32590000000000002</v>
      </c>
      <c r="BR39" s="20">
        <v>4.7E-2</v>
      </c>
      <c r="BS39" s="20">
        <v>1.234</v>
      </c>
      <c r="BT39" s="19">
        <f t="shared" si="72"/>
        <v>1.3821368558281726</v>
      </c>
      <c r="BU39" s="19">
        <f t="shared" si="73"/>
        <v>5.4482893963687169E-2</v>
      </c>
      <c r="BV39" s="19">
        <f t="shared" si="74"/>
        <v>0.65379472756424595</v>
      </c>
      <c r="BW39" s="19">
        <f t="shared" si="75"/>
        <v>0.70827762152793317</v>
      </c>
      <c r="BX39" s="36">
        <f t="shared" si="76"/>
        <v>0.20457640999198118</v>
      </c>
      <c r="BY39" s="17">
        <f t="shared" si="77"/>
        <v>8.1873055659305418</v>
      </c>
      <c r="BZ39" s="79">
        <f t="shared" si="78"/>
        <v>7.9854687515860154E-2</v>
      </c>
    </row>
    <row r="40" spans="2:78" ht="20.100000000000001" customHeight="1">
      <c r="B40" s="9" t="s">
        <v>7</v>
      </c>
      <c r="C40" s="10">
        <v>1.343</v>
      </c>
      <c r="D40" s="2"/>
      <c r="E40" s="38">
        <v>32</v>
      </c>
      <c r="F40" s="20">
        <f t="shared" si="79"/>
        <v>0.63460000000000005</v>
      </c>
      <c r="G40" s="20">
        <f t="shared" si="52"/>
        <v>7.9952895255769558</v>
      </c>
      <c r="H40" s="29">
        <f t="shared" si="53"/>
        <v>56756.478873239437</v>
      </c>
      <c r="I40" s="26">
        <v>1.1422000000000001</v>
      </c>
      <c r="J40" s="20">
        <v>6.4000000000000001E-2</v>
      </c>
      <c r="K40" s="20">
        <v>1.0489999999999999</v>
      </c>
      <c r="L40" s="19">
        <f t="shared" si="54"/>
        <v>1.1749283320613881</v>
      </c>
      <c r="M40" s="19">
        <f t="shared" si="80"/>
        <v>0.48361127288165423</v>
      </c>
      <c r="N40" s="19">
        <f t="shared" si="81"/>
        <v>0</v>
      </c>
      <c r="O40" s="19">
        <f t="shared" si="82"/>
        <v>0.48361127288165423</v>
      </c>
      <c r="P40" s="36">
        <f t="shared" si="83"/>
        <v>0</v>
      </c>
      <c r="Q40" s="17">
        <f t="shared" si="55"/>
        <v>19.790878371047729</v>
      </c>
      <c r="R40" s="79">
        <f t="shared" si="56"/>
        <v>0</v>
      </c>
      <c r="S40" s="26">
        <v>0.98070000000000002</v>
      </c>
      <c r="T40" s="20">
        <v>5.8000000000000003E-2</v>
      </c>
      <c r="U40" s="20">
        <v>1.036</v>
      </c>
      <c r="V40" s="19">
        <f t="shared" si="57"/>
        <v>1.1603677330939928</v>
      </c>
      <c r="W40" s="19">
        <f t="shared" si="84"/>
        <v>0.34773867020762389</v>
      </c>
      <c r="X40" s="19">
        <f t="shared" si="85"/>
        <v>0.69547734041524778</v>
      </c>
      <c r="Y40" s="19">
        <f t="shared" si="86"/>
        <v>1.0432160106228716</v>
      </c>
      <c r="Z40" s="36">
        <f t="shared" si="87"/>
        <v>2.9656755026351393E-2</v>
      </c>
      <c r="AA40" s="17">
        <f t="shared" si="58"/>
        <v>17.844570456710734</v>
      </c>
      <c r="AB40" s="79">
        <f t="shared" si="59"/>
        <v>3.8974171000776457E-2</v>
      </c>
      <c r="AC40" s="26">
        <v>0.86129999999999995</v>
      </c>
      <c r="AD40" s="20">
        <v>6.2E-2</v>
      </c>
      <c r="AE40" s="20">
        <v>1.0229999999999999</v>
      </c>
      <c r="AF40" s="19">
        <f t="shared" si="60"/>
        <v>1.145807134126597</v>
      </c>
      <c r="AG40" s="19">
        <f t="shared" si="88"/>
        <v>0.26152986488650154</v>
      </c>
      <c r="AH40" s="19">
        <f t="shared" si="89"/>
        <v>1.0461194595460062</v>
      </c>
      <c r="AI40" s="19">
        <f t="shared" si="90"/>
        <v>1.3076493244325076</v>
      </c>
      <c r="AJ40" s="36">
        <f t="shared" si="91"/>
        <v>6.182285798140507E-2</v>
      </c>
      <c r="AK40" s="17">
        <f t="shared" si="61"/>
        <v>16.405628258742706</v>
      </c>
      <c r="AL40" s="79">
        <f t="shared" si="62"/>
        <v>6.3765888330946416E-2</v>
      </c>
      <c r="AM40" s="26">
        <v>0.73409999999999997</v>
      </c>
      <c r="AN40" s="20">
        <v>5.6000000000000001E-2</v>
      </c>
      <c r="AO40" s="20">
        <v>1.0089999999999999</v>
      </c>
      <c r="AP40" s="19">
        <f t="shared" si="63"/>
        <v>1.1301264890847862</v>
      </c>
      <c r="AQ40" s="19">
        <f t="shared" si="92"/>
        <v>0.18482210327062307</v>
      </c>
      <c r="AR40" s="19">
        <f t="shared" si="93"/>
        <v>1.1089326196237383</v>
      </c>
      <c r="AS40" s="19">
        <f t="shared" si="94"/>
        <v>1.2937547228943613</v>
      </c>
      <c r="AT40" s="36">
        <f t="shared" si="95"/>
        <v>8.1483136842494544E-2</v>
      </c>
      <c r="AU40" s="17">
        <f t="shared" si="64"/>
        <v>14.872684811661186</v>
      </c>
      <c r="AV40" s="79">
        <f t="shared" si="65"/>
        <v>7.4561697075316249E-2</v>
      </c>
      <c r="AW40" s="26">
        <v>0.41970000000000002</v>
      </c>
      <c r="AX40" s="20">
        <v>0.09</v>
      </c>
      <c r="AY40" s="20">
        <v>1.133</v>
      </c>
      <c r="AZ40" s="19">
        <f t="shared" si="66"/>
        <v>1.2690122023122525</v>
      </c>
      <c r="BA40" s="19">
        <f t="shared" si="96"/>
        <v>7.6172618610247003E-2</v>
      </c>
      <c r="BB40" s="19">
        <f t="shared" si="97"/>
        <v>0.60938094888197603</v>
      </c>
      <c r="BC40" s="19">
        <f t="shared" si="98"/>
        <v>0.68555356749222307</v>
      </c>
      <c r="BD40" s="36">
        <f t="shared" si="99"/>
        <v>0.22016001487856288</v>
      </c>
      <c r="BE40" s="17">
        <f t="shared" si="67"/>
        <v>11.083711385855921</v>
      </c>
      <c r="BF40" s="79">
        <f t="shared" si="68"/>
        <v>5.4979864385463484E-2</v>
      </c>
      <c r="BG40" s="26">
        <v>0.44230000000000003</v>
      </c>
      <c r="BH40" s="20">
        <v>8.4000000000000005E-2</v>
      </c>
      <c r="BI40" s="20">
        <v>1.0760000000000001</v>
      </c>
      <c r="BJ40" s="19">
        <f t="shared" si="69"/>
        <v>1.2051695760705947</v>
      </c>
      <c r="BK40" s="19">
        <f t="shared" si="100"/>
        <v>7.6299123505655361E-2</v>
      </c>
      <c r="BL40" s="19">
        <f t="shared" si="101"/>
        <v>0.76299123505655364</v>
      </c>
      <c r="BM40" s="19">
        <f t="shared" si="102"/>
        <v>0.83929035856220902</v>
      </c>
      <c r="BN40" s="36">
        <f t="shared" si="103"/>
        <v>0.23165941668923198</v>
      </c>
      <c r="BO40" s="17">
        <f t="shared" si="70"/>
        <v>11.356073979441158</v>
      </c>
      <c r="BP40" s="79">
        <f t="shared" si="71"/>
        <v>6.7187941575394802E-2</v>
      </c>
      <c r="BQ40" s="26">
        <v>0.3266</v>
      </c>
      <c r="BR40" s="20">
        <v>5.3999999999999999E-2</v>
      </c>
      <c r="BS40" s="20">
        <v>1.278</v>
      </c>
      <c r="BT40" s="19">
        <f t="shared" si="72"/>
        <v>1.431418883102435</v>
      </c>
      <c r="BU40" s="19">
        <f t="shared" si="73"/>
        <v>5.8688795454976107E-2</v>
      </c>
      <c r="BV40" s="19">
        <f t="shared" si="74"/>
        <v>0.7042655454597132</v>
      </c>
      <c r="BW40" s="19">
        <f t="shared" si="75"/>
        <v>0.76295434091468928</v>
      </c>
      <c r="BX40" s="36">
        <f t="shared" si="76"/>
        <v>0.25210580348264006</v>
      </c>
      <c r="BY40" s="17">
        <f t="shared" si="77"/>
        <v>9.9617221175910675</v>
      </c>
      <c r="BZ40" s="79">
        <f t="shared" si="78"/>
        <v>7.069716833559074E-2</v>
      </c>
    </row>
    <row r="41" spans="2:78" ht="20.100000000000001" customHeight="1">
      <c r="B41" s="12" t="s">
        <v>8</v>
      </c>
      <c r="C41" s="10">
        <f>C39*C40</f>
        <v>7.2857749999999992</v>
      </c>
      <c r="D41" s="2"/>
      <c r="E41" s="38">
        <v>34</v>
      </c>
      <c r="F41" s="20">
        <f t="shared" si="79"/>
        <v>0.67460000000000009</v>
      </c>
      <c r="G41" s="20">
        <f t="shared" si="52"/>
        <v>8.4992472643463834</v>
      </c>
      <c r="H41" s="29">
        <f t="shared" si="53"/>
        <v>60333.94366197184</v>
      </c>
      <c r="I41" s="26">
        <v>1.1543000000000001</v>
      </c>
      <c r="J41" s="20">
        <v>0.06</v>
      </c>
      <c r="K41" s="20">
        <v>1.0609999999999999</v>
      </c>
      <c r="L41" s="19">
        <f t="shared" si="54"/>
        <v>1.1883688849543688</v>
      </c>
      <c r="M41" s="19">
        <f t="shared" si="80"/>
        <v>0.50527671718619305</v>
      </c>
      <c r="N41" s="19">
        <f t="shared" si="81"/>
        <v>0</v>
      </c>
      <c r="O41" s="19">
        <f t="shared" si="82"/>
        <v>0.50527671718619305</v>
      </c>
      <c r="P41" s="36">
        <f t="shared" si="83"/>
        <v>0</v>
      </c>
      <c r="Q41" s="17">
        <f t="shared" si="55"/>
        <v>23.949260007608913</v>
      </c>
      <c r="R41" s="79">
        <f t="shared" si="56"/>
        <v>0</v>
      </c>
      <c r="S41" s="26">
        <v>1.0338000000000001</v>
      </c>
      <c r="T41" s="20">
        <v>6.5000000000000002E-2</v>
      </c>
      <c r="U41" s="20">
        <v>1.0580000000000001</v>
      </c>
      <c r="V41" s="19">
        <f t="shared" si="57"/>
        <v>1.1850087467311239</v>
      </c>
      <c r="W41" s="19">
        <f t="shared" si="84"/>
        <v>0.40300043845257749</v>
      </c>
      <c r="X41" s="19">
        <f t="shared" si="85"/>
        <v>0.80600087690515498</v>
      </c>
      <c r="Y41" s="19">
        <f t="shared" si="86"/>
        <v>1.2090013153577326</v>
      </c>
      <c r="Z41" s="36">
        <f t="shared" si="87"/>
        <v>3.4662574614914725E-2</v>
      </c>
      <c r="AA41" s="17">
        <f t="shared" si="58"/>
        <v>22.204784500798251</v>
      </c>
      <c r="AB41" s="79">
        <f t="shared" si="59"/>
        <v>3.629852281953827E-2</v>
      </c>
      <c r="AC41" s="26">
        <v>0.86029999999999995</v>
      </c>
      <c r="AD41" s="20">
        <v>7.6999999999999999E-2</v>
      </c>
      <c r="AE41" s="20">
        <v>1.054</v>
      </c>
      <c r="AF41" s="19">
        <f t="shared" si="60"/>
        <v>1.1805285624334636</v>
      </c>
      <c r="AG41" s="19">
        <f t="shared" si="88"/>
        <v>0.27697603577982477</v>
      </c>
      <c r="AH41" s="19">
        <f t="shared" si="89"/>
        <v>1.1079041431192991</v>
      </c>
      <c r="AI41" s="19">
        <f t="shared" si="90"/>
        <v>1.3848801788991238</v>
      </c>
      <c r="AJ41" s="36">
        <f t="shared" si="91"/>
        <v>8.1503839489333652E-2</v>
      </c>
      <c r="AK41" s="17">
        <f t="shared" si="61"/>
        <v>19.693029310494108</v>
      </c>
      <c r="AL41" s="79">
        <f t="shared" si="62"/>
        <v>5.6258695686240319E-2</v>
      </c>
      <c r="AM41" s="26">
        <v>0.74860000000000004</v>
      </c>
      <c r="AN41" s="20">
        <v>7.9000000000000001E-2</v>
      </c>
      <c r="AO41" s="20">
        <v>1.0549999999999999</v>
      </c>
      <c r="AP41" s="19">
        <f t="shared" si="63"/>
        <v>1.1816486085078786</v>
      </c>
      <c r="AQ41" s="19">
        <f t="shared" si="92"/>
        <v>0.21011917764080534</v>
      </c>
      <c r="AR41" s="19">
        <f t="shared" si="93"/>
        <v>1.2607150658448321</v>
      </c>
      <c r="AS41" s="19">
        <f t="shared" si="94"/>
        <v>1.4708342434856374</v>
      </c>
      <c r="AT41" s="36">
        <f t="shared" si="95"/>
        <v>0.12566935633849513</v>
      </c>
      <c r="AU41" s="17">
        <f t="shared" si="64"/>
        <v>18.07595118509369</v>
      </c>
      <c r="AV41" s="79">
        <f t="shared" si="65"/>
        <v>6.9745434303035689E-2</v>
      </c>
      <c r="AW41" s="26">
        <v>0.58340000000000003</v>
      </c>
      <c r="AX41" s="20">
        <v>0.112</v>
      </c>
      <c r="AY41" s="20">
        <v>1.0669999999999999</v>
      </c>
      <c r="AZ41" s="19">
        <f t="shared" si="66"/>
        <v>1.1950891614008592</v>
      </c>
      <c r="BA41" s="19">
        <f t="shared" si="96"/>
        <v>0.13053375039320569</v>
      </c>
      <c r="BB41" s="19">
        <f t="shared" si="97"/>
        <v>1.0442700031456456</v>
      </c>
      <c r="BC41" s="19">
        <f t="shared" si="98"/>
        <v>1.1748037535388511</v>
      </c>
      <c r="BD41" s="36">
        <f t="shared" si="99"/>
        <v>0.24298696595044936</v>
      </c>
      <c r="BE41" s="17">
        <f t="shared" si="67"/>
        <v>15.684354888619653</v>
      </c>
      <c r="BF41" s="79">
        <f t="shared" si="68"/>
        <v>6.6580360528781024E-2</v>
      </c>
      <c r="BG41" s="26">
        <v>0.499</v>
      </c>
      <c r="BH41" s="20">
        <v>9.2999999999999999E-2</v>
      </c>
      <c r="BI41" s="20">
        <v>1.101</v>
      </c>
      <c r="BJ41" s="19">
        <f t="shared" si="69"/>
        <v>1.2331707279309709</v>
      </c>
      <c r="BK41" s="19">
        <f t="shared" si="100"/>
        <v>0.10168030886613627</v>
      </c>
      <c r="BL41" s="19">
        <f t="shared" si="101"/>
        <v>1.0168030886613626</v>
      </c>
      <c r="BM41" s="19">
        <f t="shared" si="102"/>
        <v>1.1184833975274988</v>
      </c>
      <c r="BN41" s="36">
        <f t="shared" si="103"/>
        <v>0.26853674241677922</v>
      </c>
      <c r="BO41" s="17">
        <f t="shared" si="70"/>
        <v>14.46249818509418</v>
      </c>
      <c r="BP41" s="79">
        <f t="shared" si="71"/>
        <v>7.0306186085425687E-2</v>
      </c>
      <c r="BQ41" s="26">
        <v>0.35580000000000001</v>
      </c>
      <c r="BR41" s="20">
        <v>5.5E-2</v>
      </c>
      <c r="BS41" s="20">
        <v>1.3240000000000001</v>
      </c>
      <c r="BT41" s="19">
        <f t="shared" si="72"/>
        <v>1.4829410025255274</v>
      </c>
      <c r="BU41" s="19">
        <f t="shared" si="73"/>
        <v>7.4756504336080554E-2</v>
      </c>
      <c r="BV41" s="19">
        <f t="shared" si="74"/>
        <v>0.89707805203296653</v>
      </c>
      <c r="BW41" s="19">
        <f t="shared" si="75"/>
        <v>0.97183455636904714</v>
      </c>
      <c r="BX41" s="36">
        <f t="shared" si="76"/>
        <v>0.27559163763311567</v>
      </c>
      <c r="BY41" s="17">
        <f t="shared" si="77"/>
        <v>12.389395342145745</v>
      </c>
      <c r="BZ41" s="79">
        <f t="shared" si="78"/>
        <v>7.2406927639262805E-2</v>
      </c>
    </row>
    <row r="42" spans="2:78" ht="20.100000000000001" customHeight="1">
      <c r="B42" s="12" t="s">
        <v>17</v>
      </c>
      <c r="C42" s="10">
        <f>1*C39</f>
        <v>5.4249999999999998</v>
      </c>
      <c r="D42" s="2"/>
      <c r="E42" s="38">
        <v>36</v>
      </c>
      <c r="F42" s="20">
        <f t="shared" si="79"/>
        <v>0.71460000000000001</v>
      </c>
      <c r="G42" s="20">
        <f t="shared" si="52"/>
        <v>9.0032050031158075</v>
      </c>
      <c r="H42" s="29">
        <f t="shared" si="53"/>
        <v>63911.408450704221</v>
      </c>
      <c r="I42" s="26">
        <v>1.1782999999999999</v>
      </c>
      <c r="J42" s="20">
        <v>7.0000000000000007E-2</v>
      </c>
      <c r="K42" s="20">
        <v>1.0820000000000001</v>
      </c>
      <c r="L42" s="19">
        <f t="shared" si="54"/>
        <v>1.2118898525170851</v>
      </c>
      <c r="M42" s="19">
        <f t="shared" si="80"/>
        <v>0.54755456553860116</v>
      </c>
      <c r="N42" s="19">
        <f t="shared" si="81"/>
        <v>0</v>
      </c>
      <c r="O42" s="19">
        <f t="shared" si="82"/>
        <v>0.54755456553860116</v>
      </c>
      <c r="P42" s="36">
        <f t="shared" si="83"/>
        <v>0</v>
      </c>
      <c r="Q42" s="17">
        <f t="shared" si="55"/>
        <v>28.880017286289672</v>
      </c>
      <c r="R42" s="79">
        <f t="shared" si="56"/>
        <v>0</v>
      </c>
      <c r="S42" s="26">
        <v>1.0687</v>
      </c>
      <c r="T42" s="20">
        <v>0.08</v>
      </c>
      <c r="U42" s="20">
        <v>1.071</v>
      </c>
      <c r="V42" s="19">
        <f t="shared" si="57"/>
        <v>1.1995693456985193</v>
      </c>
      <c r="W42" s="19">
        <f t="shared" si="84"/>
        <v>0.44131804743802971</v>
      </c>
      <c r="X42" s="19">
        <f t="shared" si="85"/>
        <v>0.88263609487605943</v>
      </c>
      <c r="Y42" s="19">
        <f t="shared" si="86"/>
        <v>1.323954142314089</v>
      </c>
      <c r="Z42" s="36">
        <f t="shared" si="87"/>
        <v>4.3716466739619889E-2</v>
      </c>
      <c r="AA42" s="17">
        <f t="shared" si="58"/>
        <v>26.994031530121319</v>
      </c>
      <c r="AB42" s="79">
        <f t="shared" si="59"/>
        <v>3.2697453653455541E-2</v>
      </c>
      <c r="AC42" s="26">
        <v>0.90249999999999997</v>
      </c>
      <c r="AD42" s="20">
        <v>0.10299999999999999</v>
      </c>
      <c r="AE42" s="20">
        <v>1.0720000000000001</v>
      </c>
      <c r="AF42" s="19">
        <f t="shared" si="60"/>
        <v>1.2006893917729344</v>
      </c>
      <c r="AG42" s="19">
        <f t="shared" si="88"/>
        <v>0.31531535443766506</v>
      </c>
      <c r="AH42" s="19">
        <f t="shared" si="89"/>
        <v>1.2612614177506603</v>
      </c>
      <c r="AI42" s="19">
        <f t="shared" si="90"/>
        <v>1.5765767721883253</v>
      </c>
      <c r="AJ42" s="36">
        <f t="shared" si="91"/>
        <v>0.1127802145631988</v>
      </c>
      <c r="AK42" s="17">
        <f t="shared" si="61"/>
        <v>24.134078677245583</v>
      </c>
      <c r="AL42" s="79">
        <f t="shared" si="62"/>
        <v>5.2260599404601253E-2</v>
      </c>
      <c r="AM42" s="26">
        <v>0.6623</v>
      </c>
      <c r="AN42" s="20">
        <v>0.13300000000000001</v>
      </c>
      <c r="AO42" s="20">
        <v>1.113</v>
      </c>
      <c r="AP42" s="19">
        <f t="shared" si="63"/>
        <v>1.2466112808239516</v>
      </c>
      <c r="AQ42" s="19">
        <f t="shared" si="92"/>
        <v>0.18304630490288062</v>
      </c>
      <c r="AR42" s="19">
        <f t="shared" si="93"/>
        <v>1.0982778294172837</v>
      </c>
      <c r="AS42" s="19">
        <f t="shared" si="94"/>
        <v>1.2813241343201642</v>
      </c>
      <c r="AT42" s="36">
        <f t="shared" si="95"/>
        <v>0.23547204187603479</v>
      </c>
      <c r="AU42" s="17">
        <f t="shared" si="64"/>
        <v>20.000741280971511</v>
      </c>
      <c r="AV42" s="79">
        <f t="shared" si="65"/>
        <v>5.4911856215158053E-2</v>
      </c>
      <c r="AW42" s="26">
        <v>0.51080000000000003</v>
      </c>
      <c r="AX42" s="20">
        <v>0.122</v>
      </c>
      <c r="AY42" s="20">
        <v>1.1619999999999999</v>
      </c>
      <c r="AZ42" s="19">
        <f t="shared" si="66"/>
        <v>1.301493538470289</v>
      </c>
      <c r="BA42" s="19">
        <f t="shared" si="96"/>
        <v>0.11867935049880282</v>
      </c>
      <c r="BB42" s="19">
        <f t="shared" si="97"/>
        <v>0.94943480399042257</v>
      </c>
      <c r="BC42" s="19">
        <f t="shared" si="98"/>
        <v>1.0681141544892254</v>
      </c>
      <c r="BD42" s="36">
        <f t="shared" si="99"/>
        <v>0.31391220644237211</v>
      </c>
      <c r="BE42" s="17">
        <f t="shared" si="67"/>
        <v>17.393744546851931</v>
      </c>
      <c r="BF42" s="79">
        <f t="shared" si="68"/>
        <v>5.4584842351399224E-2</v>
      </c>
      <c r="BG42" s="26">
        <v>0.52180000000000004</v>
      </c>
      <c r="BH42" s="20">
        <v>0.108</v>
      </c>
      <c r="BI42" s="20">
        <v>1.1639999999999999</v>
      </c>
      <c r="BJ42" s="19">
        <f t="shared" si="69"/>
        <v>1.303733630619119</v>
      </c>
      <c r="BK42" s="19">
        <f t="shared" si="100"/>
        <v>0.12427255796614251</v>
      </c>
      <c r="BL42" s="19">
        <f t="shared" si="101"/>
        <v>1.2427255796614249</v>
      </c>
      <c r="BM42" s="19">
        <f t="shared" si="102"/>
        <v>1.3669981376275675</v>
      </c>
      <c r="BN42" s="36">
        <f t="shared" si="103"/>
        <v>0.34855863474592197</v>
      </c>
      <c r="BO42" s="17">
        <f t="shared" si="70"/>
        <v>17.583031438438173</v>
      </c>
      <c r="BP42" s="79">
        <f t="shared" si="71"/>
        <v>7.0677549773624879E-2</v>
      </c>
      <c r="BQ42" s="26">
        <v>0.37919999999999998</v>
      </c>
      <c r="BR42" s="20">
        <v>7.3999999999999996E-2</v>
      </c>
      <c r="BS42" s="20">
        <v>1.2889999999999999</v>
      </c>
      <c r="BT42" s="19">
        <f t="shared" si="72"/>
        <v>1.4437393899210005</v>
      </c>
      <c r="BU42" s="19">
        <f t="shared" si="73"/>
        <v>8.0482900539078028E-2</v>
      </c>
      <c r="BV42" s="19">
        <f t="shared" si="74"/>
        <v>0.96579480646893623</v>
      </c>
      <c r="BW42" s="19">
        <f t="shared" si="75"/>
        <v>1.0462777070080143</v>
      </c>
      <c r="BX42" s="36">
        <f t="shared" si="76"/>
        <v>0.35145111884572894</v>
      </c>
      <c r="BY42" s="17">
        <f t="shared" si="77"/>
        <v>15.129185007511097</v>
      </c>
      <c r="BZ42" s="79">
        <f t="shared" si="78"/>
        <v>6.3836538847892588E-2</v>
      </c>
    </row>
    <row r="43" spans="2:78" ht="20.100000000000001" customHeight="1">
      <c r="B43" s="33" t="s">
        <v>22</v>
      </c>
      <c r="C43" s="34">
        <v>0.02</v>
      </c>
      <c r="D43" s="2"/>
      <c r="E43" s="38">
        <v>38</v>
      </c>
      <c r="F43" s="20">
        <f t="shared" si="79"/>
        <v>0.75460000000000005</v>
      </c>
      <c r="G43" s="20">
        <f t="shared" si="52"/>
        <v>9.5071627418852351</v>
      </c>
      <c r="H43" s="29">
        <f t="shared" si="53"/>
        <v>67488.873239436623</v>
      </c>
      <c r="I43" s="26">
        <v>1.2324999999999999</v>
      </c>
      <c r="J43" s="20">
        <v>8.7999999999999995E-2</v>
      </c>
      <c r="K43" s="20">
        <v>1.0920000000000001</v>
      </c>
      <c r="L43" s="19">
        <f t="shared" si="54"/>
        <v>1.2230903132612356</v>
      </c>
      <c r="M43" s="19">
        <f t="shared" si="80"/>
        <v>0.61021132036345249</v>
      </c>
      <c r="N43" s="19">
        <f t="shared" si="81"/>
        <v>0</v>
      </c>
      <c r="O43" s="19">
        <f t="shared" si="82"/>
        <v>0.61021132036345249</v>
      </c>
      <c r="P43" s="36">
        <f t="shared" si="83"/>
        <v>0</v>
      </c>
      <c r="Q43" s="17">
        <f t="shared" si="55"/>
        <v>35.10447355826004</v>
      </c>
      <c r="R43" s="79">
        <f t="shared" si="56"/>
        <v>0</v>
      </c>
      <c r="S43" s="26">
        <v>1.0881000000000001</v>
      </c>
      <c r="T43" s="20">
        <v>8.5000000000000006E-2</v>
      </c>
      <c r="U43" s="20">
        <v>1.087</v>
      </c>
      <c r="V43" s="19">
        <f t="shared" si="57"/>
        <v>1.2174900828891602</v>
      </c>
      <c r="W43" s="19">
        <f t="shared" si="84"/>
        <v>0.47125702401074582</v>
      </c>
      <c r="X43" s="19">
        <f t="shared" si="85"/>
        <v>0.94251404802149163</v>
      </c>
      <c r="Y43" s="19">
        <f t="shared" si="86"/>
        <v>1.4137710720322374</v>
      </c>
      <c r="Z43" s="36">
        <f t="shared" si="87"/>
        <v>4.7846936820159482E-2</v>
      </c>
      <c r="AA43" s="17">
        <f t="shared" si="58"/>
        <v>32.178594203678365</v>
      </c>
      <c r="AB43" s="79">
        <f t="shared" si="59"/>
        <v>2.9290093969168856E-2</v>
      </c>
      <c r="AC43" s="26">
        <v>0.91069999999999995</v>
      </c>
      <c r="AD43" s="20">
        <v>0.11799999999999999</v>
      </c>
      <c r="AE43" s="20">
        <v>1.0860000000000001</v>
      </c>
      <c r="AF43" s="19">
        <f t="shared" si="60"/>
        <v>1.2163700368147452</v>
      </c>
      <c r="AG43" s="19">
        <f t="shared" si="88"/>
        <v>0.32951216396418592</v>
      </c>
      <c r="AH43" s="19">
        <f t="shared" si="89"/>
        <v>1.3180486558567437</v>
      </c>
      <c r="AI43" s="19">
        <f t="shared" si="90"/>
        <v>1.6475608198209297</v>
      </c>
      <c r="AJ43" s="36">
        <f t="shared" si="91"/>
        <v>0.13260129909931742</v>
      </c>
      <c r="AK43" s="17">
        <f t="shared" si="61"/>
        <v>28.58405820989174</v>
      </c>
      <c r="AL43" s="79">
        <f t="shared" si="62"/>
        <v>4.6111320029449926E-2</v>
      </c>
      <c r="AM43" s="26">
        <v>0.66459999999999997</v>
      </c>
      <c r="AN43" s="20">
        <v>0.14399999999999999</v>
      </c>
      <c r="AO43" s="20">
        <v>1.145</v>
      </c>
      <c r="AP43" s="19">
        <f t="shared" si="63"/>
        <v>1.2824527552052332</v>
      </c>
      <c r="AQ43" s="19">
        <f t="shared" si="92"/>
        <v>0.19507102897125489</v>
      </c>
      <c r="AR43" s="19">
        <f t="shared" si="93"/>
        <v>1.1704261738275292</v>
      </c>
      <c r="AS43" s="19">
        <f t="shared" si="94"/>
        <v>1.3654972027987842</v>
      </c>
      <c r="AT43" s="36">
        <f t="shared" si="95"/>
        <v>0.26981795451032253</v>
      </c>
      <c r="AU43" s="17">
        <f t="shared" si="64"/>
        <v>23.597500667214803</v>
      </c>
      <c r="AV43" s="79">
        <f t="shared" si="65"/>
        <v>4.9599582190230057E-2</v>
      </c>
      <c r="AW43" s="26">
        <v>0.46860000000000002</v>
      </c>
      <c r="AX43" s="20">
        <v>0.13300000000000001</v>
      </c>
      <c r="AY43" s="20">
        <v>1.2889999999999999</v>
      </c>
      <c r="AZ43" s="19">
        <f t="shared" si="66"/>
        <v>1.4437393899210005</v>
      </c>
      <c r="BA43" s="19">
        <f t="shared" si="96"/>
        <v>0.12290556024604575</v>
      </c>
      <c r="BB43" s="19">
        <f t="shared" si="97"/>
        <v>0.983244481968366</v>
      </c>
      <c r="BC43" s="19">
        <f t="shared" si="98"/>
        <v>1.1061500422144117</v>
      </c>
      <c r="BD43" s="36">
        <f t="shared" si="99"/>
        <v>0.42110809735569332</v>
      </c>
      <c r="BE43" s="17">
        <f t="shared" si="67"/>
        <v>19.626085476785384</v>
      </c>
      <c r="BF43" s="79">
        <f t="shared" si="68"/>
        <v>5.0098858640526753E-2</v>
      </c>
      <c r="BG43" s="26">
        <v>0.41289999999999999</v>
      </c>
      <c r="BH43" s="20">
        <v>0.10100000000000001</v>
      </c>
      <c r="BI43" s="20">
        <v>1.337</v>
      </c>
      <c r="BJ43" s="19">
        <f t="shared" si="69"/>
        <v>1.497501601492923</v>
      </c>
      <c r="BK43" s="19">
        <f t="shared" si="100"/>
        <v>0.1026629425255087</v>
      </c>
      <c r="BL43" s="19">
        <f t="shared" si="101"/>
        <v>1.0266294252550869</v>
      </c>
      <c r="BM43" s="19">
        <f t="shared" si="102"/>
        <v>1.1292923677805957</v>
      </c>
      <c r="BN43" s="36">
        <f t="shared" si="103"/>
        <v>0.43006125511538129</v>
      </c>
      <c r="BO43" s="17">
        <f t="shared" si="70"/>
        <v>18.497474119097021</v>
      </c>
      <c r="BP43" s="79">
        <f t="shared" si="71"/>
        <v>5.5501060233687907E-2</v>
      </c>
      <c r="BQ43" s="26">
        <v>0.376</v>
      </c>
      <c r="BR43" s="20">
        <v>7.0999999999999994E-2</v>
      </c>
      <c r="BS43" s="20">
        <v>1.363</v>
      </c>
      <c r="BT43" s="19">
        <f t="shared" si="72"/>
        <v>1.5266227994277142</v>
      </c>
      <c r="BU43" s="19">
        <f t="shared" si="73"/>
        <v>8.8476621186400983E-2</v>
      </c>
      <c r="BV43" s="19">
        <f t="shared" si="74"/>
        <v>1.0617194542368118</v>
      </c>
      <c r="BW43" s="19">
        <f t="shared" si="75"/>
        <v>1.1501960754232128</v>
      </c>
      <c r="BX43" s="36">
        <f t="shared" si="76"/>
        <v>0.37703132662124844</v>
      </c>
      <c r="BY43" s="17">
        <f t="shared" si="77"/>
        <v>17.74979442253148</v>
      </c>
      <c r="BZ43" s="79">
        <f t="shared" si="78"/>
        <v>5.9815873297612489E-2</v>
      </c>
    </row>
    <row r="44" spans="2:78" ht="20.100000000000001" customHeight="1" thickBot="1">
      <c r="B44" s="13" t="s">
        <v>16</v>
      </c>
      <c r="C44" s="14">
        <f>1/(2*PI())*SQRT($C$2/(C41+C42))</f>
        <v>0.89282041412649438</v>
      </c>
      <c r="D44" s="2"/>
      <c r="E44" s="38">
        <v>40</v>
      </c>
      <c r="F44" s="20">
        <f t="shared" si="79"/>
        <v>0.79460000000000008</v>
      </c>
      <c r="G44" s="20">
        <f t="shared" si="52"/>
        <v>10.011120480654663</v>
      </c>
      <c r="H44" s="29">
        <f t="shared" si="53"/>
        <v>71066.338028169019</v>
      </c>
      <c r="I44" s="26">
        <v>1.2584</v>
      </c>
      <c r="J44" s="20">
        <v>0.11</v>
      </c>
      <c r="K44" s="20">
        <v>1.0980000000000001</v>
      </c>
      <c r="L44" s="19">
        <f t="shared" si="54"/>
        <v>1.2298105897077258</v>
      </c>
      <c r="M44" s="19">
        <f t="shared" si="80"/>
        <v>0.64313660246305893</v>
      </c>
      <c r="N44" s="19">
        <f t="shared" si="81"/>
        <v>0</v>
      </c>
      <c r="O44" s="19">
        <f t="shared" si="82"/>
        <v>0.64313660246305893</v>
      </c>
      <c r="P44" s="36">
        <f t="shared" si="83"/>
        <v>0</v>
      </c>
      <c r="Q44" s="17">
        <f t="shared" si="55"/>
        <v>41.600847276733276</v>
      </c>
      <c r="R44" s="79">
        <f t="shared" si="56"/>
        <v>0</v>
      </c>
      <c r="S44" s="26">
        <v>1.0528</v>
      </c>
      <c r="T44" s="20">
        <v>0.14099999999999999</v>
      </c>
      <c r="U44" s="20">
        <v>1.1020000000000001</v>
      </c>
      <c r="V44" s="19">
        <f t="shared" si="57"/>
        <v>1.2342907740053861</v>
      </c>
      <c r="W44" s="19">
        <f t="shared" si="84"/>
        <v>0.45343607486935184</v>
      </c>
      <c r="X44" s="19">
        <f t="shared" si="85"/>
        <v>0.90687214973870367</v>
      </c>
      <c r="Y44" s="19">
        <f t="shared" si="86"/>
        <v>1.3603082246080556</v>
      </c>
      <c r="Z44" s="36">
        <f t="shared" si="87"/>
        <v>8.1575252568337267E-2</v>
      </c>
      <c r="AA44" s="17">
        <f t="shared" si="58"/>
        <v>36.736689974585666</v>
      </c>
      <c r="AB44" s="79">
        <f t="shared" si="59"/>
        <v>2.4685733809063231E-2</v>
      </c>
      <c r="AC44" s="26">
        <v>0.88449999999999995</v>
      </c>
      <c r="AD44" s="20">
        <v>0.13600000000000001</v>
      </c>
      <c r="AE44" s="20">
        <v>1.1080000000000001</v>
      </c>
      <c r="AF44" s="19">
        <f t="shared" si="60"/>
        <v>1.2410110504518763</v>
      </c>
      <c r="AG44" s="19">
        <f t="shared" si="88"/>
        <v>0.32354621444451598</v>
      </c>
      <c r="AH44" s="19">
        <f t="shared" si="89"/>
        <v>1.2941848577780639</v>
      </c>
      <c r="AI44" s="19">
        <f t="shared" si="90"/>
        <v>1.6177310722225799</v>
      </c>
      <c r="AJ44" s="36">
        <f t="shared" si="91"/>
        <v>0.1590832849389496</v>
      </c>
      <c r="AK44" s="17">
        <f t="shared" si="61"/>
        <v>32.754989225794603</v>
      </c>
      <c r="AL44" s="79">
        <f t="shared" si="62"/>
        <v>3.9511075667180845E-2</v>
      </c>
      <c r="AM44" s="26">
        <v>0.66820000000000002</v>
      </c>
      <c r="AN44" s="20">
        <v>0.154</v>
      </c>
      <c r="AO44" s="20">
        <v>1.1879999999999999</v>
      </c>
      <c r="AP44" s="19">
        <f t="shared" si="63"/>
        <v>1.3306147364050802</v>
      </c>
      <c r="AQ44" s="19">
        <f t="shared" si="92"/>
        <v>0.2122789601040016</v>
      </c>
      <c r="AR44" s="19">
        <f t="shared" si="93"/>
        <v>1.2736737606240096</v>
      </c>
      <c r="AS44" s="19">
        <f t="shared" si="94"/>
        <v>1.4859527207280112</v>
      </c>
      <c r="AT44" s="36">
        <f t="shared" si="95"/>
        <v>0.31063542564937607</v>
      </c>
      <c r="AU44" s="17">
        <f t="shared" si="64"/>
        <v>27.637687550432105</v>
      </c>
      <c r="AV44" s="79">
        <f t="shared" si="65"/>
        <v>4.6084671819951024E-2</v>
      </c>
      <c r="AW44" s="26">
        <v>0.4788</v>
      </c>
      <c r="AX44" s="20">
        <v>0.13100000000000001</v>
      </c>
      <c r="AY44" s="20">
        <v>1.3109999999999999</v>
      </c>
      <c r="AZ44" s="19">
        <f t="shared" si="66"/>
        <v>1.4683804035581316</v>
      </c>
      <c r="BA44" s="19">
        <f t="shared" si="96"/>
        <v>0.13273174206803484</v>
      </c>
      <c r="BB44" s="19">
        <f t="shared" si="97"/>
        <v>1.0618539365442787</v>
      </c>
      <c r="BC44" s="19">
        <f t="shared" si="98"/>
        <v>1.1945856786123135</v>
      </c>
      <c r="BD44" s="36">
        <f t="shared" si="99"/>
        <v>0.42905483045006226</v>
      </c>
      <c r="BE44" s="17">
        <f t="shared" si="67"/>
        <v>23.156795561002351</v>
      </c>
      <c r="BF44" s="79">
        <f t="shared" si="68"/>
        <v>4.585496010218764E-2</v>
      </c>
      <c r="BG44" s="26">
        <v>0.42820000000000003</v>
      </c>
      <c r="BH44" s="20">
        <v>8.1000000000000003E-2</v>
      </c>
      <c r="BI44" s="20">
        <v>1.3720000000000001</v>
      </c>
      <c r="BJ44" s="19">
        <f t="shared" si="69"/>
        <v>1.5367032140974499</v>
      </c>
      <c r="BK44" s="19">
        <f t="shared" si="100"/>
        <v>0.11626866240967312</v>
      </c>
      <c r="BL44" s="19">
        <f t="shared" si="101"/>
        <v>1.1626866240967311</v>
      </c>
      <c r="BM44" s="19">
        <f t="shared" si="102"/>
        <v>1.2789552865064042</v>
      </c>
      <c r="BN44" s="36">
        <f t="shared" si="103"/>
        <v>0.36319459045615005</v>
      </c>
      <c r="BO44" s="17">
        <f t="shared" si="70"/>
        <v>21.959682917574973</v>
      </c>
      <c r="BP44" s="79">
        <f t="shared" si="71"/>
        <v>5.2946421333169576E-2</v>
      </c>
      <c r="BQ44" s="26">
        <v>0.3992</v>
      </c>
      <c r="BR44" s="20">
        <v>6.6000000000000003E-2</v>
      </c>
      <c r="BS44" s="20">
        <v>1.3759999999999999</v>
      </c>
      <c r="BT44" s="19">
        <f t="shared" si="72"/>
        <v>1.5411833983951098</v>
      </c>
      <c r="BU44" s="19">
        <f t="shared" si="73"/>
        <v>0.10164337114639155</v>
      </c>
      <c r="BV44" s="19">
        <f t="shared" si="74"/>
        <v>1.2197204537566984</v>
      </c>
      <c r="BW44" s="19">
        <f t="shared" si="75"/>
        <v>1.3213638249030899</v>
      </c>
      <c r="BX44" s="36">
        <f t="shared" si="76"/>
        <v>0.35719730960052248</v>
      </c>
      <c r="BY44" s="17">
        <f t="shared" si="77"/>
        <v>21.273590691104733</v>
      </c>
      <c r="BZ44" s="79">
        <f t="shared" si="78"/>
        <v>5.7334959173897623E-2</v>
      </c>
    </row>
    <row r="45" spans="2:78" ht="20.100000000000001" customHeight="1">
      <c r="B45" s="2"/>
      <c r="C45" s="2"/>
      <c r="D45" s="2"/>
      <c r="E45" s="38">
        <v>42</v>
      </c>
      <c r="F45" s="20">
        <f t="shared" si="79"/>
        <v>0.83460000000000001</v>
      </c>
      <c r="G45" s="20">
        <f t="shared" si="52"/>
        <v>10.515078219424089</v>
      </c>
      <c r="H45" s="29">
        <f t="shared" si="53"/>
        <v>74643.8028169014</v>
      </c>
      <c r="I45" s="26">
        <v>1.2791999999999999</v>
      </c>
      <c r="J45" s="20">
        <v>0.126</v>
      </c>
      <c r="K45" s="20">
        <v>1.1040000000000001</v>
      </c>
      <c r="L45" s="19">
        <f t="shared" si="54"/>
        <v>1.2365308661542163</v>
      </c>
      <c r="M45" s="19">
        <f t="shared" si="80"/>
        <v>0.67185596266130199</v>
      </c>
      <c r="N45" s="19">
        <f t="shared" si="81"/>
        <v>0</v>
      </c>
      <c r="O45" s="19">
        <f t="shared" si="82"/>
        <v>0.67185596266130199</v>
      </c>
      <c r="P45" s="36">
        <f t="shared" si="83"/>
        <v>0</v>
      </c>
      <c r="Q45" s="17">
        <f t="shared" si="55"/>
        <v>48.775163031566748</v>
      </c>
      <c r="R45" s="79">
        <f t="shared" si="56"/>
        <v>0</v>
      </c>
      <c r="S45" s="26">
        <v>1.0508999999999999</v>
      </c>
      <c r="T45" s="20">
        <v>0.161</v>
      </c>
      <c r="U45" s="20">
        <v>1.1100000000000001</v>
      </c>
      <c r="V45" s="19">
        <f t="shared" si="57"/>
        <v>1.2432511426007065</v>
      </c>
      <c r="W45" s="19">
        <f t="shared" si="84"/>
        <v>0.45838444240303694</v>
      </c>
      <c r="X45" s="19">
        <f t="shared" si="85"/>
        <v>0.91676888480607388</v>
      </c>
      <c r="Y45" s="19">
        <f t="shared" si="86"/>
        <v>1.3751533272091108</v>
      </c>
      <c r="Z45" s="36">
        <f t="shared" si="87"/>
        <v>9.4503514323502749E-2</v>
      </c>
      <c r="AA45" s="17">
        <f t="shared" si="58"/>
        <v>42.516524474852112</v>
      </c>
      <c r="AB45" s="79">
        <f t="shared" si="59"/>
        <v>2.1562648784905478E-2</v>
      </c>
      <c r="AC45" s="26">
        <v>0.85370000000000001</v>
      </c>
      <c r="AD45" s="20">
        <v>0.14299999999999999</v>
      </c>
      <c r="AE45" s="20">
        <v>1.157</v>
      </c>
      <c r="AF45" s="19">
        <f t="shared" si="60"/>
        <v>1.2958933080982138</v>
      </c>
      <c r="AG45" s="19">
        <f t="shared" si="88"/>
        <v>0.32865361098535706</v>
      </c>
      <c r="AH45" s="19">
        <f t="shared" si="89"/>
        <v>1.3146144439414282</v>
      </c>
      <c r="AI45" s="19">
        <f t="shared" si="90"/>
        <v>1.6432680549267853</v>
      </c>
      <c r="AJ45" s="36">
        <f t="shared" si="91"/>
        <v>0.1823932980880181</v>
      </c>
      <c r="AK45" s="17">
        <f t="shared" si="61"/>
        <v>37.110464363664519</v>
      </c>
      <c r="AL45" s="79">
        <f t="shared" si="62"/>
        <v>3.5424359853297588E-2</v>
      </c>
      <c r="AM45" s="26">
        <v>0.52510000000000001</v>
      </c>
      <c r="AN45" s="20">
        <v>0.112</v>
      </c>
      <c r="AO45" s="20">
        <v>1.331</v>
      </c>
      <c r="AP45" s="19">
        <f t="shared" si="63"/>
        <v>1.4907813250464326</v>
      </c>
      <c r="AQ45" s="19">
        <f t="shared" si="92"/>
        <v>0.16455128386456833</v>
      </c>
      <c r="AR45" s="19">
        <f t="shared" si="93"/>
        <v>0.9873077031874099</v>
      </c>
      <c r="AS45" s="19">
        <f t="shared" si="94"/>
        <v>1.1518589870519782</v>
      </c>
      <c r="AT45" s="36">
        <f t="shared" si="95"/>
        <v>0.28357733301736598</v>
      </c>
      <c r="AU45" s="17">
        <f t="shared" si="64"/>
        <v>28.102191784880326</v>
      </c>
      <c r="AV45" s="79">
        <f t="shared" si="65"/>
        <v>3.5132765114734073E-2</v>
      </c>
      <c r="AW45" s="26">
        <v>0.5171</v>
      </c>
      <c r="AX45" s="20">
        <v>0.123</v>
      </c>
      <c r="AY45" s="20">
        <v>1.32</v>
      </c>
      <c r="AZ45" s="19">
        <f t="shared" si="66"/>
        <v>1.4784608182278671</v>
      </c>
      <c r="BA45" s="19">
        <f t="shared" si="96"/>
        <v>0.15694882385792769</v>
      </c>
      <c r="BB45" s="19">
        <f t="shared" si="97"/>
        <v>1.2555905908634215</v>
      </c>
      <c r="BC45" s="19">
        <f t="shared" si="98"/>
        <v>1.4125394147213493</v>
      </c>
      <c r="BD45" s="36">
        <f t="shared" si="99"/>
        <v>0.40840315701858021</v>
      </c>
      <c r="BE45" s="17">
        <f t="shared" si="67"/>
        <v>27.882879001465003</v>
      </c>
      <c r="BF45" s="79">
        <f t="shared" si="68"/>
        <v>4.5030880448086119E-2</v>
      </c>
      <c r="BG45" s="26">
        <v>0.45019999999999999</v>
      </c>
      <c r="BH45" s="20">
        <v>8.2000000000000003E-2</v>
      </c>
      <c r="BI45" s="20">
        <v>1.357</v>
      </c>
      <c r="BJ45" s="19">
        <f t="shared" si="69"/>
        <v>1.519902522981224</v>
      </c>
      <c r="BK45" s="19">
        <f t="shared" si="100"/>
        <v>0.12572794125943104</v>
      </c>
      <c r="BL45" s="19">
        <f t="shared" si="101"/>
        <v>1.2572794125943105</v>
      </c>
      <c r="BM45" s="19">
        <f t="shared" si="102"/>
        <v>1.3830073538537415</v>
      </c>
      <c r="BN45" s="36">
        <f t="shared" si="103"/>
        <v>0.35968280584668055</v>
      </c>
      <c r="BO45" s="17">
        <f t="shared" si="70"/>
        <v>26.04887585015441</v>
      </c>
      <c r="BP45" s="79">
        <f t="shared" si="71"/>
        <v>4.8266167792682606E-2</v>
      </c>
      <c r="BQ45" s="26">
        <v>0.4345</v>
      </c>
      <c r="BR45" s="20">
        <v>8.4000000000000005E-2</v>
      </c>
      <c r="BS45" s="20">
        <v>1.3740000000000001</v>
      </c>
      <c r="BT45" s="19">
        <f t="shared" si="72"/>
        <v>1.5389433062462798</v>
      </c>
      <c r="BU45" s="19">
        <f t="shared" si="73"/>
        <v>0.12006437226971382</v>
      </c>
      <c r="BV45" s="19">
        <f t="shared" si="74"/>
        <v>1.4407724672365658</v>
      </c>
      <c r="BW45" s="19">
        <f t="shared" si="75"/>
        <v>1.5608368395062797</v>
      </c>
      <c r="BX45" s="36">
        <f t="shared" si="76"/>
        <v>0.45329416357734192</v>
      </c>
      <c r="BY45" s="17">
        <f t="shared" si="77"/>
        <v>25.618474512701845</v>
      </c>
      <c r="BZ45" s="79">
        <f t="shared" si="78"/>
        <v>5.6239588603225352E-2</v>
      </c>
    </row>
    <row r="46" spans="2:78" ht="20.100000000000001" customHeight="1">
      <c r="B46" s="2"/>
      <c r="C46" s="2"/>
      <c r="D46" s="2"/>
      <c r="E46" s="38">
        <v>44</v>
      </c>
      <c r="F46" s="20">
        <f t="shared" si="79"/>
        <v>0.87460000000000004</v>
      </c>
      <c r="G46" s="20">
        <f t="shared" si="52"/>
        <v>11.019035958193516</v>
      </c>
      <c r="H46" s="29">
        <f t="shared" si="53"/>
        <v>78221.267605633795</v>
      </c>
      <c r="I46" s="26">
        <v>1.1414</v>
      </c>
      <c r="J46" s="20">
        <v>0.188</v>
      </c>
      <c r="K46" s="20">
        <v>1.1539999999999999</v>
      </c>
      <c r="L46" s="19">
        <f t="shared" si="54"/>
        <v>1.2925331698749685</v>
      </c>
      <c r="M46" s="19">
        <f t="shared" si="80"/>
        <v>0.58445150545449409</v>
      </c>
      <c r="N46" s="19">
        <f t="shared" si="81"/>
        <v>0</v>
      </c>
      <c r="O46" s="19">
        <f t="shared" si="82"/>
        <v>0.58445150545449409</v>
      </c>
      <c r="P46" s="36">
        <f t="shared" si="83"/>
        <v>0</v>
      </c>
      <c r="Q46" s="17">
        <f t="shared" si="55"/>
        <v>51.782339385570516</v>
      </c>
      <c r="R46" s="79">
        <f t="shared" si="56"/>
        <v>0</v>
      </c>
      <c r="S46" s="26">
        <v>1.0297000000000001</v>
      </c>
      <c r="T46" s="20">
        <v>0.17699999999999999</v>
      </c>
      <c r="U46" s="20">
        <v>1.1579999999999999</v>
      </c>
      <c r="V46" s="19">
        <f t="shared" si="57"/>
        <v>1.2970133541726288</v>
      </c>
      <c r="W46" s="19">
        <f t="shared" si="84"/>
        <v>0.4789604705935544</v>
      </c>
      <c r="X46" s="19">
        <f t="shared" si="85"/>
        <v>0.9579209411871088</v>
      </c>
      <c r="Y46" s="19">
        <f t="shared" si="86"/>
        <v>1.4368814117806632</v>
      </c>
      <c r="Z46" s="36">
        <f t="shared" si="87"/>
        <v>0.11307497764454247</v>
      </c>
      <c r="AA46" s="17">
        <f t="shared" si="58"/>
        <v>48.258465065253581</v>
      </c>
      <c r="AB46" s="79">
        <f t="shared" si="59"/>
        <v>1.9849801270965379E-2</v>
      </c>
      <c r="AC46" s="26">
        <v>0.99860000000000004</v>
      </c>
      <c r="AD46" s="20">
        <v>0.17599999999999999</v>
      </c>
      <c r="AE46" s="20">
        <v>1.1200000000000001</v>
      </c>
      <c r="AF46" s="19">
        <f t="shared" si="60"/>
        <v>1.2544516033448569</v>
      </c>
      <c r="AG46" s="19">
        <f t="shared" si="88"/>
        <v>0.42138618795582655</v>
      </c>
      <c r="AH46" s="19">
        <f t="shared" si="89"/>
        <v>1.6855447518233062</v>
      </c>
      <c r="AI46" s="19">
        <f t="shared" si="90"/>
        <v>2.1069309397791329</v>
      </c>
      <c r="AJ46" s="36">
        <f t="shared" si="91"/>
        <v>0.21035596623310626</v>
      </c>
      <c r="AK46" s="17">
        <f t="shared" si="61"/>
        <v>47.277332644825144</v>
      </c>
      <c r="AL46" s="79">
        <f t="shared" si="62"/>
        <v>3.5652281072752139E-2</v>
      </c>
      <c r="AM46" s="26">
        <v>0.70799999999999996</v>
      </c>
      <c r="AN46" s="20">
        <v>0.15</v>
      </c>
      <c r="AO46" s="20">
        <v>1.2150000000000001</v>
      </c>
      <c r="AP46" s="19">
        <f t="shared" si="63"/>
        <v>1.3608559804142868</v>
      </c>
      <c r="AQ46" s="19">
        <f t="shared" si="92"/>
        <v>0.24927584598576075</v>
      </c>
      <c r="AR46" s="19">
        <f t="shared" si="93"/>
        <v>1.4956550759145644</v>
      </c>
      <c r="AS46" s="19">
        <f t="shared" si="94"/>
        <v>1.7449309219003251</v>
      </c>
      <c r="AT46" s="36">
        <f t="shared" si="95"/>
        <v>0.31647630185748499</v>
      </c>
      <c r="AU46" s="17">
        <f t="shared" si="64"/>
        <v>38.109580832075785</v>
      </c>
      <c r="AV46" s="79">
        <f t="shared" si="65"/>
        <v>3.9246169683811179E-2</v>
      </c>
      <c r="AW46" s="26">
        <v>0.63790000000000002</v>
      </c>
      <c r="AX46" s="20">
        <v>0.13400000000000001</v>
      </c>
      <c r="AY46" s="20">
        <v>1.2490000000000001</v>
      </c>
      <c r="AZ46" s="19">
        <f t="shared" si="66"/>
        <v>1.3989375469443985</v>
      </c>
      <c r="BA46" s="19">
        <f t="shared" si="96"/>
        <v>0.21384111421059696</v>
      </c>
      <c r="BB46" s="19">
        <f t="shared" si="97"/>
        <v>1.7107289136847756</v>
      </c>
      <c r="BC46" s="19">
        <f t="shared" si="98"/>
        <v>1.9245700278953726</v>
      </c>
      <c r="BD46" s="36">
        <f t="shared" si="99"/>
        <v>0.39835089004040342</v>
      </c>
      <c r="BE46" s="17">
        <f t="shared" si="67"/>
        <v>35.898089427830328</v>
      </c>
      <c r="BF46" s="79">
        <f t="shared" si="68"/>
        <v>4.7655152152986643E-2</v>
      </c>
      <c r="BG46" s="26">
        <v>0.55079999999999996</v>
      </c>
      <c r="BH46" s="20">
        <v>0.08</v>
      </c>
      <c r="BI46" s="20">
        <v>1.306</v>
      </c>
      <c r="BJ46" s="19">
        <f t="shared" si="69"/>
        <v>1.4627801731860564</v>
      </c>
      <c r="BK46" s="19">
        <f t="shared" si="100"/>
        <v>0.17431523455775697</v>
      </c>
      <c r="BL46" s="19">
        <f t="shared" si="101"/>
        <v>1.7431523455775695</v>
      </c>
      <c r="BM46" s="19">
        <f t="shared" si="102"/>
        <v>1.9174675801353265</v>
      </c>
      <c r="BN46" s="36">
        <f t="shared" si="103"/>
        <v>0.32502926863075648</v>
      </c>
      <c r="BO46" s="17">
        <f t="shared" si="70"/>
        <v>33.150287697305657</v>
      </c>
      <c r="BP46" s="79">
        <f t="shared" si="71"/>
        <v>5.2583324811363463E-2</v>
      </c>
      <c r="BQ46" s="26">
        <v>0.50970000000000004</v>
      </c>
      <c r="BR46" s="20">
        <v>0.1</v>
      </c>
      <c r="BS46" s="20">
        <v>1.304</v>
      </c>
      <c r="BT46" s="19">
        <f t="shared" si="72"/>
        <v>1.4605400810372262</v>
      </c>
      <c r="BU46" s="19">
        <f t="shared" si="73"/>
        <v>0.14881461240478244</v>
      </c>
      <c r="BV46" s="19">
        <f t="shared" si="74"/>
        <v>1.7857753488573891</v>
      </c>
      <c r="BW46" s="19">
        <f t="shared" si="75"/>
        <v>1.9345899612621715</v>
      </c>
      <c r="BX46" s="36">
        <f t="shared" si="76"/>
        <v>0.48605180312332447</v>
      </c>
      <c r="BY46" s="17">
        <f t="shared" si="77"/>
        <v>31.853678614360032</v>
      </c>
      <c r="BZ46" s="79">
        <f t="shared" si="78"/>
        <v>5.6061824773115512E-2</v>
      </c>
    </row>
    <row r="47" spans="2:78" ht="20.100000000000001" customHeight="1">
      <c r="B47" s="2"/>
      <c r="C47" s="2"/>
      <c r="D47" s="2"/>
      <c r="E47" s="38">
        <v>46</v>
      </c>
      <c r="F47" s="20">
        <f t="shared" si="79"/>
        <v>0.91460000000000008</v>
      </c>
      <c r="G47" s="20">
        <f t="shared" si="52"/>
        <v>11.522993696962944</v>
      </c>
      <c r="H47" s="29">
        <f t="shared" si="53"/>
        <v>81798.732394366205</v>
      </c>
      <c r="I47" s="26">
        <v>2.1989999999999998</v>
      </c>
      <c r="J47" s="20">
        <v>0.19900000000000001</v>
      </c>
      <c r="K47" s="20">
        <v>0.97199999999999998</v>
      </c>
      <c r="L47" s="19">
        <f t="shared" si="54"/>
        <v>1.0886847843314293</v>
      </c>
      <c r="M47" s="19">
        <f t="shared" si="80"/>
        <v>1.5390194773208088</v>
      </c>
      <c r="N47" s="19">
        <f t="shared" si="81"/>
        <v>0</v>
      </c>
      <c r="O47" s="19">
        <f t="shared" si="82"/>
        <v>1.5390194773208088</v>
      </c>
      <c r="P47" s="36">
        <f t="shared" si="83"/>
        <v>0</v>
      </c>
      <c r="Q47" s="17">
        <f t="shared" si="55"/>
        <v>97.372269935112044</v>
      </c>
      <c r="R47" s="79">
        <f t="shared" si="56"/>
        <v>0</v>
      </c>
      <c r="S47" s="26">
        <v>2.1335000000000002</v>
      </c>
      <c r="T47" s="20">
        <v>6.3E-2</v>
      </c>
      <c r="U47" s="20">
        <v>0.92900000000000005</v>
      </c>
      <c r="V47" s="19">
        <f t="shared" si="57"/>
        <v>1.0405228031315823</v>
      </c>
      <c r="W47" s="19">
        <f t="shared" si="84"/>
        <v>1.3233595321891076</v>
      </c>
      <c r="X47" s="19">
        <f t="shared" si="85"/>
        <v>2.6467190643782152</v>
      </c>
      <c r="Y47" s="19">
        <f t="shared" si="86"/>
        <v>3.9700785965673226</v>
      </c>
      <c r="Z47" s="36">
        <f t="shared" si="87"/>
        <v>2.590288293748853E-2</v>
      </c>
      <c r="AA47" s="17">
        <f t="shared" si="58"/>
        <v>95.009215588780151</v>
      </c>
      <c r="AB47" s="79">
        <f t="shared" si="59"/>
        <v>2.7857498327675617E-2</v>
      </c>
      <c r="AC47" s="26">
        <v>1.819</v>
      </c>
      <c r="AD47" s="20">
        <v>6.5000000000000002E-2</v>
      </c>
      <c r="AE47" s="20">
        <v>0.92600000000000005</v>
      </c>
      <c r="AF47" s="19">
        <f t="shared" si="60"/>
        <v>1.0371626649083372</v>
      </c>
      <c r="AG47" s="19">
        <f t="shared" si="88"/>
        <v>0.95575922619504949</v>
      </c>
      <c r="AH47" s="19">
        <f t="shared" si="89"/>
        <v>3.823036904780198</v>
      </c>
      <c r="AI47" s="19">
        <f t="shared" si="90"/>
        <v>4.7787961309752474</v>
      </c>
      <c r="AJ47" s="36">
        <f t="shared" si="91"/>
        <v>5.3105738313003858E-2</v>
      </c>
      <c r="AK47" s="17">
        <f t="shared" si="61"/>
        <v>83.662947009827661</v>
      </c>
      <c r="AL47" s="79">
        <f t="shared" si="62"/>
        <v>4.5695699726321093E-2</v>
      </c>
      <c r="AM47" s="26">
        <v>1.4332</v>
      </c>
      <c r="AN47" s="20">
        <v>9.9000000000000005E-2</v>
      </c>
      <c r="AO47" s="20">
        <v>0.94599999999999995</v>
      </c>
      <c r="AP47" s="19">
        <f t="shared" si="63"/>
        <v>1.0595635863966379</v>
      </c>
      <c r="AQ47" s="19">
        <f t="shared" si="92"/>
        <v>0.61923714459834811</v>
      </c>
      <c r="AR47" s="19">
        <f t="shared" si="93"/>
        <v>3.7154228675900884</v>
      </c>
      <c r="AS47" s="19">
        <f t="shared" si="94"/>
        <v>4.3346600121884364</v>
      </c>
      <c r="AT47" s="36">
        <f t="shared" si="95"/>
        <v>0.12662365564940398</v>
      </c>
      <c r="AU47" s="17">
        <f t="shared" si="64"/>
        <v>69.744376524104709</v>
      </c>
      <c r="AV47" s="79">
        <f t="shared" si="65"/>
        <v>5.3272006328796737E-2</v>
      </c>
      <c r="AW47" s="26">
        <v>0.65090000000000003</v>
      </c>
      <c r="AX47" s="20">
        <v>0.14599999999999999</v>
      </c>
      <c r="AY47" s="20">
        <v>1.17</v>
      </c>
      <c r="AZ47" s="19">
        <f t="shared" si="66"/>
        <v>1.3104539070656094</v>
      </c>
      <c r="BA47" s="19">
        <f t="shared" si="96"/>
        <v>0.19537158244364944</v>
      </c>
      <c r="BB47" s="19">
        <f t="shared" si="97"/>
        <v>1.5629726595491955</v>
      </c>
      <c r="BC47" s="19">
        <f t="shared" si="98"/>
        <v>1.758344241992845</v>
      </c>
      <c r="BD47" s="36">
        <f t="shared" si="99"/>
        <v>0.38085590718642082</v>
      </c>
      <c r="BE47" s="17">
        <f t="shared" si="67"/>
        <v>41.521209880815292</v>
      </c>
      <c r="BF47" s="79">
        <f t="shared" si="68"/>
        <v>3.764275328285558E-2</v>
      </c>
      <c r="BG47" s="26">
        <v>0.64039999999999997</v>
      </c>
      <c r="BH47" s="20">
        <v>0.155</v>
      </c>
      <c r="BI47" s="20">
        <v>1.1659999999999999</v>
      </c>
      <c r="BJ47" s="19">
        <f t="shared" si="69"/>
        <v>1.3059737227679491</v>
      </c>
      <c r="BK47" s="19">
        <f t="shared" si="100"/>
        <v>0.18782823388001219</v>
      </c>
      <c r="BL47" s="19">
        <f t="shared" si="101"/>
        <v>1.8782823388001217</v>
      </c>
      <c r="BM47" s="19">
        <f t="shared" si="102"/>
        <v>2.0661105726801341</v>
      </c>
      <c r="BN47" s="36">
        <f t="shared" si="103"/>
        <v>0.5019667246784798</v>
      </c>
      <c r="BO47" s="17">
        <f t="shared" si="70"/>
        <v>41.142399642090318</v>
      </c>
      <c r="BP47" s="79">
        <f t="shared" si="71"/>
        <v>4.5653203389686682E-2</v>
      </c>
      <c r="BQ47" s="26">
        <v>0.49980000000000002</v>
      </c>
      <c r="BR47" s="20">
        <v>0.13500000000000001</v>
      </c>
      <c r="BS47" s="20">
        <v>1.2250000000000001</v>
      </c>
      <c r="BT47" s="19">
        <f t="shared" si="72"/>
        <v>1.3720564411584373</v>
      </c>
      <c r="BU47" s="19">
        <f t="shared" si="73"/>
        <v>0.12627745152192701</v>
      </c>
      <c r="BV47" s="19">
        <f t="shared" si="74"/>
        <v>1.5153294182631243</v>
      </c>
      <c r="BW47" s="19">
        <f t="shared" si="75"/>
        <v>1.6416068697850512</v>
      </c>
      <c r="BX47" s="36">
        <f t="shared" si="76"/>
        <v>0.5790730077425863</v>
      </c>
      <c r="BY47" s="17">
        <f t="shared" si="77"/>
        <v>36.0699501597351</v>
      </c>
      <c r="BZ47" s="79">
        <f t="shared" si="78"/>
        <v>4.2010854230530296E-2</v>
      </c>
    </row>
    <row r="48" spans="2:78" ht="20.100000000000001" customHeight="1">
      <c r="B48" s="2"/>
      <c r="C48" s="2"/>
      <c r="D48" s="2"/>
      <c r="E48" s="38">
        <v>48</v>
      </c>
      <c r="F48" s="20">
        <f t="shared" si="79"/>
        <v>0.9546</v>
      </c>
      <c r="G48" s="20">
        <f t="shared" si="52"/>
        <v>12.02695143573237</v>
      </c>
      <c r="H48" s="29">
        <f t="shared" si="53"/>
        <v>85376.1971830986</v>
      </c>
      <c r="I48" s="22">
        <v>2.4302999999999999</v>
      </c>
      <c r="J48" s="19">
        <v>4.2999999999999997E-2</v>
      </c>
      <c r="K48" s="19">
        <v>0.93</v>
      </c>
      <c r="L48" s="19">
        <f t="shared" si="54"/>
        <v>1.0416428492059973</v>
      </c>
      <c r="M48" s="19">
        <f t="shared" si="80"/>
        <v>1.7208649870800605</v>
      </c>
      <c r="N48" s="19">
        <f t="shared" si="81"/>
        <v>0</v>
      </c>
      <c r="O48" s="19">
        <f t="shared" si="82"/>
        <v>1.7208649870800605</v>
      </c>
      <c r="P48" s="36">
        <f t="shared" si="83"/>
        <v>0</v>
      </c>
      <c r="Q48" s="17">
        <f t="shared" si="55"/>
        <v>120.20296873152593</v>
      </c>
      <c r="R48" s="79">
        <f t="shared" si="56"/>
        <v>0</v>
      </c>
      <c r="S48" s="22">
        <v>2.2073999999999998</v>
      </c>
      <c r="T48" s="19">
        <v>5.7000000000000002E-2</v>
      </c>
      <c r="U48" s="19">
        <v>0.93100000000000005</v>
      </c>
      <c r="V48" s="19">
        <f t="shared" si="57"/>
        <v>1.0427628952804124</v>
      </c>
      <c r="W48" s="19">
        <f t="shared" si="84"/>
        <v>1.4227302513794584</v>
      </c>
      <c r="X48" s="19">
        <f t="shared" si="85"/>
        <v>2.8454605027589168</v>
      </c>
      <c r="Y48" s="19">
        <f t="shared" si="86"/>
        <v>4.2681907541383755</v>
      </c>
      <c r="Z48" s="36">
        <f t="shared" si="87"/>
        <v>2.3536958578408283E-2</v>
      </c>
      <c r="AA48" s="17">
        <f t="shared" si="58"/>
        <v>111.05945382511457</v>
      </c>
      <c r="AB48" s="79">
        <f t="shared" si="59"/>
        <v>2.5621056152857244E-2</v>
      </c>
      <c r="AC48" s="22">
        <v>2.0672999999999999</v>
      </c>
      <c r="AD48" s="19">
        <v>5.8999999999999997E-2</v>
      </c>
      <c r="AE48" s="19">
        <v>0.92700000000000005</v>
      </c>
      <c r="AF48" s="19">
        <f t="shared" si="60"/>
        <v>1.0382827109827522</v>
      </c>
      <c r="AG48" s="19">
        <f t="shared" si="88"/>
        <v>1.2371649431241478</v>
      </c>
      <c r="AH48" s="19">
        <f t="shared" si="89"/>
        <v>4.9486597724965913</v>
      </c>
      <c r="AI48" s="19">
        <f t="shared" si="90"/>
        <v>6.1858247156207389</v>
      </c>
      <c r="AJ48" s="36">
        <f t="shared" si="91"/>
        <v>4.8307837975420195E-2</v>
      </c>
      <c r="AK48" s="17">
        <f t="shared" si="61"/>
        <v>105.31245320426119</v>
      </c>
      <c r="AL48" s="79">
        <f t="shared" si="62"/>
        <v>4.6990262043353076E-2</v>
      </c>
      <c r="AM48" s="26">
        <v>1.7706</v>
      </c>
      <c r="AN48" s="20">
        <v>8.1000000000000003E-2</v>
      </c>
      <c r="AO48" s="20">
        <v>0.92300000000000004</v>
      </c>
      <c r="AP48" s="19">
        <f t="shared" si="63"/>
        <v>1.0338025266850919</v>
      </c>
      <c r="AQ48" s="19">
        <f t="shared" si="92"/>
        <v>0.89971601164804493</v>
      </c>
      <c r="AR48" s="19">
        <f t="shared" si="93"/>
        <v>5.3982960698882696</v>
      </c>
      <c r="AS48" s="19">
        <f t="shared" si="94"/>
        <v>6.2980120815363145</v>
      </c>
      <c r="AT48" s="36">
        <f t="shared" si="95"/>
        <v>9.8624724047606888E-2</v>
      </c>
      <c r="AU48" s="17">
        <f t="shared" si="64"/>
        <v>93.14161034767865</v>
      </c>
      <c r="AV48" s="79">
        <f t="shared" si="65"/>
        <v>5.7957942210119948E-2</v>
      </c>
      <c r="AW48" s="26">
        <v>1.4890000000000001</v>
      </c>
      <c r="AX48" s="20">
        <v>6.4000000000000001E-2</v>
      </c>
      <c r="AY48" s="20">
        <v>0.92200000000000004</v>
      </c>
      <c r="AZ48" s="19">
        <f t="shared" si="66"/>
        <v>1.0326824806106769</v>
      </c>
      <c r="BA48" s="19">
        <f t="shared" si="96"/>
        <v>0.63491028918527137</v>
      </c>
      <c r="BB48" s="19">
        <f t="shared" si="97"/>
        <v>5.079282313482171</v>
      </c>
      <c r="BC48" s="19">
        <f t="shared" si="98"/>
        <v>5.7141926026674419</v>
      </c>
      <c r="BD48" s="36">
        <f t="shared" si="99"/>
        <v>0.10367592833911404</v>
      </c>
      <c r="BE48" s="17">
        <f t="shared" si="67"/>
        <v>81.590180120467224</v>
      </c>
      <c r="BF48" s="79">
        <f t="shared" si="68"/>
        <v>6.225359848431089E-2</v>
      </c>
      <c r="BG48" s="22">
        <v>1.246</v>
      </c>
      <c r="BH48" s="19">
        <v>6.4000000000000001E-2</v>
      </c>
      <c r="BI48" s="19">
        <v>0.93300000000000005</v>
      </c>
      <c r="BJ48" s="19">
        <f t="shared" si="69"/>
        <v>1.0450029874292424</v>
      </c>
      <c r="BK48" s="19">
        <f t="shared" si="100"/>
        <v>0.45526105421385182</v>
      </c>
      <c r="BL48" s="19">
        <f t="shared" si="101"/>
        <v>4.5526105421385177</v>
      </c>
      <c r="BM48" s="19">
        <f t="shared" si="102"/>
        <v>5.0078715963523699</v>
      </c>
      <c r="BN48" s="36">
        <f t="shared" si="103"/>
        <v>0.13270564318347811</v>
      </c>
      <c r="BO48" s="17">
        <f t="shared" si="70"/>
        <v>71.622149065025511</v>
      </c>
      <c r="BP48" s="79">
        <f t="shared" si="71"/>
        <v>6.3564282858996846E-2</v>
      </c>
      <c r="BQ48" s="22">
        <v>1.0665</v>
      </c>
      <c r="BR48" s="19">
        <v>7.3999999999999996E-2</v>
      </c>
      <c r="BS48" s="19">
        <v>0.93400000000000005</v>
      </c>
      <c r="BT48" s="19">
        <f t="shared" si="72"/>
        <v>1.0461230335036575</v>
      </c>
      <c r="BU48" s="19">
        <f t="shared" si="73"/>
        <v>0.33425398958361846</v>
      </c>
      <c r="BV48" s="19">
        <f t="shared" si="74"/>
        <v>4.0110478750034213</v>
      </c>
      <c r="BW48" s="19">
        <f t="shared" si="75"/>
        <v>4.3453018645870394</v>
      </c>
      <c r="BX48" s="36">
        <f t="shared" si="76"/>
        <v>0.18452399472037057</v>
      </c>
      <c r="BY48" s="17">
        <f t="shared" si="77"/>
        <v>64.258932709256868</v>
      </c>
      <c r="BZ48" s="79">
        <f t="shared" si="78"/>
        <v>6.2420082405533123E-2</v>
      </c>
    </row>
    <row r="49" spans="2:78" ht="20.100000000000001" customHeight="1">
      <c r="B49" s="15"/>
      <c r="C49" s="2"/>
      <c r="D49" s="2"/>
      <c r="E49" s="38">
        <v>50</v>
      </c>
      <c r="F49" s="20">
        <f t="shared" si="79"/>
        <v>0.99460000000000004</v>
      </c>
      <c r="G49" s="20">
        <f t="shared" si="52"/>
        <v>12.530909174501796</v>
      </c>
      <c r="H49" s="29">
        <f t="shared" si="53"/>
        <v>88953.661971830996</v>
      </c>
      <c r="I49" s="22">
        <v>2.4918999999999998</v>
      </c>
      <c r="J49" s="19">
        <v>6.0999999999999999E-2</v>
      </c>
      <c r="K49" s="19">
        <v>0.92900000000000005</v>
      </c>
      <c r="L49" s="19">
        <f t="shared" si="54"/>
        <v>1.0405228031315823</v>
      </c>
      <c r="M49" s="19">
        <f t="shared" si="80"/>
        <v>1.8053182636354412</v>
      </c>
      <c r="N49" s="19">
        <f t="shared" si="81"/>
        <v>0</v>
      </c>
      <c r="O49" s="19">
        <f t="shared" si="82"/>
        <v>1.8053182636354412</v>
      </c>
      <c r="P49" s="36">
        <f t="shared" si="83"/>
        <v>0</v>
      </c>
      <c r="Q49" s="17">
        <f t="shared" si="55"/>
        <v>138.81335699788883</v>
      </c>
      <c r="R49" s="79">
        <f t="shared" si="56"/>
        <v>0</v>
      </c>
      <c r="S49" s="22">
        <v>2.2717000000000001</v>
      </c>
      <c r="T49" s="19">
        <v>8.5000000000000006E-2</v>
      </c>
      <c r="U49" s="19">
        <v>0.93200000000000005</v>
      </c>
      <c r="V49" s="19">
        <f t="shared" si="57"/>
        <v>1.0438829413548274</v>
      </c>
      <c r="W49" s="19">
        <f t="shared" si="84"/>
        <v>1.5100624501468554</v>
      </c>
      <c r="X49" s="19">
        <f t="shared" si="85"/>
        <v>3.0201249002937107</v>
      </c>
      <c r="Y49" s="19">
        <f t="shared" si="86"/>
        <v>4.5301873504405661</v>
      </c>
      <c r="Z49" s="36">
        <f t="shared" si="87"/>
        <v>3.5174414400237497E-2</v>
      </c>
      <c r="AA49" s="17">
        <f t="shared" si="58"/>
        <v>128.59687208497894</v>
      </c>
      <c r="AB49" s="79">
        <f t="shared" si="59"/>
        <v>2.3485212753059516E-2</v>
      </c>
      <c r="AC49" s="22">
        <v>2.1183999999999998</v>
      </c>
      <c r="AD49" s="19">
        <v>7.4999999999999997E-2</v>
      </c>
      <c r="AE49" s="19">
        <v>0.93</v>
      </c>
      <c r="AF49" s="19">
        <f t="shared" si="60"/>
        <v>1.0416428492059973</v>
      </c>
      <c r="AG49" s="19">
        <f t="shared" si="88"/>
        <v>1.3075038014287821</v>
      </c>
      <c r="AH49" s="19">
        <f t="shared" si="89"/>
        <v>5.2300152057151283</v>
      </c>
      <c r="AI49" s="19">
        <f t="shared" si="90"/>
        <v>6.53751900714391</v>
      </c>
      <c r="AJ49" s="36">
        <f t="shared" si="91"/>
        <v>6.1806376281063481E-2</v>
      </c>
      <c r="AK49" s="17">
        <f t="shared" si="61"/>
        <v>121.48430561291222</v>
      </c>
      <c r="AL49" s="79">
        <f t="shared" si="62"/>
        <v>4.3050953613544336E-2</v>
      </c>
      <c r="AM49" s="22">
        <v>1.9511000000000001</v>
      </c>
      <c r="AN49" s="19">
        <v>6.7000000000000004E-2</v>
      </c>
      <c r="AO49" s="19">
        <v>0.92700000000000005</v>
      </c>
      <c r="AP49" s="19">
        <f t="shared" si="63"/>
        <v>1.0382827109827522</v>
      </c>
      <c r="AQ49" s="19">
        <f t="shared" si="92"/>
        <v>1.1019950753139907</v>
      </c>
      <c r="AR49" s="19">
        <f t="shared" si="93"/>
        <v>6.6119704518839431</v>
      </c>
      <c r="AS49" s="19">
        <f t="shared" si="94"/>
        <v>7.7139655271979333</v>
      </c>
      <c r="AT49" s="36">
        <f t="shared" si="95"/>
        <v>8.2287079941181868E-2</v>
      </c>
      <c r="AU49" s="17">
        <f t="shared" si="64"/>
        <v>113.72218969134173</v>
      </c>
      <c r="AV49" s="79">
        <f t="shared" si="65"/>
        <v>5.8141427542239346E-2</v>
      </c>
      <c r="AW49" s="22">
        <v>1.6987000000000001</v>
      </c>
      <c r="AX49" s="19">
        <v>7.4999999999999997E-2</v>
      </c>
      <c r="AY49" s="19">
        <v>0.93</v>
      </c>
      <c r="AZ49" s="19">
        <f t="shared" si="66"/>
        <v>1.0416428492059973</v>
      </c>
      <c r="BA49" s="19">
        <f t="shared" si="96"/>
        <v>0.84073745987187676</v>
      </c>
      <c r="BB49" s="19">
        <f t="shared" si="97"/>
        <v>6.7258996789750141</v>
      </c>
      <c r="BC49" s="19">
        <f t="shared" si="98"/>
        <v>7.5666371388468905</v>
      </c>
      <c r="BD49" s="36">
        <f t="shared" si="99"/>
        <v>0.12361275256212696</v>
      </c>
      <c r="BE49" s="17">
        <f t="shared" si="67"/>
        <v>102.01174104457309</v>
      </c>
      <c r="BF49" s="79">
        <f t="shared" si="68"/>
        <v>6.593260354252943E-2</v>
      </c>
      <c r="BG49" s="22">
        <v>1.4712000000000001</v>
      </c>
      <c r="BH49" s="19">
        <v>5.8999999999999997E-2</v>
      </c>
      <c r="BI49" s="19">
        <v>0.92600000000000005</v>
      </c>
      <c r="BJ49" s="19">
        <f t="shared" si="69"/>
        <v>1.0371626649083372</v>
      </c>
      <c r="BK49" s="19">
        <f t="shared" si="100"/>
        <v>0.62521088912985368</v>
      </c>
      <c r="BL49" s="19">
        <f t="shared" si="101"/>
        <v>6.2521088912985361</v>
      </c>
      <c r="BM49" s="19">
        <f t="shared" si="102"/>
        <v>6.8773197804283894</v>
      </c>
      <c r="BN49" s="36">
        <f t="shared" si="103"/>
        <v>0.12050917540258566</v>
      </c>
      <c r="BO49" s="17">
        <f t="shared" si="70"/>
        <v>91.456562490136179</v>
      </c>
      <c r="BP49" s="79">
        <f t="shared" si="71"/>
        <v>6.836151196884141E-2</v>
      </c>
      <c r="BQ49" s="22">
        <v>1.2988</v>
      </c>
      <c r="BR49" s="19">
        <v>6.2E-2</v>
      </c>
      <c r="BS49" s="19">
        <v>0.92100000000000004</v>
      </c>
      <c r="BT49" s="19">
        <f t="shared" si="72"/>
        <v>1.0315624345362617</v>
      </c>
      <c r="BU49" s="19">
        <f t="shared" si="73"/>
        <v>0.48201987735469476</v>
      </c>
      <c r="BV49" s="19">
        <f t="shared" si="74"/>
        <v>5.7842385282563367</v>
      </c>
      <c r="BW49" s="19">
        <f t="shared" si="75"/>
        <v>6.2662584056110315</v>
      </c>
      <c r="BX49" s="36">
        <f t="shared" si="76"/>
        <v>0.15032746214487616</v>
      </c>
      <c r="BY49" s="17">
        <f t="shared" si="77"/>
        <v>83.457824983389287</v>
      </c>
      <c r="BZ49" s="79">
        <f t="shared" si="78"/>
        <v>6.9307324141356194E-2</v>
      </c>
    </row>
    <row r="50" spans="2:78" ht="20.100000000000001" customHeight="1">
      <c r="B50" s="15"/>
      <c r="C50" s="2"/>
      <c r="D50" s="16"/>
      <c r="E50" s="38">
        <v>52</v>
      </c>
      <c r="F50" s="20">
        <f t="shared" si="79"/>
        <v>1.0346</v>
      </c>
      <c r="G50" s="20">
        <f t="shared" si="52"/>
        <v>13.034866913271221</v>
      </c>
      <c r="H50" s="29">
        <f t="shared" si="53"/>
        <v>92531.126760563377</v>
      </c>
      <c r="I50" s="26">
        <v>2.5541999999999998</v>
      </c>
      <c r="J50" s="20">
        <v>7.8E-2</v>
      </c>
      <c r="K50" s="19">
        <v>0.93200000000000005</v>
      </c>
      <c r="L50" s="19">
        <f t="shared" si="54"/>
        <v>1.0438829413548274</v>
      </c>
      <c r="M50" s="19">
        <f t="shared" si="80"/>
        <v>1.9089860439765207</v>
      </c>
      <c r="N50" s="19">
        <f t="shared" si="81"/>
        <v>0</v>
      </c>
      <c r="O50" s="19">
        <f t="shared" si="82"/>
        <v>1.9089860439765207</v>
      </c>
      <c r="P50" s="36">
        <f t="shared" si="83"/>
        <v>0</v>
      </c>
      <c r="Q50" s="17">
        <f t="shared" si="55"/>
        <v>159.49743884940006</v>
      </c>
      <c r="R50" s="79">
        <f t="shared" si="56"/>
        <v>0</v>
      </c>
      <c r="S50" s="26">
        <v>2.2726999999999999</v>
      </c>
      <c r="T50" s="20">
        <v>7.3999999999999996E-2</v>
      </c>
      <c r="U50" s="19">
        <v>0.93400000000000005</v>
      </c>
      <c r="V50" s="19">
        <f t="shared" si="57"/>
        <v>1.0461230335036575</v>
      </c>
      <c r="W50" s="19">
        <f t="shared" si="84"/>
        <v>1.5178858203638341</v>
      </c>
      <c r="X50" s="19">
        <f t="shared" si="85"/>
        <v>3.0357716407276683</v>
      </c>
      <c r="Y50" s="19">
        <f t="shared" si="86"/>
        <v>4.5536574610915022</v>
      </c>
      <c r="Z50" s="36">
        <f t="shared" si="87"/>
        <v>3.075399912006176E-2</v>
      </c>
      <c r="AA50" s="17">
        <f t="shared" si="58"/>
        <v>144.79685308680885</v>
      </c>
      <c r="AB50" s="79">
        <f t="shared" si="59"/>
        <v>2.0965729406478589E-2</v>
      </c>
      <c r="AC50" s="26">
        <v>2.1118000000000001</v>
      </c>
      <c r="AD50" s="20">
        <v>7.2999999999999995E-2</v>
      </c>
      <c r="AE50" s="19">
        <v>0.93400000000000005</v>
      </c>
      <c r="AF50" s="19">
        <f t="shared" si="60"/>
        <v>1.0461230335036575</v>
      </c>
      <c r="AG50" s="19">
        <f t="shared" si="88"/>
        <v>1.3105706902718244</v>
      </c>
      <c r="AH50" s="19">
        <f t="shared" si="89"/>
        <v>5.2422827610872975</v>
      </c>
      <c r="AI50" s="19">
        <f t="shared" si="90"/>
        <v>6.5528534513591215</v>
      </c>
      <c r="AJ50" s="36">
        <f t="shared" si="91"/>
        <v>6.0676809074716453E-2</v>
      </c>
      <c r="AK50" s="17">
        <f t="shared" si="61"/>
        <v>136.39428026549118</v>
      </c>
      <c r="AL50" s="79">
        <f t="shared" si="62"/>
        <v>3.8434769778345583E-2</v>
      </c>
      <c r="AM50" s="22">
        <v>1.9258999999999999</v>
      </c>
      <c r="AN50" s="19">
        <v>6.8000000000000005E-2</v>
      </c>
      <c r="AO50" s="19">
        <v>0.93100000000000005</v>
      </c>
      <c r="AP50" s="19">
        <f t="shared" si="63"/>
        <v>1.0427628952804124</v>
      </c>
      <c r="AQ50" s="19">
        <f t="shared" si="92"/>
        <v>1.0829987512701578</v>
      </c>
      <c r="AR50" s="19">
        <f t="shared" si="93"/>
        <v>6.4979925076209462</v>
      </c>
      <c r="AS50" s="19">
        <f t="shared" si="94"/>
        <v>7.5809912588911041</v>
      </c>
      <c r="AT50" s="36">
        <f t="shared" si="95"/>
        <v>8.4237535964829663E-2</v>
      </c>
      <c r="AU50" s="17">
        <f t="shared" si="64"/>
        <v>126.68614920593271</v>
      </c>
      <c r="AV50" s="79">
        <f t="shared" si="65"/>
        <v>5.1292051643769161E-2</v>
      </c>
      <c r="AW50" s="26">
        <v>1.7732000000000001</v>
      </c>
      <c r="AX50" s="20">
        <v>6.0999999999999999E-2</v>
      </c>
      <c r="AY50" s="19">
        <v>0.93</v>
      </c>
      <c r="AZ50" s="19">
        <f t="shared" si="66"/>
        <v>1.0416428492059973</v>
      </c>
      <c r="BA50" s="19">
        <f t="shared" si="96"/>
        <v>0.91609912839778973</v>
      </c>
      <c r="BB50" s="19">
        <f t="shared" si="97"/>
        <v>7.3287930271823178</v>
      </c>
      <c r="BC50" s="19">
        <f t="shared" si="98"/>
        <v>8.2448921555801071</v>
      </c>
      <c r="BD50" s="36">
        <f t="shared" si="99"/>
        <v>0.10053837208386325</v>
      </c>
      <c r="BE50" s="17">
        <f t="shared" si="67"/>
        <v>118.711799486758</v>
      </c>
      <c r="BF50" s="79">
        <f t="shared" si="68"/>
        <v>6.1736011574820969E-2</v>
      </c>
      <c r="BG50" s="26">
        <v>1.5546</v>
      </c>
      <c r="BH50" s="20">
        <v>5.6000000000000001E-2</v>
      </c>
      <c r="BI50" s="19">
        <v>0.93</v>
      </c>
      <c r="BJ50" s="19">
        <f t="shared" si="69"/>
        <v>1.0416428492059973</v>
      </c>
      <c r="BK50" s="19">
        <f t="shared" si="100"/>
        <v>0.70414865070917743</v>
      </c>
      <c r="BL50" s="19">
        <f t="shared" si="101"/>
        <v>7.0414865070917729</v>
      </c>
      <c r="BM50" s="19">
        <f t="shared" si="102"/>
        <v>7.7456351578009501</v>
      </c>
      <c r="BN50" s="36">
        <f t="shared" si="103"/>
        <v>0.11537190239131849</v>
      </c>
      <c r="BO50" s="17">
        <f t="shared" si="70"/>
        <v>107.29599825158058</v>
      </c>
      <c r="BP50" s="79">
        <f t="shared" si="71"/>
        <v>6.5626739317727015E-2</v>
      </c>
      <c r="BQ50" s="26">
        <v>1.4118999999999999</v>
      </c>
      <c r="BR50" s="20">
        <v>5.5E-2</v>
      </c>
      <c r="BS50" s="19">
        <v>0.92400000000000004</v>
      </c>
      <c r="BT50" s="19">
        <f t="shared" si="72"/>
        <v>1.0349225727595071</v>
      </c>
      <c r="BU50" s="19">
        <f t="shared" si="73"/>
        <v>0.57334092989685514</v>
      </c>
      <c r="BV50" s="19">
        <f t="shared" si="74"/>
        <v>6.8800911587622613</v>
      </c>
      <c r="BW50" s="19">
        <f t="shared" si="75"/>
        <v>7.4534320886591168</v>
      </c>
      <c r="BX50" s="36">
        <f t="shared" si="76"/>
        <v>0.13422518392256994</v>
      </c>
      <c r="BY50" s="17">
        <f t="shared" si="77"/>
        <v>99.843871827702174</v>
      </c>
      <c r="BZ50" s="79">
        <f t="shared" si="78"/>
        <v>6.890849716480392E-2</v>
      </c>
    </row>
    <row r="51" spans="2:78" ht="20.100000000000001" customHeight="1">
      <c r="B51" s="15"/>
      <c r="C51" s="2"/>
      <c r="D51" s="16"/>
      <c r="E51" s="38">
        <v>54</v>
      </c>
      <c r="F51" s="20">
        <f t="shared" si="79"/>
        <v>1.0746</v>
      </c>
      <c r="G51" s="20">
        <f t="shared" si="52"/>
        <v>13.538824652040649</v>
      </c>
      <c r="H51" s="29">
        <f t="shared" si="53"/>
        <v>96108.591549295772</v>
      </c>
      <c r="I51" s="22">
        <v>2.7237</v>
      </c>
      <c r="J51" s="19">
        <v>7.3999999999999996E-2</v>
      </c>
      <c r="K51" s="19">
        <v>0.93200000000000005</v>
      </c>
      <c r="L51" s="19">
        <f t="shared" si="54"/>
        <v>1.0438829413548274</v>
      </c>
      <c r="M51" s="19">
        <f t="shared" si="80"/>
        <v>2.1707584183572908</v>
      </c>
      <c r="N51" s="19">
        <f t="shared" si="81"/>
        <v>0</v>
      </c>
      <c r="O51" s="19">
        <f t="shared" si="82"/>
        <v>2.1707584183572908</v>
      </c>
      <c r="P51" s="36">
        <f t="shared" si="83"/>
        <v>0</v>
      </c>
      <c r="Q51" s="17">
        <f t="shared" si="55"/>
        <v>188.64006900093008</v>
      </c>
      <c r="R51" s="79">
        <f t="shared" si="56"/>
        <v>0</v>
      </c>
      <c r="S51" s="22">
        <v>2.4544999999999999</v>
      </c>
      <c r="T51" s="19">
        <v>6.5000000000000002E-2</v>
      </c>
      <c r="U51" s="19">
        <v>0.93400000000000005</v>
      </c>
      <c r="V51" s="19">
        <f t="shared" si="57"/>
        <v>1.0461230335036575</v>
      </c>
      <c r="W51" s="19">
        <f t="shared" si="84"/>
        <v>1.7704389390916855</v>
      </c>
      <c r="X51" s="19">
        <f t="shared" si="85"/>
        <v>3.540877878183371</v>
      </c>
      <c r="Y51" s="19">
        <f t="shared" si="86"/>
        <v>5.3113168172750562</v>
      </c>
      <c r="Z51" s="36">
        <f t="shared" si="87"/>
        <v>2.7013647875729928E-2</v>
      </c>
      <c r="AA51" s="17">
        <f t="shared" si="58"/>
        <v>172.88739146423299</v>
      </c>
      <c r="AB51" s="79">
        <f t="shared" si="59"/>
        <v>2.048083349626979E-2</v>
      </c>
      <c r="AC51" s="22">
        <v>2.2477999999999998</v>
      </c>
      <c r="AD51" s="19">
        <v>6.3E-2</v>
      </c>
      <c r="AE51" s="19">
        <v>0.93600000000000005</v>
      </c>
      <c r="AF51" s="19">
        <f t="shared" si="60"/>
        <v>1.0483631256524877</v>
      </c>
      <c r="AG51" s="19">
        <f t="shared" si="88"/>
        <v>1.4911734371175465</v>
      </c>
      <c r="AH51" s="19">
        <f t="shared" si="89"/>
        <v>5.9646937484701859</v>
      </c>
      <c r="AI51" s="19">
        <f t="shared" si="90"/>
        <v>7.4558671855877323</v>
      </c>
      <c r="AJ51" s="36">
        <f t="shared" si="91"/>
        <v>5.258941841697428E-2</v>
      </c>
      <c r="AK51" s="17">
        <f t="shared" si="61"/>
        <v>160.7920034745031</v>
      </c>
      <c r="AL51" s="79">
        <f t="shared" si="62"/>
        <v>3.7095711351192981E-2</v>
      </c>
      <c r="AM51" s="26">
        <v>2.0794000000000001</v>
      </c>
      <c r="AN51" s="20">
        <v>5.8999999999999997E-2</v>
      </c>
      <c r="AO51" s="19">
        <v>0.93600000000000005</v>
      </c>
      <c r="AP51" s="19">
        <f t="shared" si="63"/>
        <v>1.0483631256524877</v>
      </c>
      <c r="AQ51" s="19">
        <f t="shared" si="92"/>
        <v>1.2761123282834734</v>
      </c>
      <c r="AR51" s="19">
        <f t="shared" si="93"/>
        <v>7.6566739697008401</v>
      </c>
      <c r="AS51" s="19">
        <f t="shared" si="94"/>
        <v>8.9327862979843129</v>
      </c>
      <c r="AT51" s="36">
        <f t="shared" si="95"/>
        <v>7.3875611585749582E-2</v>
      </c>
      <c r="AU51" s="17">
        <f t="shared" si="64"/>
        <v>150.93780251915473</v>
      </c>
      <c r="AV51" s="79">
        <f t="shared" si="65"/>
        <v>5.0727344918971982E-2</v>
      </c>
      <c r="AW51" s="22">
        <v>1.911</v>
      </c>
      <c r="AX51" s="19">
        <v>0.06</v>
      </c>
      <c r="AY51" s="19">
        <v>0.93300000000000005</v>
      </c>
      <c r="AZ51" s="19">
        <f t="shared" si="66"/>
        <v>1.0450029874292424</v>
      </c>
      <c r="BA51" s="19">
        <f t="shared" si="96"/>
        <v>1.070892283471284</v>
      </c>
      <c r="BB51" s="19">
        <f t="shared" si="97"/>
        <v>8.5671382677702717</v>
      </c>
      <c r="BC51" s="19">
        <f t="shared" si="98"/>
        <v>9.6380305512415561</v>
      </c>
      <c r="BD51" s="36">
        <f t="shared" si="99"/>
        <v>9.9529232387608579E-2</v>
      </c>
      <c r="BE51" s="17">
        <f t="shared" si="67"/>
        <v>141.0836015638063</v>
      </c>
      <c r="BF51" s="79">
        <f t="shared" si="68"/>
        <v>6.0723841557841919E-2</v>
      </c>
      <c r="BG51" s="22">
        <v>1.7565</v>
      </c>
      <c r="BH51" s="19">
        <v>5.1999999999999998E-2</v>
      </c>
      <c r="BI51" s="19">
        <v>0.92900000000000005</v>
      </c>
      <c r="BJ51" s="19">
        <f t="shared" si="69"/>
        <v>1.0405228031315823</v>
      </c>
      <c r="BK51" s="19">
        <f t="shared" si="100"/>
        <v>0.89699260743907094</v>
      </c>
      <c r="BL51" s="19">
        <f t="shared" si="101"/>
        <v>8.9699260743907079</v>
      </c>
      <c r="BM51" s="19">
        <f t="shared" si="102"/>
        <v>9.8669186818297785</v>
      </c>
      <c r="BN51" s="36">
        <f t="shared" si="103"/>
        <v>0.10690078672614312</v>
      </c>
      <c r="BO51" s="17">
        <f t="shared" si="70"/>
        <v>132.04278180370341</v>
      </c>
      <c r="BP51" s="79">
        <f t="shared" si="71"/>
        <v>6.7931968350420868E-2</v>
      </c>
      <c r="BQ51" s="22">
        <v>1.5703</v>
      </c>
      <c r="BR51" s="19">
        <v>5.6000000000000001E-2</v>
      </c>
      <c r="BS51" s="19">
        <v>0.92900000000000005</v>
      </c>
      <c r="BT51" s="19">
        <f t="shared" si="72"/>
        <v>1.0405228031315823</v>
      </c>
      <c r="BU51" s="19">
        <f t="shared" si="73"/>
        <v>0.71689873976836638</v>
      </c>
      <c r="BV51" s="19">
        <f t="shared" si="74"/>
        <v>8.6027848772203974</v>
      </c>
      <c r="BW51" s="19">
        <f t="shared" si="75"/>
        <v>9.3196836169887636</v>
      </c>
      <c r="BX51" s="36">
        <f t="shared" si="76"/>
        <v>0.13814870899993881</v>
      </c>
      <c r="BY51" s="17">
        <f t="shared" si="77"/>
        <v>121.14698478537876</v>
      </c>
      <c r="BZ51" s="79">
        <f t="shared" si="78"/>
        <v>7.1011134882646029E-2</v>
      </c>
    </row>
    <row r="52" spans="2:78" ht="20.100000000000001" customHeight="1">
      <c r="B52" s="2"/>
      <c r="C52" s="2"/>
      <c r="D52" s="16"/>
      <c r="E52" s="38">
        <v>56</v>
      </c>
      <c r="F52" s="20">
        <f t="shared" si="79"/>
        <v>1.1146</v>
      </c>
      <c r="G52" s="21">
        <f t="shared" si="52"/>
        <v>14.042782390810077</v>
      </c>
      <c r="H52" s="30">
        <f t="shared" si="53"/>
        <v>99686.056338028182</v>
      </c>
      <c r="I52" s="27">
        <v>2.6429</v>
      </c>
      <c r="J52" s="21">
        <v>8.7999999999999995E-2</v>
      </c>
      <c r="K52" s="21">
        <v>0.94499999999999995</v>
      </c>
      <c r="L52" s="19">
        <f t="shared" si="54"/>
        <v>1.058443540322223</v>
      </c>
      <c r="M52" s="19">
        <f t="shared" si="80"/>
        <v>2.1012910294368892</v>
      </c>
      <c r="N52" s="19">
        <f t="shared" si="81"/>
        <v>0</v>
      </c>
      <c r="O52" s="19">
        <f t="shared" si="82"/>
        <v>2.1012910294368892</v>
      </c>
      <c r="P52" s="36">
        <f t="shared" si="83"/>
        <v>0</v>
      </c>
      <c r="Q52" s="17">
        <f t="shared" si="55"/>
        <v>205.22322013765361</v>
      </c>
      <c r="R52" s="79">
        <f t="shared" si="56"/>
        <v>0</v>
      </c>
      <c r="S52" s="27">
        <v>2.4489000000000001</v>
      </c>
      <c r="T52" s="21">
        <v>8.5000000000000006E-2</v>
      </c>
      <c r="U52" s="21">
        <v>0.94299999999999995</v>
      </c>
      <c r="V52" s="19">
        <f t="shared" si="57"/>
        <v>1.0562034481733928</v>
      </c>
      <c r="W52" s="19">
        <f t="shared" si="84"/>
        <v>1.7964974930247348</v>
      </c>
      <c r="X52" s="19">
        <f t="shared" si="85"/>
        <v>3.5929949860494697</v>
      </c>
      <c r="Y52" s="19">
        <f t="shared" si="86"/>
        <v>5.3894924790742049</v>
      </c>
      <c r="Z52" s="36">
        <f t="shared" si="87"/>
        <v>3.6009611559197983E-2</v>
      </c>
      <c r="AA52" s="17">
        <f t="shared" si="58"/>
        <v>192.55552319956942</v>
      </c>
      <c r="AB52" s="79">
        <f t="shared" si="59"/>
        <v>1.8659527009908715E-2</v>
      </c>
      <c r="AC52" s="27">
        <v>2.3087</v>
      </c>
      <c r="AD52" s="21">
        <v>6.4000000000000001E-2</v>
      </c>
      <c r="AE52" s="21">
        <v>0.93899999999999995</v>
      </c>
      <c r="AF52" s="19">
        <f t="shared" si="60"/>
        <v>1.0517232638757326</v>
      </c>
      <c r="AG52" s="19">
        <f t="shared" si="88"/>
        <v>1.5831691481055776</v>
      </c>
      <c r="AH52" s="19">
        <f t="shared" si="89"/>
        <v>6.3326765924223105</v>
      </c>
      <c r="AI52" s="19">
        <f t="shared" si="90"/>
        <v>7.9158457405278879</v>
      </c>
      <c r="AJ52" s="36">
        <f t="shared" si="91"/>
        <v>5.3767182543779178E-2</v>
      </c>
      <c r="AK52" s="17">
        <f t="shared" si="61"/>
        <v>183.40082675256218</v>
      </c>
      <c r="AL52" s="79">
        <f t="shared" si="62"/>
        <v>3.4529160552619155E-2</v>
      </c>
      <c r="AM52" s="22">
        <v>2.1516000000000002</v>
      </c>
      <c r="AN52" s="19">
        <v>5.8999999999999997E-2</v>
      </c>
      <c r="AO52" s="19">
        <v>0.93899999999999995</v>
      </c>
      <c r="AP52" s="19">
        <f t="shared" si="63"/>
        <v>1.0517232638757326</v>
      </c>
      <c r="AQ52" s="19">
        <f t="shared" si="92"/>
        <v>1.3750401625097317</v>
      </c>
      <c r="AR52" s="19">
        <f t="shared" si="93"/>
        <v>8.2502409750583912</v>
      </c>
      <c r="AS52" s="19">
        <f t="shared" si="94"/>
        <v>9.6252811375681233</v>
      </c>
      <c r="AT52" s="36">
        <f t="shared" si="95"/>
        <v>7.4349932111319642E-2</v>
      </c>
      <c r="AU52" s="17">
        <f t="shared" si="64"/>
        <v>173.14260412898989</v>
      </c>
      <c r="AV52" s="79">
        <f t="shared" si="65"/>
        <v>4.7649976252592492E-2</v>
      </c>
      <c r="AW52" s="27">
        <v>1.994</v>
      </c>
      <c r="AX52" s="21">
        <v>5.7000000000000002E-2</v>
      </c>
      <c r="AY52" s="21">
        <v>0.93600000000000005</v>
      </c>
      <c r="AZ52" s="19">
        <f t="shared" si="66"/>
        <v>1.0483631256524877</v>
      </c>
      <c r="BA52" s="19">
        <f t="shared" si="96"/>
        <v>1.1734460651435195</v>
      </c>
      <c r="BB52" s="19">
        <f t="shared" si="97"/>
        <v>9.3875685211481557</v>
      </c>
      <c r="BC52" s="19">
        <f t="shared" si="98"/>
        <v>10.561014586291675</v>
      </c>
      <c r="BD52" s="36">
        <f t="shared" si="99"/>
        <v>9.5161804754524876E-2</v>
      </c>
      <c r="BE52" s="17">
        <f t="shared" si="67"/>
        <v>162.85173280196892</v>
      </c>
      <c r="BF52" s="79">
        <f t="shared" si="68"/>
        <v>5.7644879545516614E-2</v>
      </c>
      <c r="BG52" s="27">
        <v>1.8211999999999999</v>
      </c>
      <c r="BH52" s="21">
        <v>5.6000000000000001E-2</v>
      </c>
      <c r="BI52" s="21">
        <v>0.93100000000000005</v>
      </c>
      <c r="BJ52" s="19">
        <f t="shared" si="69"/>
        <v>1.0427628952804124</v>
      </c>
      <c r="BK52" s="19">
        <f t="shared" si="100"/>
        <v>0.96844680968353536</v>
      </c>
      <c r="BL52" s="19">
        <f t="shared" si="101"/>
        <v>9.6844680968353529</v>
      </c>
      <c r="BM52" s="19">
        <f t="shared" si="102"/>
        <v>10.652914906518888</v>
      </c>
      <c r="BN52" s="36">
        <f t="shared" si="103"/>
        <v>0.11562014740270736</v>
      </c>
      <c r="BO52" s="17">
        <f t="shared" si="70"/>
        <v>151.56834089010835</v>
      </c>
      <c r="BP52" s="79">
        <f t="shared" si="71"/>
        <v>6.3895059086626058E-2</v>
      </c>
      <c r="BQ52" s="27">
        <v>1.6455</v>
      </c>
      <c r="BR52" s="21">
        <v>5.3999999999999999E-2</v>
      </c>
      <c r="BS52" s="21">
        <v>0.92900000000000005</v>
      </c>
      <c r="BT52" s="19">
        <f t="shared" si="72"/>
        <v>1.0405228031315823</v>
      </c>
      <c r="BU52" s="19">
        <f t="shared" si="73"/>
        <v>0.78720587899985839</v>
      </c>
      <c r="BV52" s="19">
        <f t="shared" si="74"/>
        <v>9.4464705479983007</v>
      </c>
      <c r="BW52" s="19">
        <f t="shared" si="75"/>
        <v>10.233676426998159</v>
      </c>
      <c r="BX52" s="36">
        <f t="shared" si="76"/>
        <v>0.13321482653565525</v>
      </c>
      <c r="BY52" s="17">
        <f t="shared" si="77"/>
        <v>140.09558649824552</v>
      </c>
      <c r="BZ52" s="79">
        <f t="shared" si="78"/>
        <v>6.742875192657552E-2</v>
      </c>
    </row>
    <row r="53" spans="2:78" ht="20.100000000000001" customHeight="1">
      <c r="B53" s="16"/>
      <c r="C53" s="16"/>
      <c r="D53" s="16"/>
      <c r="E53" s="38">
        <v>58</v>
      </c>
      <c r="F53" s="20">
        <f t="shared" si="79"/>
        <v>1.1545999999999998</v>
      </c>
      <c r="G53" s="21">
        <f t="shared" si="52"/>
        <v>14.546740129579501</v>
      </c>
      <c r="H53" s="30">
        <f t="shared" si="53"/>
        <v>103263.52112676055</v>
      </c>
      <c r="I53" s="27">
        <v>2.5861999999999998</v>
      </c>
      <c r="J53" s="21">
        <v>0.1</v>
      </c>
      <c r="K53" s="21">
        <v>0.94499999999999995</v>
      </c>
      <c r="L53" s="19">
        <f t="shared" si="54"/>
        <v>1.058443540322223</v>
      </c>
      <c r="M53" s="19">
        <f t="shared" si="80"/>
        <v>2.0120972122264491</v>
      </c>
      <c r="N53" s="19">
        <f t="shared" si="81"/>
        <v>0</v>
      </c>
      <c r="O53" s="19">
        <f t="shared" si="82"/>
        <v>2.0120972122264491</v>
      </c>
      <c r="P53" s="36">
        <f t="shared" si="83"/>
        <v>0</v>
      </c>
      <c r="Q53" s="17">
        <f t="shared" si="55"/>
        <v>224.00491375388759</v>
      </c>
      <c r="R53" s="79">
        <f t="shared" si="56"/>
        <v>0</v>
      </c>
      <c r="S53" s="27">
        <v>2.4098000000000002</v>
      </c>
      <c r="T53" s="21">
        <v>9.4E-2</v>
      </c>
      <c r="U53" s="21">
        <v>0.94399999999999995</v>
      </c>
      <c r="V53" s="19">
        <f t="shared" si="57"/>
        <v>1.0573234942478078</v>
      </c>
      <c r="W53" s="19">
        <f t="shared" si="84"/>
        <v>1.7432798738528952</v>
      </c>
      <c r="X53" s="19">
        <f t="shared" si="85"/>
        <v>3.4865597477057904</v>
      </c>
      <c r="Y53" s="19">
        <f t="shared" si="86"/>
        <v>5.2298396215586855</v>
      </c>
      <c r="Z53" s="36">
        <f t="shared" si="87"/>
        <v>3.9906897689586975E-2</v>
      </c>
      <c r="AA53" s="17">
        <f t="shared" si="58"/>
        <v>211.20131489892492</v>
      </c>
      <c r="AB53" s="79">
        <f t="shared" si="59"/>
        <v>1.6508229361045224E-2</v>
      </c>
      <c r="AC53" s="27">
        <v>2.2725</v>
      </c>
      <c r="AD53" s="21">
        <v>6.8000000000000005E-2</v>
      </c>
      <c r="AE53" s="21">
        <v>0.94299999999999995</v>
      </c>
      <c r="AF53" s="19">
        <f t="shared" si="60"/>
        <v>1.0562034481733928</v>
      </c>
      <c r="AG53" s="19">
        <f t="shared" si="88"/>
        <v>1.5470070641665352</v>
      </c>
      <c r="AH53" s="19">
        <f t="shared" si="89"/>
        <v>6.1880282566661409</v>
      </c>
      <c r="AI53" s="19">
        <f t="shared" si="90"/>
        <v>7.7350353208326759</v>
      </c>
      <c r="AJ53" s="36">
        <f t="shared" si="91"/>
        <v>5.7615378494716769E-2</v>
      </c>
      <c r="AK53" s="17">
        <f t="shared" si="61"/>
        <v>201.23570195795909</v>
      </c>
      <c r="AL53" s="79">
        <f t="shared" si="62"/>
        <v>3.0750151173268972E-2</v>
      </c>
      <c r="AM53" s="27">
        <v>2.1303000000000001</v>
      </c>
      <c r="AN53" s="21">
        <v>5.6000000000000001E-2</v>
      </c>
      <c r="AO53" s="21">
        <v>0.94199999999999995</v>
      </c>
      <c r="AP53" s="19">
        <f t="shared" si="63"/>
        <v>1.0550834020989779</v>
      </c>
      <c r="AQ53" s="19">
        <f t="shared" si="92"/>
        <v>1.3565770572533116</v>
      </c>
      <c r="AR53" s="19">
        <f t="shared" si="93"/>
        <v>8.1394623435198685</v>
      </c>
      <c r="AS53" s="19">
        <f t="shared" si="94"/>
        <v>9.4960394007731797</v>
      </c>
      <c r="AT53" s="36">
        <f t="shared" si="95"/>
        <v>7.1021070269559436E-2</v>
      </c>
      <c r="AU53" s="17">
        <f t="shared" si="64"/>
        <v>190.9144334932443</v>
      </c>
      <c r="AV53" s="79">
        <f t="shared" si="65"/>
        <v>4.2634085828863702E-2</v>
      </c>
      <c r="AW53" s="27">
        <v>1.9553</v>
      </c>
      <c r="AX53" s="21">
        <v>6.0999999999999999E-2</v>
      </c>
      <c r="AY53" s="21">
        <v>0.93700000000000006</v>
      </c>
      <c r="AZ53" s="19">
        <f t="shared" si="66"/>
        <v>1.0494831717269026</v>
      </c>
      <c r="BA53" s="19">
        <f t="shared" si="96"/>
        <v>1.1307513369325715</v>
      </c>
      <c r="BB53" s="19">
        <f t="shared" si="97"/>
        <v>9.0460106954605717</v>
      </c>
      <c r="BC53" s="19">
        <f t="shared" si="98"/>
        <v>10.176762032393142</v>
      </c>
      <c r="BD53" s="36">
        <f t="shared" si="99"/>
        <v>0.10205754884969052</v>
      </c>
      <c r="BE53" s="17">
        <f t="shared" si="67"/>
        <v>178.21245050220992</v>
      </c>
      <c r="BF53" s="79">
        <f t="shared" si="68"/>
        <v>5.075970096347672E-2</v>
      </c>
      <c r="BG53" s="27">
        <v>1.7645999999999999</v>
      </c>
      <c r="BH53" s="21">
        <v>5.7000000000000002E-2</v>
      </c>
      <c r="BI53" s="21">
        <v>0.93100000000000005</v>
      </c>
      <c r="BJ53" s="19">
        <f t="shared" si="69"/>
        <v>1.0427628952804124</v>
      </c>
      <c r="BK53" s="19">
        <f t="shared" si="100"/>
        <v>0.90918662732029021</v>
      </c>
      <c r="BL53" s="19">
        <f t="shared" si="101"/>
        <v>9.0918662732029016</v>
      </c>
      <c r="BM53" s="19">
        <f t="shared" si="102"/>
        <v>10.001052900523192</v>
      </c>
      <c r="BN53" s="36">
        <f t="shared" si="103"/>
        <v>0.11768479289204142</v>
      </c>
      <c r="BO53" s="17">
        <f t="shared" si="70"/>
        <v>164.37091817997984</v>
      </c>
      <c r="BP53" s="79">
        <f t="shared" si="71"/>
        <v>5.5313107536745995E-2</v>
      </c>
      <c r="BQ53" s="27">
        <v>1.5725</v>
      </c>
      <c r="BR53" s="21">
        <v>4.5999999999999999E-2</v>
      </c>
      <c r="BS53" s="21">
        <v>0.92900000000000005</v>
      </c>
      <c r="BT53" s="19">
        <f t="shared" si="72"/>
        <v>1.0405228031315823</v>
      </c>
      <c r="BU53" s="19">
        <f t="shared" si="73"/>
        <v>0.71890890603597069</v>
      </c>
      <c r="BV53" s="19">
        <f t="shared" si="74"/>
        <v>8.6269068724316487</v>
      </c>
      <c r="BW53" s="19">
        <f t="shared" si="75"/>
        <v>9.3458157784676192</v>
      </c>
      <c r="BX53" s="36">
        <f t="shared" si="76"/>
        <v>0.11347929667852115</v>
      </c>
      <c r="BY53" s="17">
        <f t="shared" si="77"/>
        <v>150.42776999382153</v>
      </c>
      <c r="BZ53" s="79">
        <f t="shared" si="78"/>
        <v>5.7349164138948409E-2</v>
      </c>
    </row>
    <row r="54" spans="2:78" ht="20.100000000000001" customHeight="1">
      <c r="B54" s="16"/>
      <c r="C54" s="16"/>
      <c r="D54" s="18"/>
      <c r="E54" s="38">
        <v>60</v>
      </c>
      <c r="F54" s="20">
        <f t="shared" si="79"/>
        <v>1.1945999999999999</v>
      </c>
      <c r="G54" s="21">
        <f t="shared" si="52"/>
        <v>15.050697868348928</v>
      </c>
      <c r="H54" s="30">
        <f t="shared" si="53"/>
        <v>106840.98591549294</v>
      </c>
      <c r="I54" s="27">
        <v>2.5581</v>
      </c>
      <c r="J54" s="21">
        <v>0.106</v>
      </c>
      <c r="K54" s="21">
        <v>0.94899999999999995</v>
      </c>
      <c r="L54" s="19">
        <f t="shared" si="54"/>
        <v>1.0629237246198833</v>
      </c>
      <c r="M54" s="19">
        <f t="shared" si="80"/>
        <v>1.9853111780773534</v>
      </c>
      <c r="N54" s="19">
        <f t="shared" si="81"/>
        <v>0</v>
      </c>
      <c r="O54" s="19">
        <f t="shared" si="82"/>
        <v>1.9853111780773534</v>
      </c>
      <c r="P54" s="36">
        <f t="shared" si="83"/>
        <v>0</v>
      </c>
      <c r="Q54" s="17">
        <f t="shared" si="55"/>
        <v>245.84310513533222</v>
      </c>
      <c r="R54" s="79">
        <f t="shared" si="56"/>
        <v>0</v>
      </c>
      <c r="S54" s="27">
        <v>2.3748999999999998</v>
      </c>
      <c r="T54" s="21">
        <v>6.8000000000000005E-2</v>
      </c>
      <c r="U54" s="21">
        <v>0.94799999999999995</v>
      </c>
      <c r="V54" s="19">
        <f t="shared" si="57"/>
        <v>1.0618036785454681</v>
      </c>
      <c r="W54" s="19">
        <f t="shared" si="84"/>
        <v>1.7075304505642337</v>
      </c>
      <c r="X54" s="19">
        <f t="shared" si="85"/>
        <v>3.4150609011284674</v>
      </c>
      <c r="Y54" s="19">
        <f t="shared" si="86"/>
        <v>5.1225913516927015</v>
      </c>
      <c r="Z54" s="36">
        <f t="shared" si="87"/>
        <v>2.9113988947255465E-2</v>
      </c>
      <c r="AA54" s="17">
        <f t="shared" si="58"/>
        <v>231.11551059598006</v>
      </c>
      <c r="AB54" s="79">
        <f t="shared" si="59"/>
        <v>1.4776424534735955E-2</v>
      </c>
      <c r="AC54" s="27">
        <v>2.2504</v>
      </c>
      <c r="AD54" s="21">
        <v>7.4999999999999997E-2</v>
      </c>
      <c r="AE54" s="21">
        <v>0.94799999999999995</v>
      </c>
      <c r="AF54" s="19">
        <f t="shared" si="60"/>
        <v>1.0618036785454681</v>
      </c>
      <c r="AG54" s="19">
        <f t="shared" si="88"/>
        <v>1.533194457357584</v>
      </c>
      <c r="AH54" s="19">
        <f t="shared" si="89"/>
        <v>6.1327778294303359</v>
      </c>
      <c r="AI54" s="19">
        <f t="shared" si="90"/>
        <v>7.6659722867879196</v>
      </c>
      <c r="AJ54" s="36">
        <f t="shared" si="91"/>
        <v>6.4222034442475276E-2</v>
      </c>
      <c r="AK54" s="17">
        <f t="shared" si="61"/>
        <v>221.106856010012</v>
      </c>
      <c r="AL54" s="79">
        <f t="shared" si="62"/>
        <v>2.7736714908345655E-2</v>
      </c>
      <c r="AM54" s="27">
        <v>2.1105999999999998</v>
      </c>
      <c r="AN54" s="21">
        <v>5.8000000000000003E-2</v>
      </c>
      <c r="AO54" s="21">
        <v>0.94499999999999995</v>
      </c>
      <c r="AP54" s="19">
        <f t="shared" si="63"/>
        <v>1.058443540322223</v>
      </c>
      <c r="AQ54" s="19">
        <f t="shared" si="92"/>
        <v>1.3400981640544245</v>
      </c>
      <c r="AR54" s="19">
        <f t="shared" si="93"/>
        <v>8.040588984326547</v>
      </c>
      <c r="AS54" s="19">
        <f t="shared" si="94"/>
        <v>9.3806871483809715</v>
      </c>
      <c r="AT54" s="36">
        <f t="shared" si="95"/>
        <v>7.4026802459174673E-2</v>
      </c>
      <c r="AU54" s="17">
        <f t="shared" si="64"/>
        <v>209.86822218576836</v>
      </c>
      <c r="AV54" s="79">
        <f t="shared" si="65"/>
        <v>3.8312560618202054E-2</v>
      </c>
      <c r="AW54" s="27">
        <v>1.9377</v>
      </c>
      <c r="AX54" s="21">
        <v>4.8000000000000001E-2</v>
      </c>
      <c r="AY54" s="21">
        <v>0.94</v>
      </c>
      <c r="AZ54" s="19">
        <f t="shared" si="66"/>
        <v>1.0528433099501477</v>
      </c>
      <c r="BA54" s="19">
        <f t="shared" si="96"/>
        <v>1.117609058805876</v>
      </c>
      <c r="BB54" s="19">
        <f t="shared" si="97"/>
        <v>8.9408724704470082</v>
      </c>
      <c r="BC54" s="19">
        <f t="shared" si="98"/>
        <v>10.058481529252884</v>
      </c>
      <c r="BD54" s="36">
        <f t="shared" si="99"/>
        <v>8.0822645421312331E-2</v>
      </c>
      <c r="BE54" s="17">
        <f t="shared" si="67"/>
        <v>195.96865288525535</v>
      </c>
      <c r="BF54" s="79">
        <f t="shared" si="68"/>
        <v>4.5623993117318191E-2</v>
      </c>
      <c r="BG54" s="27">
        <v>1.7984</v>
      </c>
      <c r="BH54" s="21">
        <v>5.0999999999999997E-2</v>
      </c>
      <c r="BI54" s="21">
        <v>0.93400000000000005</v>
      </c>
      <c r="BJ54" s="19">
        <f t="shared" si="69"/>
        <v>1.0461230335036575</v>
      </c>
      <c r="BK54" s="19">
        <f t="shared" si="100"/>
        <v>0.95044604495923601</v>
      </c>
      <c r="BL54" s="19">
        <f t="shared" si="101"/>
        <v>9.5044604495923579</v>
      </c>
      <c r="BM54" s="19">
        <f t="shared" si="102"/>
        <v>10.454906494551594</v>
      </c>
      <c r="BN54" s="36">
        <f t="shared" si="103"/>
        <v>0.10597661858940201</v>
      </c>
      <c r="BO54" s="17">
        <f t="shared" si="70"/>
        <v>184.77021446095534</v>
      </c>
      <c r="BP54" s="79">
        <f t="shared" si="71"/>
        <v>5.1439353887857232E-2</v>
      </c>
      <c r="BQ54" s="27">
        <v>1.5922000000000001</v>
      </c>
      <c r="BR54" s="21">
        <v>5.7000000000000002E-2</v>
      </c>
      <c r="BS54" s="21">
        <v>0.93200000000000005</v>
      </c>
      <c r="BT54" s="19">
        <f t="shared" si="72"/>
        <v>1.0438829413548274</v>
      </c>
      <c r="BU54" s="19">
        <f t="shared" si="73"/>
        <v>0.74180232716527872</v>
      </c>
      <c r="BV54" s="19">
        <f t="shared" si="74"/>
        <v>8.9016279259833446</v>
      </c>
      <c r="BW54" s="19">
        <f t="shared" si="75"/>
        <v>9.6434302531486225</v>
      </c>
      <c r="BX54" s="36">
        <f t="shared" si="76"/>
        <v>0.14152529088095556</v>
      </c>
      <c r="BY54" s="17">
        <f t="shared" si="77"/>
        <v>168.19363152419544</v>
      </c>
      <c r="BZ54" s="79">
        <f t="shared" si="78"/>
        <v>5.2924880956047402E-2</v>
      </c>
    </row>
    <row r="55" spans="2:78" ht="20.100000000000001" customHeight="1">
      <c r="B55" s="16"/>
      <c r="C55" s="16"/>
      <c r="D55" s="18"/>
      <c r="E55" s="38">
        <v>62</v>
      </c>
      <c r="F55" s="20">
        <f t="shared" si="79"/>
        <v>1.2345999999999999</v>
      </c>
      <c r="G55" s="21">
        <f t="shared" si="52"/>
        <v>15.554655607118354</v>
      </c>
      <c r="H55" s="30">
        <f t="shared" si="53"/>
        <v>110418.45070422534</v>
      </c>
      <c r="I55" s="27">
        <v>2.5202</v>
      </c>
      <c r="J55" s="21">
        <v>0.10100000000000001</v>
      </c>
      <c r="K55" s="21">
        <v>0.95299999999999996</v>
      </c>
      <c r="L55" s="19">
        <f t="shared" si="54"/>
        <v>1.0674039089175433</v>
      </c>
      <c r="M55" s="19">
        <f t="shared" si="80"/>
        <v>1.9431975011416369</v>
      </c>
      <c r="N55" s="19">
        <f t="shared" si="81"/>
        <v>0</v>
      </c>
      <c r="O55" s="19">
        <f t="shared" si="82"/>
        <v>1.9431975011416369</v>
      </c>
      <c r="P55" s="36">
        <f t="shared" si="83"/>
        <v>0</v>
      </c>
      <c r="Q55" s="17">
        <f t="shared" si="55"/>
        <v>268.01144470419598</v>
      </c>
      <c r="R55" s="79">
        <f t="shared" si="56"/>
        <v>0</v>
      </c>
      <c r="S55" s="27">
        <v>2.3788999999999998</v>
      </c>
      <c r="T55" s="21">
        <v>0.10199999999999999</v>
      </c>
      <c r="U55" s="21">
        <v>0.95299999999999996</v>
      </c>
      <c r="V55" s="19">
        <f t="shared" si="57"/>
        <v>1.0674039089175433</v>
      </c>
      <c r="W55" s="19">
        <f t="shared" si="84"/>
        <v>1.7314075281202825</v>
      </c>
      <c r="X55" s="19">
        <f t="shared" si="85"/>
        <v>3.4628150562405651</v>
      </c>
      <c r="Y55" s="19">
        <f t="shared" si="86"/>
        <v>5.1942225843608476</v>
      </c>
      <c r="Z55" s="36">
        <f t="shared" si="87"/>
        <v>4.4132862635191228E-2</v>
      </c>
      <c r="AA55" s="17">
        <f t="shared" si="58"/>
        <v>255.47253432186935</v>
      </c>
      <c r="AB55" s="79">
        <f t="shared" si="59"/>
        <v>1.3554549280345617E-2</v>
      </c>
      <c r="AC55" s="27">
        <v>2.2473999999999998</v>
      </c>
      <c r="AD55" s="21">
        <v>6.6000000000000003E-2</v>
      </c>
      <c r="AE55" s="21">
        <v>0.94899999999999995</v>
      </c>
      <c r="AF55" s="19">
        <f t="shared" si="60"/>
        <v>1.0629237246198833</v>
      </c>
      <c r="AG55" s="19">
        <f t="shared" si="88"/>
        <v>1.5323370608715861</v>
      </c>
      <c r="AH55" s="19">
        <f t="shared" si="89"/>
        <v>6.1293482434863442</v>
      </c>
      <c r="AI55" s="19">
        <f t="shared" si="90"/>
        <v>7.6616853043579303</v>
      </c>
      <c r="AJ55" s="36">
        <f t="shared" si="91"/>
        <v>5.6634683976054805E-2</v>
      </c>
      <c r="AK55" s="17">
        <f t="shared" si="61"/>
        <v>243.80327235954837</v>
      </c>
      <c r="AL55" s="79">
        <f t="shared" si="62"/>
        <v>2.5140549526534248E-2</v>
      </c>
      <c r="AM55" s="27">
        <v>2.1435</v>
      </c>
      <c r="AN55" s="21">
        <v>6.8000000000000005E-2</v>
      </c>
      <c r="AO55" s="21">
        <v>0.94699999999999995</v>
      </c>
      <c r="AP55" s="19">
        <f t="shared" si="63"/>
        <v>1.0606836324710531</v>
      </c>
      <c r="AQ55" s="19">
        <f t="shared" si="92"/>
        <v>1.3880594311834455</v>
      </c>
      <c r="AR55" s="19">
        <f t="shared" si="93"/>
        <v>8.3283565871006733</v>
      </c>
      <c r="AS55" s="19">
        <f t="shared" si="94"/>
        <v>9.7164160182841179</v>
      </c>
      <c r="AT55" s="36">
        <f t="shared" si="95"/>
        <v>8.7157798275514134E-2</v>
      </c>
      <c r="AU55" s="17">
        <f t="shared" si="64"/>
        <v>234.58322431479442</v>
      </c>
      <c r="AV55" s="79">
        <f t="shared" si="65"/>
        <v>3.5502779925663377E-2</v>
      </c>
      <c r="AW55" s="27">
        <v>1.9902</v>
      </c>
      <c r="AX55" s="21">
        <v>5.3999999999999999E-2</v>
      </c>
      <c r="AY55" s="21">
        <v>0.94499999999999995</v>
      </c>
      <c r="AZ55" s="19">
        <f t="shared" si="66"/>
        <v>1.058443540322223</v>
      </c>
      <c r="BA55" s="19">
        <f t="shared" si="96"/>
        <v>1.1915662353816421</v>
      </c>
      <c r="BB55" s="19">
        <f t="shared" si="97"/>
        <v>9.5325298830531366</v>
      </c>
      <c r="BC55" s="19">
        <f t="shared" si="98"/>
        <v>10.72409611843478</v>
      </c>
      <c r="BD55" s="36">
        <f t="shared" si="99"/>
        <v>9.1895340983803045E-2</v>
      </c>
      <c r="BE55" s="17">
        <f t="shared" si="67"/>
        <v>220.97943831613426</v>
      </c>
      <c r="BF55" s="79">
        <f t="shared" si="68"/>
        <v>4.3137632875217345E-2</v>
      </c>
      <c r="BG55" s="27">
        <v>1.8406</v>
      </c>
      <c r="BH55" s="21">
        <v>0.05</v>
      </c>
      <c r="BI55" s="21">
        <v>0.94</v>
      </c>
      <c r="BJ55" s="19">
        <f t="shared" si="69"/>
        <v>1.0528433099501477</v>
      </c>
      <c r="BK55" s="19">
        <f t="shared" si="100"/>
        <v>1.008406578400767</v>
      </c>
      <c r="BL55" s="19">
        <f t="shared" si="101"/>
        <v>10.084065784007668</v>
      </c>
      <c r="BM55" s="19">
        <f t="shared" si="102"/>
        <v>11.092472362408435</v>
      </c>
      <c r="BN55" s="36">
        <f t="shared" si="103"/>
        <v>0.10523781955900044</v>
      </c>
      <c r="BO55" s="17">
        <f t="shared" si="70"/>
        <v>207.70398896584368</v>
      </c>
      <c r="BP55" s="79">
        <f t="shared" si="71"/>
        <v>4.8550178714506842E-2</v>
      </c>
      <c r="BQ55" s="27">
        <v>1.6500999999999999</v>
      </c>
      <c r="BR55" s="21">
        <v>0.06</v>
      </c>
      <c r="BS55" s="21">
        <v>0.93700000000000006</v>
      </c>
      <c r="BT55" s="19">
        <f t="shared" si="72"/>
        <v>1.0494831717269026</v>
      </c>
      <c r="BU55" s="19">
        <f t="shared" si="73"/>
        <v>0.80530582030282016</v>
      </c>
      <c r="BV55" s="19">
        <f t="shared" si="74"/>
        <v>9.6636698436338406</v>
      </c>
      <c r="BW55" s="19">
        <f t="shared" si="75"/>
        <v>10.468975663936661</v>
      </c>
      <c r="BX55" s="36">
        <f t="shared" si="76"/>
        <v>0.15057671141757617</v>
      </c>
      <c r="BY55" s="17">
        <f t="shared" si="77"/>
        <v>190.79908855654978</v>
      </c>
      <c r="BZ55" s="79">
        <f t="shared" si="78"/>
        <v>5.0648406744195136E-2</v>
      </c>
    </row>
    <row r="56" spans="2:78" ht="20.100000000000001" customHeight="1" thickBot="1">
      <c r="B56" s="16"/>
      <c r="C56" s="16"/>
      <c r="D56" s="18"/>
      <c r="E56" s="38">
        <v>64</v>
      </c>
      <c r="F56" s="24">
        <f t="shared" si="79"/>
        <v>1.2746</v>
      </c>
      <c r="G56" s="25">
        <f t="shared" si="52"/>
        <v>16.058613345887782</v>
      </c>
      <c r="H56" s="31">
        <f t="shared" si="53"/>
        <v>113995.91549295773</v>
      </c>
      <c r="I56" s="28">
        <v>2.6680000000000001</v>
      </c>
      <c r="J56" s="25">
        <v>0.10299999999999999</v>
      </c>
      <c r="K56" s="25">
        <v>0.95499999999999996</v>
      </c>
      <c r="L56" s="35">
        <f t="shared" si="54"/>
        <v>1.0696440010663735</v>
      </c>
      <c r="M56" s="35">
        <f t="shared" si="80"/>
        <v>2.1869533603452753</v>
      </c>
      <c r="N56" s="35">
        <f t="shared" si="81"/>
        <v>0</v>
      </c>
      <c r="O56" s="35">
        <f t="shared" si="82"/>
        <v>2.1869533603452753</v>
      </c>
      <c r="P56" s="37">
        <f t="shared" si="83"/>
        <v>0</v>
      </c>
      <c r="Q56" s="17">
        <f t="shared" si="55"/>
        <v>309.34687561048207</v>
      </c>
      <c r="R56" s="79">
        <f t="shared" si="56"/>
        <v>0</v>
      </c>
      <c r="S56" s="28">
        <v>2.4813999999999998</v>
      </c>
      <c r="T56" s="25">
        <v>0.08</v>
      </c>
      <c r="U56" s="25">
        <v>0.95299999999999996</v>
      </c>
      <c r="V56" s="35">
        <f t="shared" si="57"/>
        <v>1.0674039089175433</v>
      </c>
      <c r="W56" s="35">
        <f t="shared" si="84"/>
        <v>1.8838246901763465</v>
      </c>
      <c r="X56" s="35">
        <f t="shared" si="85"/>
        <v>3.7676493803526929</v>
      </c>
      <c r="Y56" s="35">
        <f t="shared" si="86"/>
        <v>5.6514740705290389</v>
      </c>
      <c r="Z56" s="37">
        <f t="shared" si="87"/>
        <v>3.4614009909953905E-2</v>
      </c>
      <c r="AA56" s="17">
        <f t="shared" si="58"/>
        <v>291.1258759296374</v>
      </c>
      <c r="AB56" s="79">
        <f t="shared" si="59"/>
        <v>1.2941650646208107E-2</v>
      </c>
      <c r="AC56" s="28">
        <v>2.3734999999999999</v>
      </c>
      <c r="AD56" s="25">
        <v>7.8E-2</v>
      </c>
      <c r="AE56" s="25">
        <v>0.95099999999999996</v>
      </c>
      <c r="AF56" s="35">
        <f t="shared" si="60"/>
        <v>1.0651638167687132</v>
      </c>
      <c r="AG56" s="35">
        <f t="shared" si="88"/>
        <v>1.7163293673255986</v>
      </c>
      <c r="AH56" s="35">
        <f t="shared" si="89"/>
        <v>6.8653174693023944</v>
      </c>
      <c r="AI56" s="35">
        <f t="shared" si="90"/>
        <v>8.5816468366279928</v>
      </c>
      <c r="AJ56" s="37">
        <f t="shared" si="91"/>
        <v>6.7214312007826196E-2</v>
      </c>
      <c r="AK56" s="17">
        <f t="shared" si="61"/>
        <v>280.5897244528789</v>
      </c>
      <c r="AL56" s="79">
        <f t="shared" si="62"/>
        <v>2.446745860950203E-2</v>
      </c>
      <c r="AM56" s="28">
        <v>2.2017000000000002</v>
      </c>
      <c r="AN56" s="25">
        <v>8.5999999999999993E-2</v>
      </c>
      <c r="AO56" s="25">
        <v>0.95299999999999996</v>
      </c>
      <c r="AP56" s="35">
        <f t="shared" si="63"/>
        <v>1.0674039089175433</v>
      </c>
      <c r="AQ56" s="35">
        <f t="shared" si="92"/>
        <v>1.4830753400430003</v>
      </c>
      <c r="AR56" s="35">
        <f t="shared" si="93"/>
        <v>8.8984520402580021</v>
      </c>
      <c r="AS56" s="35">
        <f t="shared" si="94"/>
        <v>10.381527380301002</v>
      </c>
      <c r="AT56" s="37">
        <f t="shared" si="95"/>
        <v>0.11163018195960134</v>
      </c>
      <c r="AU56" s="17">
        <f t="shared" si="64"/>
        <v>263.81390588284074</v>
      </c>
      <c r="AV56" s="79">
        <f t="shared" si="65"/>
        <v>3.3730034095358824E-2</v>
      </c>
      <c r="AW56" s="28">
        <v>2.0406</v>
      </c>
      <c r="AX56" s="25">
        <v>6.3E-2</v>
      </c>
      <c r="AY56" s="25">
        <v>0.95099999999999996</v>
      </c>
      <c r="AZ56" s="35">
        <f t="shared" si="66"/>
        <v>1.0651638167687132</v>
      </c>
      <c r="BA56" s="35">
        <f t="shared" si="96"/>
        <v>1.2686386141466435</v>
      </c>
      <c r="BB56" s="35">
        <f t="shared" si="97"/>
        <v>10.149108913173148</v>
      </c>
      <c r="BC56" s="35">
        <f t="shared" si="98"/>
        <v>11.417747527319792</v>
      </c>
      <c r="BD56" s="37">
        <f t="shared" si="99"/>
        <v>0.10857696555110387</v>
      </c>
      <c r="BE56" s="17">
        <f t="shared" si="67"/>
        <v>248.08291419696675</v>
      </c>
      <c r="BF56" s="79">
        <f t="shared" si="68"/>
        <v>4.09101487138901E-2</v>
      </c>
      <c r="BG56" s="28">
        <v>1.9198999999999999</v>
      </c>
      <c r="BH56" s="25">
        <v>5.7000000000000002E-2</v>
      </c>
      <c r="BI56" s="25">
        <v>0.94499999999999995</v>
      </c>
      <c r="BJ56" s="35">
        <f t="shared" si="69"/>
        <v>1.058443540322223</v>
      </c>
      <c r="BK56" s="35">
        <f t="shared" si="100"/>
        <v>1.1088733903231049</v>
      </c>
      <c r="BL56" s="35">
        <f t="shared" si="101"/>
        <v>11.088733903231047</v>
      </c>
      <c r="BM56" s="35">
        <f t="shared" si="102"/>
        <v>12.197607293554151</v>
      </c>
      <c r="BN56" s="37">
        <f t="shared" si="103"/>
        <v>0.1212507971314068</v>
      </c>
      <c r="BO56" s="17">
        <f t="shared" si="70"/>
        <v>236.29687635410525</v>
      </c>
      <c r="BP56" s="79">
        <f t="shared" si="71"/>
        <v>4.6927128594852451E-2</v>
      </c>
      <c r="BQ56" s="28">
        <v>1.7653000000000001</v>
      </c>
      <c r="BR56" s="25">
        <v>5.1999999999999998E-2</v>
      </c>
      <c r="BS56" s="25">
        <v>0.94099999999999995</v>
      </c>
      <c r="BT56" s="35">
        <f t="shared" si="72"/>
        <v>1.0539633560245627</v>
      </c>
      <c r="BU56" s="35">
        <f t="shared" si="73"/>
        <v>0.92955997769674081</v>
      </c>
      <c r="BV56" s="35">
        <f t="shared" si="74"/>
        <v>11.15471973236089</v>
      </c>
      <c r="BW56" s="35">
        <f t="shared" si="75"/>
        <v>12.084279710057631</v>
      </c>
      <c r="BX56" s="37">
        <f t="shared" si="76"/>
        <v>0.13161638744539633</v>
      </c>
      <c r="BY56" s="17">
        <f t="shared" si="77"/>
        <v>221.20059258851799</v>
      </c>
      <c r="BZ56" s="79">
        <f t="shared" si="78"/>
        <v>5.0428073459600244E-2</v>
      </c>
    </row>
    <row r="57" spans="2:78" s="25" customFormat="1" ht="20.100000000000001" customHeight="1" thickBot="1">
      <c r="E57" s="38">
        <v>66</v>
      </c>
      <c r="F57" s="20">
        <f t="shared" si="79"/>
        <v>1.3146</v>
      </c>
      <c r="G57" s="21">
        <f t="shared" si="52"/>
        <v>16.562571084657208</v>
      </c>
      <c r="H57" s="30">
        <f t="shared" si="53"/>
        <v>117573.38028169014</v>
      </c>
      <c r="I57" s="27">
        <v>2.8754</v>
      </c>
      <c r="J57" s="21">
        <v>9.5000000000000001E-2</v>
      </c>
      <c r="K57" s="21">
        <v>0.94599999999999995</v>
      </c>
      <c r="L57" s="19">
        <f t="shared" si="54"/>
        <v>1.0595635863966379</v>
      </c>
      <c r="M57" s="19">
        <f t="shared" si="80"/>
        <v>2.4925273772771548</v>
      </c>
      <c r="N57" s="19">
        <f t="shared" si="81"/>
        <v>0</v>
      </c>
      <c r="O57" s="19">
        <f t="shared" si="82"/>
        <v>2.4925273772771548</v>
      </c>
      <c r="P57" s="36">
        <f t="shared" si="83"/>
        <v>0</v>
      </c>
      <c r="Q57" s="17">
        <f t="shared" si="55"/>
        <v>361.61376068618614</v>
      </c>
      <c r="R57" s="79">
        <f t="shared" si="56"/>
        <v>0</v>
      </c>
      <c r="S57" s="27">
        <v>2.6232000000000002</v>
      </c>
      <c r="T57" s="21">
        <v>0.106</v>
      </c>
      <c r="U57" s="21">
        <v>0.95199999999999996</v>
      </c>
      <c r="V57" s="19">
        <f t="shared" si="57"/>
        <v>1.0662838628431284</v>
      </c>
      <c r="W57" s="19">
        <f t="shared" si="84"/>
        <v>2.1008634801025527</v>
      </c>
      <c r="X57" s="19">
        <f t="shared" si="85"/>
        <v>4.2017269602051055</v>
      </c>
      <c r="Y57" s="19">
        <f t="shared" si="86"/>
        <v>6.3025904403076582</v>
      </c>
      <c r="Z57" s="36">
        <f t="shared" si="87"/>
        <v>4.5767362710120572E-2</v>
      </c>
      <c r="AA57" s="17">
        <f t="shared" si="58"/>
        <v>334.59503981012517</v>
      </c>
      <c r="AB57" s="79">
        <f t="shared" si="59"/>
        <v>1.2557648680594568E-2</v>
      </c>
      <c r="AC57" s="27">
        <v>2.4257</v>
      </c>
      <c r="AD57" s="21">
        <v>0.09</v>
      </c>
      <c r="AE57" s="21">
        <v>0.95299999999999996</v>
      </c>
      <c r="AF57" s="19">
        <f t="shared" si="60"/>
        <v>1.0674039089175433</v>
      </c>
      <c r="AG57" s="19">
        <f t="shared" si="88"/>
        <v>1.8002014420780612</v>
      </c>
      <c r="AH57" s="19">
        <f t="shared" si="89"/>
        <v>7.2008057683122448</v>
      </c>
      <c r="AI57" s="19">
        <f t="shared" si="90"/>
        <v>9.0010072103903056</v>
      </c>
      <c r="AJ57" s="36">
        <f t="shared" si="91"/>
        <v>7.7881522297396297E-2</v>
      </c>
      <c r="AK57" s="17">
        <f t="shared" si="61"/>
        <v>313.43644594405845</v>
      </c>
      <c r="AL57" s="79">
        <f t="shared" si="62"/>
        <v>2.2973734744291451E-2</v>
      </c>
      <c r="AM57" s="27">
        <v>2.3056999999999999</v>
      </c>
      <c r="AN57" s="21">
        <v>7.8E-2</v>
      </c>
      <c r="AO57" s="21">
        <v>0.95299999999999996</v>
      </c>
      <c r="AP57" s="19">
        <f t="shared" si="63"/>
        <v>1.0674039089175433</v>
      </c>
      <c r="AQ57" s="19">
        <f t="shared" si="92"/>
        <v>1.626494233868496</v>
      </c>
      <c r="AR57" s="19">
        <f t="shared" si="93"/>
        <v>9.7589654032109756</v>
      </c>
      <c r="AS57" s="19">
        <f t="shared" si="94"/>
        <v>11.385459637079471</v>
      </c>
      <c r="AT57" s="36">
        <f t="shared" si="95"/>
        <v>0.10124597898661515</v>
      </c>
      <c r="AU57" s="17">
        <f t="shared" si="64"/>
        <v>300.58059144315706</v>
      </c>
      <c r="AV57" s="79">
        <f t="shared" si="65"/>
        <v>3.2467051037313892E-2</v>
      </c>
      <c r="AW57" s="27">
        <v>2.1381000000000001</v>
      </c>
      <c r="AX57" s="21">
        <v>7.6999999999999999E-2</v>
      </c>
      <c r="AY57" s="21">
        <v>0.95299999999999996</v>
      </c>
      <c r="AZ57" s="19">
        <f t="shared" si="66"/>
        <v>1.0674039089175433</v>
      </c>
      <c r="BA57" s="19">
        <f t="shared" si="96"/>
        <v>1.3986303750517559</v>
      </c>
      <c r="BB57" s="19">
        <f t="shared" si="97"/>
        <v>11.189043000414047</v>
      </c>
      <c r="BC57" s="19">
        <f t="shared" si="98"/>
        <v>12.587673375465803</v>
      </c>
      <c r="BD57" s="36">
        <f t="shared" si="99"/>
        <v>0.13326393815332252</v>
      </c>
      <c r="BE57" s="17">
        <f t="shared" si="67"/>
        <v>282.62524799023163</v>
      </c>
      <c r="BF57" s="79">
        <f t="shared" si="68"/>
        <v>3.9589679549085349E-2</v>
      </c>
      <c r="BG57" s="27">
        <v>1.9836</v>
      </c>
      <c r="BH57" s="21">
        <v>5.8000000000000003E-2</v>
      </c>
      <c r="BI57" s="21">
        <v>0.94499999999999995</v>
      </c>
      <c r="BJ57" s="19">
        <f t="shared" si="69"/>
        <v>1.058443540322223</v>
      </c>
      <c r="BK57" s="19">
        <f t="shared" si="100"/>
        <v>1.1836762774870004</v>
      </c>
      <c r="BL57" s="19">
        <f t="shared" si="101"/>
        <v>11.836762774870003</v>
      </c>
      <c r="BM57" s="19">
        <f t="shared" si="102"/>
        <v>13.020439052357004</v>
      </c>
      <c r="BN57" s="36">
        <f t="shared" si="103"/>
        <v>0.12337800409862446</v>
      </c>
      <c r="BO57" s="17">
        <f t="shared" si="70"/>
        <v>266.07333532032106</v>
      </c>
      <c r="BP57" s="79">
        <f t="shared" si="71"/>
        <v>4.4486843300625863E-2</v>
      </c>
      <c r="BQ57" s="27">
        <v>1.8462000000000001</v>
      </c>
      <c r="BR57" s="21">
        <v>4.7E-2</v>
      </c>
      <c r="BS57" s="21">
        <v>0.94299999999999995</v>
      </c>
      <c r="BT57" s="19">
        <f t="shared" si="72"/>
        <v>1.0562034481733928</v>
      </c>
      <c r="BU57" s="19">
        <f t="shared" si="73"/>
        <v>1.0210382369329158</v>
      </c>
      <c r="BV57" s="19">
        <f t="shared" si="74"/>
        <v>12.252458843194988</v>
      </c>
      <c r="BW57" s="19">
        <f t="shared" si="75"/>
        <v>13.273497080127903</v>
      </c>
      <c r="BX57" s="36">
        <f t="shared" si="76"/>
        <v>0.11946718187875094</v>
      </c>
      <c r="BY57" s="17">
        <f t="shared" si="77"/>
        <v>251.35338191678906</v>
      </c>
      <c r="BZ57" s="79">
        <f t="shared" si="78"/>
        <v>4.8745947835510658E-2</v>
      </c>
    </row>
    <row r="59" spans="2:78" ht="20.100000000000001" customHeight="1" thickBot="1"/>
    <row r="60" spans="2:78" ht="20.100000000000001" customHeight="1">
      <c r="B60" s="40" t="s">
        <v>35</v>
      </c>
      <c r="C60" s="40"/>
      <c r="D60" s="2"/>
      <c r="E60" s="87" t="s">
        <v>19</v>
      </c>
      <c r="F60" s="88"/>
      <c r="G60" s="88"/>
      <c r="H60" s="89"/>
      <c r="I60" s="84" t="s">
        <v>21</v>
      </c>
      <c r="J60" s="85"/>
      <c r="K60" s="85"/>
      <c r="L60" s="85"/>
      <c r="M60" s="86"/>
      <c r="N60" s="82">
        <v>0</v>
      </c>
      <c r="O60" s="83"/>
      <c r="P60" s="77"/>
      <c r="Q60" s="81"/>
      <c r="R60" s="81"/>
      <c r="S60" s="84" t="s">
        <v>21</v>
      </c>
      <c r="T60" s="85"/>
      <c r="U60" s="85"/>
      <c r="V60" s="85"/>
      <c r="W60" s="86"/>
      <c r="X60" s="82">
        <v>0.04</v>
      </c>
      <c r="Y60" s="83"/>
      <c r="Z60" s="77"/>
      <c r="AA60" s="81"/>
      <c r="AB60" s="81"/>
      <c r="AC60" s="84" t="s">
        <v>21</v>
      </c>
      <c r="AD60" s="85"/>
      <c r="AE60" s="85"/>
      <c r="AF60" s="85"/>
      <c r="AG60" s="86"/>
      <c r="AH60" s="82">
        <v>0.08</v>
      </c>
      <c r="AI60" s="83"/>
      <c r="AJ60" s="77"/>
      <c r="AK60" s="81"/>
      <c r="AL60" s="81"/>
      <c r="AM60" s="84" t="s">
        <v>21</v>
      </c>
      <c r="AN60" s="85"/>
      <c r="AO60" s="85"/>
      <c r="AP60" s="85"/>
      <c r="AQ60" s="86"/>
      <c r="AR60" s="82">
        <v>0.12</v>
      </c>
      <c r="AS60" s="83"/>
      <c r="AT60" s="77"/>
      <c r="AU60" s="81"/>
      <c r="AV60" s="81"/>
      <c r="AW60" s="84" t="s">
        <v>21</v>
      </c>
      <c r="AX60" s="85"/>
      <c r="AY60" s="85"/>
      <c r="AZ60" s="85"/>
      <c r="BA60" s="86"/>
      <c r="BB60" s="82">
        <v>0.16</v>
      </c>
      <c r="BC60" s="83"/>
      <c r="BD60" s="77"/>
      <c r="BE60" s="81"/>
      <c r="BF60" s="81"/>
      <c r="BG60" s="84" t="s">
        <v>21</v>
      </c>
      <c r="BH60" s="85"/>
      <c r="BI60" s="85"/>
      <c r="BJ60" s="85"/>
      <c r="BK60" s="86"/>
      <c r="BL60" s="82">
        <v>0.2</v>
      </c>
      <c r="BM60" s="83"/>
      <c r="BN60" s="77"/>
      <c r="BO60" s="81"/>
      <c r="BP60" s="81"/>
      <c r="BQ60" s="84" t="s">
        <v>21</v>
      </c>
      <c r="BR60" s="85"/>
      <c r="BS60" s="85"/>
      <c r="BT60" s="85"/>
      <c r="BU60" s="86"/>
      <c r="BV60" s="82">
        <v>0.24</v>
      </c>
      <c r="BW60" s="83"/>
      <c r="BX60" s="77"/>
      <c r="BY60" s="81"/>
      <c r="BZ60" s="81"/>
    </row>
    <row r="61" spans="2:78" ht="20.100000000000001" customHeight="1">
      <c r="E61" s="22" t="s">
        <v>25</v>
      </c>
      <c r="F61" s="19" t="s">
        <v>27</v>
      </c>
      <c r="G61" s="39" t="s">
        <v>0</v>
      </c>
      <c r="H61" s="23" t="s">
        <v>28</v>
      </c>
      <c r="I61" s="22" t="s">
        <v>29</v>
      </c>
      <c r="J61" s="19" t="s">
        <v>23</v>
      </c>
      <c r="K61" s="19" t="s">
        <v>26</v>
      </c>
      <c r="L61" s="39" t="s">
        <v>18</v>
      </c>
      <c r="M61" s="19" t="s">
        <v>30</v>
      </c>
      <c r="N61" s="19" t="s">
        <v>31</v>
      </c>
      <c r="O61" s="19" t="s">
        <v>32</v>
      </c>
      <c r="P61" s="23" t="s">
        <v>20</v>
      </c>
      <c r="Q61" s="78" t="s">
        <v>67</v>
      </c>
      <c r="R61" s="78" t="s">
        <v>68</v>
      </c>
      <c r="S61" s="22" t="s">
        <v>9</v>
      </c>
      <c r="T61" s="19" t="s">
        <v>23</v>
      </c>
      <c r="U61" s="19" t="s">
        <v>26</v>
      </c>
      <c r="V61" s="39" t="s">
        <v>18</v>
      </c>
      <c r="W61" s="19" t="s">
        <v>30</v>
      </c>
      <c r="X61" s="19" t="s">
        <v>31</v>
      </c>
      <c r="Y61" s="19" t="s">
        <v>32</v>
      </c>
      <c r="Z61" s="23" t="s">
        <v>20</v>
      </c>
      <c r="AA61" s="78" t="s">
        <v>67</v>
      </c>
      <c r="AB61" s="78" t="s">
        <v>68</v>
      </c>
      <c r="AC61" s="22" t="s">
        <v>10</v>
      </c>
      <c r="AD61" s="19" t="s">
        <v>23</v>
      </c>
      <c r="AE61" s="19" t="s">
        <v>26</v>
      </c>
      <c r="AF61" s="39" t="s">
        <v>18</v>
      </c>
      <c r="AG61" s="19" t="s">
        <v>30</v>
      </c>
      <c r="AH61" s="19" t="s">
        <v>31</v>
      </c>
      <c r="AI61" s="19" t="s">
        <v>32</v>
      </c>
      <c r="AJ61" s="23" t="s">
        <v>20</v>
      </c>
      <c r="AK61" s="78" t="s">
        <v>67</v>
      </c>
      <c r="AL61" s="78" t="s">
        <v>68</v>
      </c>
      <c r="AM61" s="22" t="s">
        <v>11</v>
      </c>
      <c r="AN61" s="19" t="s">
        <v>23</v>
      </c>
      <c r="AO61" s="19" t="s">
        <v>26</v>
      </c>
      <c r="AP61" s="39" t="s">
        <v>18</v>
      </c>
      <c r="AQ61" s="19" t="s">
        <v>30</v>
      </c>
      <c r="AR61" s="19" t="s">
        <v>31</v>
      </c>
      <c r="AS61" s="19" t="s">
        <v>32</v>
      </c>
      <c r="AT61" s="23" t="s">
        <v>20</v>
      </c>
      <c r="AU61" s="78" t="s">
        <v>67</v>
      </c>
      <c r="AV61" s="78" t="s">
        <v>68</v>
      </c>
      <c r="AW61" s="22" t="s">
        <v>12</v>
      </c>
      <c r="AX61" s="19" t="s">
        <v>23</v>
      </c>
      <c r="AY61" s="19" t="s">
        <v>26</v>
      </c>
      <c r="AZ61" s="39" t="s">
        <v>18</v>
      </c>
      <c r="BA61" s="19" t="s">
        <v>30</v>
      </c>
      <c r="BB61" s="19" t="s">
        <v>31</v>
      </c>
      <c r="BC61" s="19" t="s">
        <v>32</v>
      </c>
      <c r="BD61" s="23" t="s">
        <v>20</v>
      </c>
      <c r="BE61" s="78" t="s">
        <v>67</v>
      </c>
      <c r="BF61" s="78" t="s">
        <v>68</v>
      </c>
      <c r="BG61" s="22" t="s">
        <v>13</v>
      </c>
      <c r="BH61" s="19" t="s">
        <v>23</v>
      </c>
      <c r="BI61" s="19" t="s">
        <v>26</v>
      </c>
      <c r="BJ61" s="39" t="s">
        <v>18</v>
      </c>
      <c r="BK61" s="19" t="s">
        <v>30</v>
      </c>
      <c r="BL61" s="19" t="s">
        <v>31</v>
      </c>
      <c r="BM61" s="19" t="s">
        <v>32</v>
      </c>
      <c r="BN61" s="23" t="s">
        <v>20</v>
      </c>
      <c r="BO61" s="78" t="s">
        <v>67</v>
      </c>
      <c r="BP61" s="78" t="s">
        <v>68</v>
      </c>
      <c r="BQ61" s="22" t="s">
        <v>14</v>
      </c>
      <c r="BR61" s="19" t="s">
        <v>23</v>
      </c>
      <c r="BS61" s="19" t="s">
        <v>26</v>
      </c>
      <c r="BT61" s="39" t="s">
        <v>18</v>
      </c>
      <c r="BU61" s="19" t="s">
        <v>30</v>
      </c>
      <c r="BV61" s="19" t="s">
        <v>31</v>
      </c>
      <c r="BW61" s="19" t="s">
        <v>36</v>
      </c>
      <c r="BX61" s="23" t="s">
        <v>20</v>
      </c>
      <c r="BY61" s="78" t="s">
        <v>67</v>
      </c>
      <c r="BZ61" s="78" t="s">
        <v>68</v>
      </c>
    </row>
    <row r="62" spans="2:78" ht="20.100000000000001" customHeight="1">
      <c r="E62" s="38">
        <v>18</v>
      </c>
      <c r="F62" s="20">
        <f>0.02*E62-0.0054</f>
        <v>0.35459999999999997</v>
      </c>
      <c r="G62" s="20">
        <f t="shared" ref="G62:G86" si="104">F62/$C$14/$C$7</f>
        <v>4.4675853541909678</v>
      </c>
      <c r="H62" s="29">
        <f t="shared" ref="H62:H86" si="105">F62*$C$7/$C$5</f>
        <v>31714.225352112673</v>
      </c>
      <c r="M62" s="43">
        <f>M3+M33</f>
        <v>0.26260648726417896</v>
      </c>
      <c r="N62" s="43">
        <f>N3+N33</f>
        <v>0</v>
      </c>
      <c r="O62" s="43">
        <f>O3+O33</f>
        <v>0.26260648726417896</v>
      </c>
      <c r="P62" s="43">
        <f>P3+P33</f>
        <v>0</v>
      </c>
      <c r="Q62" s="17">
        <f>Q3</f>
        <v>2.8187348663789105</v>
      </c>
      <c r="R62" s="79">
        <f t="shared" ref="R62:R86" si="106">N62/Q62</f>
        <v>0</v>
      </c>
      <c r="W62" s="43">
        <f>W3+W33</f>
        <v>0.20096533181353643</v>
      </c>
      <c r="X62" s="43">
        <f>X3+X33</f>
        <v>0.40193066362707286</v>
      </c>
      <c r="Y62" s="43">
        <f>Y3+Y33</f>
        <v>0.60289599544060934</v>
      </c>
      <c r="Z62" s="43">
        <f>Z3+Z33</f>
        <v>1.0406959877308013E-2</v>
      </c>
      <c r="AA62" s="17">
        <f>AA3</f>
        <v>2.6562045029811112</v>
      </c>
      <c r="AB62" s="79">
        <f t="shared" ref="AB62:AB86" si="107">X62/AA62</f>
        <v>0.15131766517825646</v>
      </c>
      <c r="AG62" s="43">
        <f>AG3+AG33</f>
        <v>0.13703969013949685</v>
      </c>
      <c r="AH62" s="43">
        <f>AH3+AH33</f>
        <v>0.5481587605579874</v>
      </c>
      <c r="AI62" s="43">
        <f>AI3+AI33</f>
        <v>0.68519845069748431</v>
      </c>
      <c r="AJ62" s="43">
        <f>AJ3+AJ33</f>
        <v>2.7974830759544184E-2</v>
      </c>
      <c r="AK62" s="17">
        <f>AK3</f>
        <v>2.4188218635553471</v>
      </c>
      <c r="AL62" s="79">
        <f t="shared" ref="AL62:AL86" si="108">AH62/AK62</f>
        <v>0.22662221175405897</v>
      </c>
      <c r="AQ62" s="43">
        <f t="shared" ref="AQ62:AT77" si="109">AQ3+AQ33</f>
        <v>0.15915643441399491</v>
      </c>
      <c r="AR62" s="43">
        <f t="shared" si="109"/>
        <v>0.95493860648396955</v>
      </c>
      <c r="AS62" s="43">
        <f t="shared" si="109"/>
        <v>1.1140950408979644</v>
      </c>
      <c r="AT62" s="43">
        <f t="shared" si="109"/>
        <v>8.741982615407215E-2</v>
      </c>
      <c r="AU62" s="17">
        <f>AU3</f>
        <v>2.543715829736839</v>
      </c>
      <c r="AV62" s="79">
        <f t="shared" ref="AV62:AV86" si="110">AR62/AU62</f>
        <v>0.37541088329145755</v>
      </c>
      <c r="BA62" s="43">
        <f>BA3+BA33</f>
        <v>0.12889451089313875</v>
      </c>
      <c r="BB62" s="43">
        <f>BB3+BB33</f>
        <v>1.03115608714511</v>
      </c>
      <c r="BC62" s="43">
        <f>BC3+BC33</f>
        <v>1.1600505980382487</v>
      </c>
      <c r="BD62" s="43">
        <f>BD3+BD33</f>
        <v>6.0311259863081418E-2</v>
      </c>
      <c r="BE62" s="17">
        <f>BE3</f>
        <v>2.3837085767669484</v>
      </c>
      <c r="BF62" s="79">
        <f t="shared" ref="BF62:BF86" si="111">BB62/BE62</f>
        <v>0.43258479547180173</v>
      </c>
      <c r="BK62" s="43">
        <f>BK3+BK33</f>
        <v>0.10479898743322644</v>
      </c>
      <c r="BL62" s="43">
        <f>BL3+BL33</f>
        <v>1.0479898743322642</v>
      </c>
      <c r="BM62" s="43">
        <f>BM3+BM33</f>
        <v>1.1527888617654907</v>
      </c>
      <c r="BN62" s="43">
        <f>BN3+BN33</f>
        <v>6.6010698633165027E-2</v>
      </c>
      <c r="BO62" s="17">
        <f>BO3</f>
        <v>2.2602864250017372</v>
      </c>
      <c r="BP62" s="79">
        <f t="shared" ref="BP62:BP86" si="112">BL62/BO62</f>
        <v>0.46365357183944456</v>
      </c>
      <c r="BU62" s="43">
        <f>BU3+BU33</f>
        <v>8.136110055243323E-2</v>
      </c>
      <c r="BV62" s="43">
        <f>BV3+BV33</f>
        <v>0.97633320662919865</v>
      </c>
      <c r="BW62" s="43">
        <f>BW3+BW33</f>
        <v>1.0576943071816318</v>
      </c>
      <c r="BX62" s="43">
        <f>BX3+BX33</f>
        <v>0.16952165704292321</v>
      </c>
      <c r="BY62" s="17">
        <f>BY3</f>
        <v>2.0281602656341171</v>
      </c>
      <c r="BZ62" s="79">
        <f t="shared" ref="BZ62:BZ86" si="113">BV62/BY62</f>
        <v>0.48138858805812462</v>
      </c>
    </row>
    <row r="63" spans="2:78" ht="20.100000000000001" customHeight="1">
      <c r="E63" s="38">
        <v>20</v>
      </c>
      <c r="F63" s="20">
        <f t="shared" ref="F63:F86" si="114">0.02*E63-0.0054</f>
        <v>0.39460000000000001</v>
      </c>
      <c r="G63" s="20">
        <f t="shared" si="104"/>
        <v>4.9715430929603945</v>
      </c>
      <c r="H63" s="29">
        <f t="shared" si="105"/>
        <v>35291.690140845072</v>
      </c>
      <c r="M63" s="43">
        <f t="shared" ref="M63:P78" si="115">M4+M34</f>
        <v>0.32668026343466078</v>
      </c>
      <c r="N63" s="43">
        <f t="shared" si="115"/>
        <v>0</v>
      </c>
      <c r="O63" s="43">
        <f t="shared" si="115"/>
        <v>0.32668026343466078</v>
      </c>
      <c r="P63" s="43">
        <f t="shared" si="115"/>
        <v>0</v>
      </c>
      <c r="Q63" s="17">
        <f t="shared" ref="Q63:Q86" si="116">Q4</f>
        <v>4.2542681485124358</v>
      </c>
      <c r="R63" s="79">
        <f t="shared" si="106"/>
        <v>0</v>
      </c>
      <c r="W63" s="43">
        <f t="shared" ref="W63:Z78" si="117">W4+W34</f>
        <v>0.29951490353294996</v>
      </c>
      <c r="X63" s="43">
        <f t="shared" si="117"/>
        <v>0.59902980706589992</v>
      </c>
      <c r="Y63" s="43">
        <f t="shared" si="117"/>
        <v>0.89854471059884988</v>
      </c>
      <c r="Z63" s="43">
        <f t="shared" si="117"/>
        <v>1.4435422639214041E-2</v>
      </c>
      <c r="AA63" s="17">
        <f t="shared" ref="AA63:AA86" si="118">AA4</f>
        <v>4.0184189165510436</v>
      </c>
      <c r="AB63" s="79">
        <f t="shared" si="107"/>
        <v>0.14907102009664025</v>
      </c>
      <c r="AG63" s="43">
        <f t="shared" ref="AG63:AJ78" si="119">AG4+AG34</f>
        <v>0.24313601133755927</v>
      </c>
      <c r="AH63" s="43">
        <f t="shared" si="119"/>
        <v>0.97254404535023709</v>
      </c>
      <c r="AI63" s="43">
        <f t="shared" si="119"/>
        <v>1.2156800566877966</v>
      </c>
      <c r="AJ63" s="43">
        <f t="shared" si="119"/>
        <v>2.9929270003695968E-2</v>
      </c>
      <c r="AK63" s="17">
        <f t="shared" ref="AK63:AK86" si="120">AK4</f>
        <v>3.8106745684965984</v>
      </c>
      <c r="AL63" s="79">
        <f t="shared" si="108"/>
        <v>0.25521571781290386</v>
      </c>
      <c r="AQ63" s="43">
        <f t="shared" si="109"/>
        <v>0.20950836812801751</v>
      </c>
      <c r="AR63" s="43">
        <f t="shared" si="109"/>
        <v>1.2570502087681048</v>
      </c>
      <c r="AS63" s="43">
        <f t="shared" si="109"/>
        <v>1.4665585768961225</v>
      </c>
      <c r="AT63" s="43">
        <f t="shared" si="109"/>
        <v>4.1087682699206846E-2</v>
      </c>
      <c r="AU63" s="17">
        <f t="shared" ref="AU63:AU86" si="121">AU4</f>
        <v>3.6330632918475407</v>
      </c>
      <c r="AV63" s="79">
        <f t="shared" si="110"/>
        <v>0.34600283776747814</v>
      </c>
      <c r="BA63" s="43">
        <f t="shared" ref="BA63:BD78" si="122">BA4+BA34</f>
        <v>0.17404737618299984</v>
      </c>
      <c r="BB63" s="43">
        <f t="shared" si="122"/>
        <v>1.3923790094639987</v>
      </c>
      <c r="BC63" s="43">
        <f t="shared" si="122"/>
        <v>1.5664263856469984</v>
      </c>
      <c r="BD63" s="43">
        <f t="shared" si="122"/>
        <v>6.0159300072314674E-2</v>
      </c>
      <c r="BE63" s="17">
        <f t="shared" ref="BE63:BE86" si="123">BE4</f>
        <v>3.4357496223564983</v>
      </c>
      <c r="BF63" s="79">
        <f t="shared" si="111"/>
        <v>0.40526207160258648</v>
      </c>
      <c r="BK63" s="43">
        <f t="shared" ref="BK63:BN78" si="124">BK4+BK34</f>
        <v>0.15005854392947482</v>
      </c>
      <c r="BL63" s="43">
        <f t="shared" si="124"/>
        <v>1.5005854392947482</v>
      </c>
      <c r="BM63" s="43">
        <f t="shared" si="124"/>
        <v>1.6506439832242228</v>
      </c>
      <c r="BN63" s="43">
        <f t="shared" si="124"/>
        <v>6.102032265889161E-2</v>
      </c>
      <c r="BO63" s="17">
        <f t="shared" ref="BO63:BO86" si="125">BO4</f>
        <v>3.2995713188898468</v>
      </c>
      <c r="BP63" s="79">
        <f t="shared" si="112"/>
        <v>0.45478193809722706</v>
      </c>
      <c r="BU63" s="43">
        <f t="shared" ref="BU63:BX78" si="126">BU4+BU34</f>
        <v>0.12393088820168995</v>
      </c>
      <c r="BV63" s="43">
        <f t="shared" si="126"/>
        <v>1.4871706584202791</v>
      </c>
      <c r="BW63" s="43">
        <f t="shared" si="126"/>
        <v>1.6111015466219691</v>
      </c>
      <c r="BX63" s="43">
        <f t="shared" si="126"/>
        <v>7.7164036664782998E-2</v>
      </c>
      <c r="BY63" s="17">
        <f t="shared" ref="BY63:BY86" si="127">BY4</f>
        <v>3.1352881315162477</v>
      </c>
      <c r="BZ63" s="79">
        <f t="shared" si="113"/>
        <v>0.47433301056801841</v>
      </c>
    </row>
    <row r="64" spans="2:78" ht="20.100000000000001" customHeight="1">
      <c r="E64" s="38">
        <v>22</v>
      </c>
      <c r="F64" s="20">
        <f t="shared" si="114"/>
        <v>0.43459999999999999</v>
      </c>
      <c r="G64" s="20">
        <f t="shared" si="104"/>
        <v>5.4755008317298213</v>
      </c>
      <c r="H64" s="29">
        <f t="shared" si="105"/>
        <v>38869.15492957746</v>
      </c>
      <c r="M64" s="43">
        <f t="shared" si="115"/>
        <v>0.44380613028279858</v>
      </c>
      <c r="N64" s="43">
        <f t="shared" si="115"/>
        <v>0</v>
      </c>
      <c r="O64" s="43">
        <f t="shared" si="115"/>
        <v>0.44380613028279858</v>
      </c>
      <c r="P64" s="43">
        <f t="shared" si="115"/>
        <v>0</v>
      </c>
      <c r="Q64" s="17">
        <f t="shared" si="116"/>
        <v>5.6456560755866532</v>
      </c>
      <c r="R64" s="79">
        <f t="shared" si="106"/>
        <v>0</v>
      </c>
      <c r="W64" s="43">
        <f t="shared" si="117"/>
        <v>0.40024255590883717</v>
      </c>
      <c r="X64" s="43">
        <f t="shared" si="117"/>
        <v>0.80048511181767434</v>
      </c>
      <c r="Y64" s="43">
        <f t="shared" si="117"/>
        <v>1.2007276677265115</v>
      </c>
      <c r="Z64" s="43">
        <f t="shared" si="117"/>
        <v>2.2270518844796611E-2</v>
      </c>
      <c r="AA64" s="17">
        <f t="shared" si="118"/>
        <v>5.4590803999999027</v>
      </c>
      <c r="AB64" s="79">
        <f t="shared" si="107"/>
        <v>0.146633691604485</v>
      </c>
      <c r="AG64" s="43">
        <f t="shared" si="119"/>
        <v>0.35841377298837068</v>
      </c>
      <c r="AH64" s="43">
        <f t="shared" si="119"/>
        <v>1.4336550919534827</v>
      </c>
      <c r="AI64" s="43">
        <f t="shared" si="119"/>
        <v>1.7920688649418535</v>
      </c>
      <c r="AJ64" s="43">
        <f t="shared" si="119"/>
        <v>3.5410593983748823E-2</v>
      </c>
      <c r="AK64" s="17">
        <f t="shared" si="120"/>
        <v>5.2697951191660408</v>
      </c>
      <c r="AL64" s="79">
        <f t="shared" si="108"/>
        <v>0.27205139090499642</v>
      </c>
      <c r="AQ64" s="43">
        <f t="shared" si="109"/>
        <v>0.3132237376453334</v>
      </c>
      <c r="AR64" s="43">
        <f t="shared" si="109"/>
        <v>1.8793424258720002</v>
      </c>
      <c r="AS64" s="43">
        <f t="shared" si="109"/>
        <v>2.1925661635173337</v>
      </c>
      <c r="AT64" s="43">
        <f t="shared" si="109"/>
        <v>4.2868285167929281E-2</v>
      </c>
      <c r="AU64" s="17">
        <f t="shared" si="121"/>
        <v>5.0863161352902724</v>
      </c>
      <c r="AV64" s="79">
        <f t="shared" si="110"/>
        <v>0.36948989718366126</v>
      </c>
      <c r="BA64" s="43">
        <f t="shared" si="122"/>
        <v>0.26807017196769367</v>
      </c>
      <c r="BB64" s="43">
        <f t="shared" si="122"/>
        <v>2.1445613757415494</v>
      </c>
      <c r="BC64" s="43">
        <f t="shared" si="122"/>
        <v>2.4126315477092435</v>
      </c>
      <c r="BD64" s="43">
        <f t="shared" si="122"/>
        <v>4.7995523188561817E-2</v>
      </c>
      <c r="BE64" s="17">
        <f t="shared" si="123"/>
        <v>4.8912245574983171</v>
      </c>
      <c r="BF64" s="79">
        <f t="shared" si="111"/>
        <v>0.43845081135232405</v>
      </c>
      <c r="BK64" s="43">
        <f t="shared" si="124"/>
        <v>0.23620449861427206</v>
      </c>
      <c r="BL64" s="43">
        <f t="shared" si="124"/>
        <v>2.3620449861427204</v>
      </c>
      <c r="BM64" s="43">
        <f t="shared" si="124"/>
        <v>2.5982494847569919</v>
      </c>
      <c r="BN64" s="43">
        <f t="shared" si="124"/>
        <v>5.6553746612358478E-2</v>
      </c>
      <c r="BO64" s="17">
        <f t="shared" si="125"/>
        <v>4.7425833553711119</v>
      </c>
      <c r="BP64" s="79">
        <f t="shared" si="112"/>
        <v>0.49805028381159322</v>
      </c>
      <c r="BU64" s="43">
        <f t="shared" si="126"/>
        <v>0.20068726783820337</v>
      </c>
      <c r="BV64" s="43">
        <f t="shared" si="126"/>
        <v>2.4082472140584406</v>
      </c>
      <c r="BW64" s="43">
        <f t="shared" si="126"/>
        <v>2.6089344818966436</v>
      </c>
      <c r="BX64" s="43">
        <f t="shared" si="126"/>
        <v>9.1469720938560817E-2</v>
      </c>
      <c r="BY64" s="17">
        <f t="shared" si="127"/>
        <v>4.5935550667800342</v>
      </c>
      <c r="BZ64" s="79">
        <f t="shared" si="113"/>
        <v>0.52426653845396498</v>
      </c>
    </row>
    <row r="65" spans="5:78" ht="20.100000000000001" customHeight="1">
      <c r="E65" s="38">
        <v>24</v>
      </c>
      <c r="F65" s="20">
        <f t="shared" si="114"/>
        <v>0.47459999999999997</v>
      </c>
      <c r="G65" s="20">
        <f t="shared" si="104"/>
        <v>5.9794585704992471</v>
      </c>
      <c r="H65" s="29">
        <f t="shared" si="105"/>
        <v>42446.619718309856</v>
      </c>
      <c r="M65" s="43">
        <f t="shared" si="115"/>
        <v>0.48532318512468536</v>
      </c>
      <c r="N65" s="43">
        <f t="shared" si="115"/>
        <v>0</v>
      </c>
      <c r="O65" s="43">
        <f t="shared" si="115"/>
        <v>0.48532318512468536</v>
      </c>
      <c r="P65" s="43">
        <f t="shared" si="115"/>
        <v>0</v>
      </c>
      <c r="Q65" s="17">
        <f t="shared" si="116"/>
        <v>7.6614057005605769</v>
      </c>
      <c r="R65" s="79">
        <f t="shared" si="106"/>
        <v>0</v>
      </c>
      <c r="W65" s="43">
        <f t="shared" si="117"/>
        <v>0.4528545167960506</v>
      </c>
      <c r="X65" s="43">
        <f t="shared" si="117"/>
        <v>0.9057090335921012</v>
      </c>
      <c r="Y65" s="43">
        <f t="shared" si="117"/>
        <v>1.3585635503881519</v>
      </c>
      <c r="Z65" s="43">
        <f t="shared" si="117"/>
        <v>3.202691367126341E-2</v>
      </c>
      <c r="AA65" s="17">
        <f t="shared" si="118"/>
        <v>7.4189306287110153</v>
      </c>
      <c r="AB65" s="79">
        <f t="shared" si="107"/>
        <v>0.12208080637484832</v>
      </c>
      <c r="AG65" s="43">
        <f t="shared" si="119"/>
        <v>0.40093388190489182</v>
      </c>
      <c r="AH65" s="43">
        <f t="shared" si="119"/>
        <v>1.6037355276195673</v>
      </c>
      <c r="AI65" s="43">
        <f t="shared" si="119"/>
        <v>2.0046694095244595</v>
      </c>
      <c r="AJ65" s="43">
        <f t="shared" si="119"/>
        <v>4.4932449964823637E-2</v>
      </c>
      <c r="AK65" s="17">
        <f t="shared" si="120"/>
        <v>7.0726096840942816</v>
      </c>
      <c r="AL65" s="79">
        <f t="shared" si="108"/>
        <v>0.22675300903798448</v>
      </c>
      <c r="AQ65" s="43">
        <f t="shared" si="109"/>
        <v>0.36195393986150198</v>
      </c>
      <c r="AR65" s="43">
        <f t="shared" si="109"/>
        <v>2.171723639169012</v>
      </c>
      <c r="AS65" s="43">
        <f t="shared" si="109"/>
        <v>2.5336775790305137</v>
      </c>
      <c r="AT65" s="43">
        <f t="shared" si="109"/>
        <v>6.4850371398318826E-2</v>
      </c>
      <c r="AU65" s="17">
        <f t="shared" si="121"/>
        <v>6.797367710643428</v>
      </c>
      <c r="AV65" s="79">
        <f t="shared" si="110"/>
        <v>0.31949480028401173</v>
      </c>
      <c r="BA65" s="43">
        <f t="shared" si="122"/>
        <v>0.32559494533461392</v>
      </c>
      <c r="BB65" s="43">
        <f t="shared" si="122"/>
        <v>2.6047595626769113</v>
      </c>
      <c r="BC65" s="43">
        <f t="shared" si="122"/>
        <v>2.9303545080115256</v>
      </c>
      <c r="BD65" s="43">
        <f t="shared" si="122"/>
        <v>7.4651897956782468E-2</v>
      </c>
      <c r="BE65" s="17">
        <f t="shared" si="123"/>
        <v>6.5916923898230086</v>
      </c>
      <c r="BF65" s="79">
        <f t="shared" si="111"/>
        <v>0.39515793648053577</v>
      </c>
      <c r="BK65" s="43">
        <f t="shared" si="124"/>
        <v>0.29415527213264958</v>
      </c>
      <c r="BL65" s="43">
        <f t="shared" si="124"/>
        <v>2.9415527213264956</v>
      </c>
      <c r="BM65" s="43">
        <f t="shared" si="124"/>
        <v>3.2357079934591457</v>
      </c>
      <c r="BN65" s="43">
        <f t="shared" si="124"/>
        <v>9.5342058226159015E-2</v>
      </c>
      <c r="BO65" s="17">
        <f t="shared" si="125"/>
        <v>6.3981156172861455</v>
      </c>
      <c r="BP65" s="79">
        <f t="shared" si="112"/>
        <v>0.45975297998353432</v>
      </c>
      <c r="BU65" s="43">
        <f t="shared" si="126"/>
        <v>0.26919749568996265</v>
      </c>
      <c r="BV65" s="43">
        <f t="shared" si="126"/>
        <v>3.2303699482795523</v>
      </c>
      <c r="BW65" s="43">
        <f t="shared" si="126"/>
        <v>3.4995674439695148</v>
      </c>
      <c r="BX65" s="43">
        <f t="shared" si="126"/>
        <v>8.8856782598085965E-2</v>
      </c>
      <c r="BY65" s="17">
        <f t="shared" si="127"/>
        <v>6.2736013912012352</v>
      </c>
      <c r="BZ65" s="79">
        <f t="shared" si="113"/>
        <v>0.51491475897881656</v>
      </c>
    </row>
    <row r="66" spans="5:78" ht="20.100000000000001" customHeight="1">
      <c r="E66" s="38">
        <v>26</v>
      </c>
      <c r="F66" s="20">
        <f t="shared" si="114"/>
        <v>0.51460000000000006</v>
      </c>
      <c r="G66" s="20">
        <f t="shared" si="104"/>
        <v>6.4834163092686756</v>
      </c>
      <c r="H66" s="29">
        <f t="shared" si="105"/>
        <v>46024.084507042258</v>
      </c>
      <c r="M66" s="43">
        <f t="shared" si="115"/>
        <v>0.64480678898656296</v>
      </c>
      <c r="N66" s="43">
        <f t="shared" si="115"/>
        <v>0</v>
      </c>
      <c r="O66" s="43">
        <f t="shared" si="115"/>
        <v>0.64480678898656296</v>
      </c>
      <c r="P66" s="43">
        <f t="shared" si="115"/>
        <v>0</v>
      </c>
      <c r="Q66" s="17">
        <f t="shared" si="116"/>
        <v>9.8685773294808907</v>
      </c>
      <c r="R66" s="79">
        <f t="shared" si="106"/>
        <v>0</v>
      </c>
      <c r="W66" s="43">
        <f t="shared" si="117"/>
        <v>0.50943306327455162</v>
      </c>
      <c r="X66" s="43">
        <f t="shared" si="117"/>
        <v>1.0188661265491032</v>
      </c>
      <c r="Y66" s="43">
        <f t="shared" si="117"/>
        <v>1.5282991898236551</v>
      </c>
      <c r="Z66" s="43">
        <f t="shared" si="117"/>
        <v>5.3094498494638709E-2</v>
      </c>
      <c r="AA66" s="17">
        <f t="shared" si="118"/>
        <v>9.5871137057058942</v>
      </c>
      <c r="AB66" s="79">
        <f t="shared" si="107"/>
        <v>0.10627454287338972</v>
      </c>
      <c r="AG66" s="43">
        <f t="shared" si="119"/>
        <v>0.44774889473703378</v>
      </c>
      <c r="AH66" s="43">
        <f t="shared" si="119"/>
        <v>1.7909955789481351</v>
      </c>
      <c r="AI66" s="43">
        <f t="shared" si="119"/>
        <v>2.2387444736851689</v>
      </c>
      <c r="AJ66" s="43">
        <f t="shared" si="119"/>
        <v>9.5265315130291572E-2</v>
      </c>
      <c r="AK66" s="17">
        <f t="shared" si="120"/>
        <v>9.1996192647553858</v>
      </c>
      <c r="AL66" s="79">
        <f t="shared" si="108"/>
        <v>0.19468148924484396</v>
      </c>
      <c r="AQ66" s="43">
        <f t="shared" si="109"/>
        <v>0.41156049180808368</v>
      </c>
      <c r="AR66" s="43">
        <f t="shared" si="109"/>
        <v>2.4693629508485024</v>
      </c>
      <c r="AS66" s="43">
        <f t="shared" si="109"/>
        <v>2.8809234426565862</v>
      </c>
      <c r="AT66" s="43">
        <f t="shared" si="109"/>
        <v>0.10781918607720276</v>
      </c>
      <c r="AU66" s="17">
        <f t="shared" si="121"/>
        <v>8.926509584151793</v>
      </c>
      <c r="AV66" s="79">
        <f t="shared" si="110"/>
        <v>0.27663253229824925</v>
      </c>
      <c r="BA66" s="43">
        <f t="shared" si="122"/>
        <v>0.37164451828405848</v>
      </c>
      <c r="BB66" s="43">
        <f t="shared" si="122"/>
        <v>2.9731561462724678</v>
      </c>
      <c r="BC66" s="43">
        <f t="shared" si="122"/>
        <v>3.3448006645565265</v>
      </c>
      <c r="BD66" s="43">
        <f t="shared" si="122"/>
        <v>0.12421754654573433</v>
      </c>
      <c r="BE66" s="17">
        <f t="shared" si="123"/>
        <v>8.6039188555329602</v>
      </c>
      <c r="BF66" s="79">
        <f t="shared" si="111"/>
        <v>0.34555836662272882</v>
      </c>
      <c r="BK66" s="43">
        <f t="shared" si="124"/>
        <v>0.34002232756518419</v>
      </c>
      <c r="BL66" s="43">
        <f t="shared" si="124"/>
        <v>3.4002232756518418</v>
      </c>
      <c r="BM66" s="43">
        <f t="shared" si="124"/>
        <v>3.7402456032170264</v>
      </c>
      <c r="BN66" s="43">
        <f t="shared" si="124"/>
        <v>0.13116150566474014</v>
      </c>
      <c r="BO66" s="17">
        <f t="shared" si="125"/>
        <v>8.3269535088502575</v>
      </c>
      <c r="BP66" s="79">
        <f t="shared" si="112"/>
        <v>0.4083394091293932</v>
      </c>
      <c r="BU66" s="43">
        <f t="shared" si="126"/>
        <v>0.3146157598264564</v>
      </c>
      <c r="BV66" s="43">
        <f t="shared" si="126"/>
        <v>3.7753891179174768</v>
      </c>
      <c r="BW66" s="43">
        <f t="shared" si="126"/>
        <v>4.0900048777439331</v>
      </c>
      <c r="BX66" s="43">
        <f t="shared" si="126"/>
        <v>0.1512404271464215</v>
      </c>
      <c r="BY66" s="17">
        <f t="shared" si="127"/>
        <v>8.141238926039815</v>
      </c>
      <c r="BZ66" s="79">
        <f t="shared" si="113"/>
        <v>0.46373643523000729</v>
      </c>
    </row>
    <row r="67" spans="5:78" ht="20.100000000000001" customHeight="1">
      <c r="E67" s="38">
        <v>28</v>
      </c>
      <c r="F67" s="20">
        <f t="shared" si="114"/>
        <v>0.55460000000000009</v>
      </c>
      <c r="G67" s="20">
        <f t="shared" si="104"/>
        <v>6.9873740480381032</v>
      </c>
      <c r="H67" s="29">
        <f t="shared" si="105"/>
        <v>49601.549295774654</v>
      </c>
      <c r="M67" s="43">
        <f t="shared" si="115"/>
        <v>0.82801706898026772</v>
      </c>
      <c r="N67" s="43">
        <f t="shared" si="115"/>
        <v>0</v>
      </c>
      <c r="O67" s="43">
        <f t="shared" si="115"/>
        <v>0.82801706898026772</v>
      </c>
      <c r="P67" s="43">
        <f t="shared" si="115"/>
        <v>0</v>
      </c>
      <c r="Q67" s="17">
        <f t="shared" si="116"/>
        <v>12.41770443386098</v>
      </c>
      <c r="R67" s="79">
        <f t="shared" si="106"/>
        <v>0</v>
      </c>
      <c r="W67" s="43">
        <f t="shared" si="117"/>
        <v>0.65025249410254016</v>
      </c>
      <c r="X67" s="43">
        <f t="shared" si="117"/>
        <v>1.3005049882050803</v>
      </c>
      <c r="Y67" s="43">
        <f t="shared" si="117"/>
        <v>1.9507574823076204</v>
      </c>
      <c r="Z67" s="43">
        <f t="shared" si="117"/>
        <v>4.7933950250631061E-2</v>
      </c>
      <c r="AA67" s="17">
        <f t="shared" si="118"/>
        <v>12.079851492083328</v>
      </c>
      <c r="AB67" s="79">
        <f t="shared" si="107"/>
        <v>0.10765902122698955</v>
      </c>
      <c r="AG67" s="43">
        <f t="shared" si="119"/>
        <v>0.5260445802857896</v>
      </c>
      <c r="AH67" s="43">
        <f t="shared" si="119"/>
        <v>2.1041783211431584</v>
      </c>
      <c r="AI67" s="43">
        <f t="shared" si="119"/>
        <v>2.6302229014289478</v>
      </c>
      <c r="AJ67" s="43">
        <f t="shared" si="119"/>
        <v>0.12626588517528714</v>
      </c>
      <c r="AK67" s="17">
        <f t="shared" si="120"/>
        <v>11.708213256127909</v>
      </c>
      <c r="AL67" s="79">
        <f t="shared" si="108"/>
        <v>0.17971814102735634</v>
      </c>
      <c r="AQ67" s="43">
        <f t="shared" si="109"/>
        <v>0.45377049054973828</v>
      </c>
      <c r="AR67" s="43">
        <f t="shared" si="109"/>
        <v>2.7226229432984295</v>
      </c>
      <c r="AS67" s="43">
        <f t="shared" si="109"/>
        <v>3.1763934338481676</v>
      </c>
      <c r="AT67" s="43">
        <f t="shared" si="109"/>
        <v>0.15772169716296508</v>
      </c>
      <c r="AU67" s="17">
        <f t="shared" si="121"/>
        <v>11.305202961293139</v>
      </c>
      <c r="AV67" s="79">
        <f t="shared" si="110"/>
        <v>0.24082919631077582</v>
      </c>
      <c r="BA67" s="43">
        <f t="shared" si="122"/>
        <v>0.41762311208199643</v>
      </c>
      <c r="BB67" s="43">
        <f t="shared" si="122"/>
        <v>3.3409848966559714</v>
      </c>
      <c r="BC67" s="43">
        <f t="shared" si="122"/>
        <v>3.7586080087379679</v>
      </c>
      <c r="BD67" s="43">
        <f t="shared" si="122"/>
        <v>0.18983419695592962</v>
      </c>
      <c r="BE67" s="17">
        <f t="shared" si="123"/>
        <v>10.957697078321839</v>
      </c>
      <c r="BF67" s="79">
        <f t="shared" si="111"/>
        <v>0.3048984538243541</v>
      </c>
      <c r="BK67" s="43">
        <f t="shared" si="124"/>
        <v>0.39006888687720309</v>
      </c>
      <c r="BL67" s="43">
        <f t="shared" si="124"/>
        <v>3.9006888687720305</v>
      </c>
      <c r="BM67" s="43">
        <f t="shared" si="124"/>
        <v>4.290757755649234</v>
      </c>
      <c r="BN67" s="43">
        <f t="shared" si="124"/>
        <v>0.17265100389071975</v>
      </c>
      <c r="BO67" s="17">
        <f t="shared" si="125"/>
        <v>10.683392666069032</v>
      </c>
      <c r="BP67" s="79">
        <f t="shared" si="112"/>
        <v>0.36511705510561315</v>
      </c>
      <c r="BU67" s="43">
        <f t="shared" si="126"/>
        <v>0.35511839365840864</v>
      </c>
      <c r="BV67" s="43">
        <f t="shared" si="126"/>
        <v>4.2614207239009039</v>
      </c>
      <c r="BW67" s="43">
        <f t="shared" si="126"/>
        <v>4.6165391175593129</v>
      </c>
      <c r="BX67" s="43">
        <f t="shared" si="126"/>
        <v>0.18368584909212418</v>
      </c>
      <c r="BY67" s="17">
        <f t="shared" si="127"/>
        <v>10.331864724267046</v>
      </c>
      <c r="BZ67" s="79">
        <f t="shared" si="113"/>
        <v>0.41245417333928691</v>
      </c>
    </row>
    <row r="68" spans="5:78" ht="20.100000000000001" customHeight="1">
      <c r="E68" s="38">
        <v>30</v>
      </c>
      <c r="F68" s="20">
        <f t="shared" si="114"/>
        <v>0.59460000000000002</v>
      </c>
      <c r="G68" s="20">
        <f t="shared" si="104"/>
        <v>7.4913317868075282</v>
      </c>
      <c r="H68" s="29">
        <f t="shared" si="105"/>
        <v>53179.014084507042</v>
      </c>
      <c r="M68" s="43">
        <f t="shared" si="115"/>
        <v>1.0012984214724678</v>
      </c>
      <c r="N68" s="43">
        <f t="shared" si="115"/>
        <v>0</v>
      </c>
      <c r="O68" s="43">
        <f t="shared" si="115"/>
        <v>1.0012984214724678</v>
      </c>
      <c r="P68" s="43">
        <f t="shared" si="115"/>
        <v>0</v>
      </c>
      <c r="Q68" s="17">
        <f t="shared" si="116"/>
        <v>15.321830103768306</v>
      </c>
      <c r="R68" s="79">
        <f t="shared" si="106"/>
        <v>0</v>
      </c>
      <c r="W68" s="43">
        <f t="shared" si="117"/>
        <v>0.81899237896557975</v>
      </c>
      <c r="X68" s="43">
        <f t="shared" si="117"/>
        <v>1.6379847579311595</v>
      </c>
      <c r="Y68" s="43">
        <f t="shared" si="117"/>
        <v>2.456977136896739</v>
      </c>
      <c r="Z68" s="43">
        <f t="shared" si="117"/>
        <v>4.3286772480557512E-2</v>
      </c>
      <c r="AA68" s="17">
        <f t="shared" si="118"/>
        <v>14.788500355073474</v>
      </c>
      <c r="AB68" s="79">
        <f t="shared" si="107"/>
        <v>0.11076070721188562</v>
      </c>
      <c r="AG68" s="43">
        <f t="shared" si="119"/>
        <v>0.64390909302971755</v>
      </c>
      <c r="AH68" s="43">
        <f t="shared" si="119"/>
        <v>2.5756363721188702</v>
      </c>
      <c r="AI68" s="43">
        <f t="shared" si="119"/>
        <v>3.2195454651485873</v>
      </c>
      <c r="AJ68" s="43">
        <f t="shared" si="119"/>
        <v>0.12470993377040417</v>
      </c>
      <c r="AK68" s="17">
        <f t="shared" si="120"/>
        <v>14.478217434364398</v>
      </c>
      <c r="AL68" s="79">
        <f t="shared" si="108"/>
        <v>0.1778973401798439</v>
      </c>
      <c r="AQ68" s="43">
        <f t="shared" si="109"/>
        <v>0.54270621171637679</v>
      </c>
      <c r="AR68" s="43">
        <f t="shared" si="109"/>
        <v>3.2562372702982607</v>
      </c>
      <c r="AS68" s="43">
        <f t="shared" si="109"/>
        <v>3.7989434820146375</v>
      </c>
      <c r="AT68" s="43">
        <f t="shared" si="109"/>
        <v>0.20655583762052185</v>
      </c>
      <c r="AU68" s="17">
        <f t="shared" si="121"/>
        <v>14.072767867048066</v>
      </c>
      <c r="AV68" s="79">
        <f t="shared" si="110"/>
        <v>0.23138570187907861</v>
      </c>
      <c r="BA68" s="43">
        <f t="shared" si="122"/>
        <v>0.46056451139929355</v>
      </c>
      <c r="BB68" s="43">
        <f t="shared" si="122"/>
        <v>3.6845160911943484</v>
      </c>
      <c r="BC68" s="43">
        <f t="shared" si="122"/>
        <v>4.1450806025936426</v>
      </c>
      <c r="BD68" s="43">
        <f t="shared" si="122"/>
        <v>0.24154768989148112</v>
      </c>
      <c r="BE68" s="17">
        <f t="shared" si="123"/>
        <v>13.627665530312042</v>
      </c>
      <c r="BF68" s="79">
        <f t="shared" si="111"/>
        <v>0.27037030539081491</v>
      </c>
      <c r="BK68" s="43">
        <f t="shared" si="124"/>
        <v>0.43838630358610969</v>
      </c>
      <c r="BL68" s="43">
        <f t="shared" si="124"/>
        <v>4.383863035861097</v>
      </c>
      <c r="BM68" s="43">
        <f t="shared" si="124"/>
        <v>4.8222493394472066</v>
      </c>
      <c r="BN68" s="43">
        <f t="shared" si="124"/>
        <v>0.24094335278007362</v>
      </c>
      <c r="BO68" s="17">
        <f t="shared" si="125"/>
        <v>13.340182952019289</v>
      </c>
      <c r="BP68" s="79">
        <f t="shared" si="112"/>
        <v>0.32862090809613048</v>
      </c>
      <c r="BU68" s="43">
        <f t="shared" si="126"/>
        <v>0.39927399008481118</v>
      </c>
      <c r="BV68" s="43">
        <f t="shared" si="126"/>
        <v>4.7912878810177331</v>
      </c>
      <c r="BW68" s="43">
        <f t="shared" si="126"/>
        <v>5.1905618711025445</v>
      </c>
      <c r="BX68" s="43">
        <f t="shared" si="126"/>
        <v>0.3026777485840208</v>
      </c>
      <c r="BY68" s="17">
        <f t="shared" si="127"/>
        <v>12.986281984948553</v>
      </c>
      <c r="BZ68" s="79">
        <f t="shared" si="113"/>
        <v>0.36894993398194831</v>
      </c>
    </row>
    <row r="69" spans="5:78" ht="20.100000000000001" customHeight="1">
      <c r="E69" s="38">
        <v>32</v>
      </c>
      <c r="F69" s="20">
        <f t="shared" si="114"/>
        <v>0.63460000000000005</v>
      </c>
      <c r="G69" s="20">
        <f t="shared" si="104"/>
        <v>7.9952895255769558</v>
      </c>
      <c r="H69" s="29">
        <f t="shared" si="105"/>
        <v>56756.478873239437</v>
      </c>
      <c r="M69" s="43">
        <f t="shared" si="115"/>
        <v>1.0749614976795487</v>
      </c>
      <c r="N69" s="43">
        <f t="shared" si="115"/>
        <v>0</v>
      </c>
      <c r="O69" s="43">
        <f t="shared" si="115"/>
        <v>1.0749614976795487</v>
      </c>
      <c r="P69" s="43">
        <f t="shared" si="115"/>
        <v>0</v>
      </c>
      <c r="Q69" s="17">
        <f t="shared" si="116"/>
        <v>18.365192759493137</v>
      </c>
      <c r="R69" s="79">
        <f t="shared" si="106"/>
        <v>0</v>
      </c>
      <c r="W69" s="43">
        <f t="shared" si="117"/>
        <v>0.91740339034635188</v>
      </c>
      <c r="X69" s="43">
        <f t="shared" si="117"/>
        <v>1.8348067806927038</v>
      </c>
      <c r="Y69" s="43">
        <f t="shared" si="117"/>
        <v>2.7522101710390556</v>
      </c>
      <c r="Z69" s="43">
        <f t="shared" si="117"/>
        <v>4.886100587684411E-2</v>
      </c>
      <c r="AA69" s="17">
        <f t="shared" si="118"/>
        <v>18.118138194515378</v>
      </c>
      <c r="AB69" s="79">
        <f t="shared" si="107"/>
        <v>0.10126905761476784</v>
      </c>
      <c r="AG69" s="43">
        <f t="shared" si="119"/>
        <v>0.77027411876404772</v>
      </c>
      <c r="AH69" s="43">
        <f t="shared" si="119"/>
        <v>3.0810964750561909</v>
      </c>
      <c r="AI69" s="43">
        <f t="shared" si="119"/>
        <v>3.8513705938202385</v>
      </c>
      <c r="AJ69" s="43">
        <f t="shared" si="119"/>
        <v>0.1067019544202529</v>
      </c>
      <c r="AK69" s="17">
        <f t="shared" si="120"/>
        <v>17.444462575868702</v>
      </c>
      <c r="AL69" s="79">
        <f t="shared" si="108"/>
        <v>0.17662318123335813</v>
      </c>
      <c r="AQ69" s="43">
        <f t="shared" si="109"/>
        <v>0.6649058474360241</v>
      </c>
      <c r="AR69" s="43">
        <f t="shared" si="109"/>
        <v>3.9894350846161442</v>
      </c>
      <c r="AS69" s="43">
        <f t="shared" si="109"/>
        <v>4.6543409320521683</v>
      </c>
      <c r="AT69" s="43">
        <f t="shared" si="109"/>
        <v>0.14911356176144297</v>
      </c>
      <c r="AU69" s="17">
        <f t="shared" si="121"/>
        <v>17.092560463802823</v>
      </c>
      <c r="AV69" s="79">
        <f t="shared" si="110"/>
        <v>0.2334018412902287</v>
      </c>
      <c r="BA69" s="43">
        <f t="shared" si="122"/>
        <v>0.50776250773505238</v>
      </c>
      <c r="BB69" s="43">
        <f t="shared" si="122"/>
        <v>4.0621000618804191</v>
      </c>
      <c r="BC69" s="43">
        <f t="shared" si="122"/>
        <v>4.5698625696154718</v>
      </c>
      <c r="BD69" s="43">
        <f t="shared" si="122"/>
        <v>0.31255133327358259</v>
      </c>
      <c r="BE69" s="17">
        <f t="shared" si="123"/>
        <v>16.575553593678627</v>
      </c>
      <c r="BF69" s="79">
        <f t="shared" si="111"/>
        <v>0.24506572519119788</v>
      </c>
      <c r="BK69" s="43">
        <f t="shared" si="124"/>
        <v>0.47826295759549575</v>
      </c>
      <c r="BL69" s="43">
        <f t="shared" si="124"/>
        <v>4.7826295759549566</v>
      </c>
      <c r="BM69" s="43">
        <f t="shared" si="124"/>
        <v>5.2608925335504528</v>
      </c>
      <c r="BN69" s="43">
        <f t="shared" si="124"/>
        <v>0.34230545972349224</v>
      </c>
      <c r="BO69" s="17">
        <f t="shared" si="125"/>
        <v>16.246549221781414</v>
      </c>
      <c r="BP69" s="79">
        <f t="shared" si="112"/>
        <v>0.29437817906235642</v>
      </c>
      <c r="BU69" s="43">
        <f t="shared" si="126"/>
        <v>0.43140072351207437</v>
      </c>
      <c r="BV69" s="43">
        <f t="shared" si="126"/>
        <v>5.176808682144892</v>
      </c>
      <c r="BW69" s="43">
        <f t="shared" si="126"/>
        <v>5.6082094056569662</v>
      </c>
      <c r="BX69" s="43">
        <f t="shared" si="126"/>
        <v>0.39547164237146371</v>
      </c>
      <c r="BY69" s="17">
        <f t="shared" si="127"/>
        <v>15.82956932186773</v>
      </c>
      <c r="BZ69" s="79">
        <f t="shared" si="113"/>
        <v>0.32703408266410627</v>
      </c>
    </row>
    <row r="70" spans="5:78" ht="20.100000000000001" customHeight="1">
      <c r="E70" s="38">
        <v>34</v>
      </c>
      <c r="F70" s="20">
        <f t="shared" si="114"/>
        <v>0.67460000000000009</v>
      </c>
      <c r="G70" s="20">
        <f t="shared" si="104"/>
        <v>8.4992472643463834</v>
      </c>
      <c r="H70" s="29">
        <f t="shared" si="105"/>
        <v>60333.94366197184</v>
      </c>
      <c r="M70" s="43">
        <f t="shared" si="115"/>
        <v>1.1543632125172072</v>
      </c>
      <c r="N70" s="43">
        <f t="shared" si="115"/>
        <v>0</v>
      </c>
      <c r="O70" s="43">
        <f t="shared" si="115"/>
        <v>1.1543632125172072</v>
      </c>
      <c r="P70" s="43">
        <f t="shared" si="115"/>
        <v>0</v>
      </c>
      <c r="Q70" s="17">
        <f t="shared" si="116"/>
        <v>22.336524974756571</v>
      </c>
      <c r="R70" s="79">
        <f t="shared" si="106"/>
        <v>0</v>
      </c>
      <c r="W70" s="43">
        <f t="shared" si="117"/>
        <v>1.0047527547102308</v>
      </c>
      <c r="X70" s="43">
        <f t="shared" si="117"/>
        <v>2.0095055094204617</v>
      </c>
      <c r="Y70" s="43">
        <f t="shared" si="117"/>
        <v>3.0142582641306928</v>
      </c>
      <c r="Z70" s="43">
        <f t="shared" si="117"/>
        <v>5.9174790504041896E-2</v>
      </c>
      <c r="AA70" s="17">
        <f t="shared" si="118"/>
        <v>21.76468445592652</v>
      </c>
      <c r="AB70" s="79">
        <f t="shared" si="107"/>
        <v>9.2328722407609892E-2</v>
      </c>
      <c r="AG70" s="43">
        <f t="shared" si="119"/>
        <v>0.82554791334313649</v>
      </c>
      <c r="AH70" s="43">
        <f t="shared" si="119"/>
        <v>3.3021916533725459</v>
      </c>
      <c r="AI70" s="43">
        <f t="shared" si="119"/>
        <v>4.1277395667156824</v>
      </c>
      <c r="AJ70" s="43">
        <f t="shared" si="119"/>
        <v>0.13067560230935141</v>
      </c>
      <c r="AK70" s="17">
        <f t="shared" si="120"/>
        <v>21.087162018426611</v>
      </c>
      <c r="AL70" s="79">
        <f t="shared" si="108"/>
        <v>0.1565972533661471</v>
      </c>
      <c r="AQ70" s="43">
        <f t="shared" si="109"/>
        <v>0.72604008445131463</v>
      </c>
      <c r="AR70" s="43">
        <f t="shared" si="109"/>
        <v>4.3562405067078878</v>
      </c>
      <c r="AS70" s="43">
        <f t="shared" si="109"/>
        <v>5.0822805911592024</v>
      </c>
      <c r="AT70" s="43">
        <f t="shared" si="109"/>
        <v>0.19444325996025474</v>
      </c>
      <c r="AU70" s="17">
        <f t="shared" si="121"/>
        <v>20.658643553683078</v>
      </c>
      <c r="AV70" s="79">
        <f t="shared" si="110"/>
        <v>0.21086769300161751</v>
      </c>
      <c r="BA70" s="43">
        <f t="shared" si="122"/>
        <v>0.6058408635638779</v>
      </c>
      <c r="BB70" s="43">
        <f t="shared" si="122"/>
        <v>4.8467269085110232</v>
      </c>
      <c r="BC70" s="43">
        <f t="shared" si="122"/>
        <v>5.4525677720749002</v>
      </c>
      <c r="BD70" s="43">
        <f t="shared" si="122"/>
        <v>0.35472740036649825</v>
      </c>
      <c r="BE70" s="17">
        <f t="shared" si="123"/>
        <v>20.13892014542995</v>
      </c>
      <c r="BF70" s="79">
        <f t="shared" si="111"/>
        <v>0.24066468676131442</v>
      </c>
      <c r="BK70" s="43">
        <f t="shared" si="124"/>
        <v>0.5242435784418773</v>
      </c>
      <c r="BL70" s="43">
        <f t="shared" si="124"/>
        <v>5.2424357844187739</v>
      </c>
      <c r="BM70" s="43">
        <f t="shared" si="124"/>
        <v>5.7666793628606499</v>
      </c>
      <c r="BN70" s="43">
        <f t="shared" si="124"/>
        <v>0.41179785800322422</v>
      </c>
      <c r="BO70" s="17">
        <f t="shared" si="125"/>
        <v>19.429548362577478</v>
      </c>
      <c r="BP70" s="79">
        <f t="shared" si="112"/>
        <v>0.26981768626778951</v>
      </c>
      <c r="BU70" s="43">
        <f t="shared" si="126"/>
        <v>0.47457097874415621</v>
      </c>
      <c r="BV70" s="43">
        <f t="shared" si="126"/>
        <v>5.694851744929875</v>
      </c>
      <c r="BW70" s="43">
        <f t="shared" si="126"/>
        <v>6.1694227236740309</v>
      </c>
      <c r="BX70" s="43">
        <f t="shared" si="126"/>
        <v>0.47606170601828834</v>
      </c>
      <c r="BY70" s="17">
        <f t="shared" si="127"/>
        <v>18.999582200317921</v>
      </c>
      <c r="BZ70" s="79">
        <f t="shared" si="113"/>
        <v>0.29973563023057331</v>
      </c>
    </row>
    <row r="71" spans="5:78" ht="20.100000000000001" customHeight="1">
      <c r="E71" s="38">
        <v>36</v>
      </c>
      <c r="F71" s="20">
        <f t="shared" si="114"/>
        <v>0.71460000000000001</v>
      </c>
      <c r="G71" s="20">
        <f t="shared" si="104"/>
        <v>9.0032050031158075</v>
      </c>
      <c r="H71" s="29">
        <f t="shared" si="105"/>
        <v>63911.408450704221</v>
      </c>
      <c r="M71" s="43">
        <f t="shared" si="115"/>
        <v>1.1997362850044138</v>
      </c>
      <c r="N71" s="43">
        <f t="shared" si="115"/>
        <v>0</v>
      </c>
      <c r="O71" s="43">
        <f t="shared" si="115"/>
        <v>1.1997362850044138</v>
      </c>
      <c r="P71" s="43">
        <f t="shared" si="115"/>
        <v>0</v>
      </c>
      <c r="Q71" s="17">
        <f t="shared" si="116"/>
        <v>26.365943208039702</v>
      </c>
      <c r="R71" s="79">
        <f t="shared" si="106"/>
        <v>0</v>
      </c>
      <c r="W71" s="43">
        <f t="shared" si="117"/>
        <v>1.0672252311532722</v>
      </c>
      <c r="X71" s="43">
        <f t="shared" si="117"/>
        <v>2.1344504623065443</v>
      </c>
      <c r="Y71" s="43">
        <f t="shared" si="117"/>
        <v>3.2016756934598161</v>
      </c>
      <c r="Z71" s="43">
        <f t="shared" si="117"/>
        <v>7.0229022522237325E-2</v>
      </c>
      <c r="AA71" s="17">
        <f t="shared" si="118"/>
        <v>25.825615172057162</v>
      </c>
      <c r="AB71" s="79">
        <f t="shared" si="107"/>
        <v>8.2648581576325056E-2</v>
      </c>
      <c r="AG71" s="43">
        <f t="shared" si="119"/>
        <v>0.89691264646591118</v>
      </c>
      <c r="AH71" s="43">
        <f t="shared" si="119"/>
        <v>3.5876505858636447</v>
      </c>
      <c r="AI71" s="43">
        <f t="shared" si="119"/>
        <v>4.4845632323295552</v>
      </c>
      <c r="AJ71" s="43">
        <f t="shared" si="119"/>
        <v>0.18034044409380359</v>
      </c>
      <c r="AK71" s="17">
        <f t="shared" si="120"/>
        <v>25.15622789181128</v>
      </c>
      <c r="AL71" s="79">
        <f t="shared" si="108"/>
        <v>0.14261480700894261</v>
      </c>
      <c r="AQ71" s="43">
        <f t="shared" si="109"/>
        <v>0.73696682849674255</v>
      </c>
      <c r="AR71" s="43">
        <f t="shared" si="109"/>
        <v>4.4218009709804553</v>
      </c>
      <c r="AS71" s="43">
        <f t="shared" si="109"/>
        <v>5.1587677994771974</v>
      </c>
      <c r="AT71" s="43">
        <f t="shared" si="109"/>
        <v>0.31247139731276863</v>
      </c>
      <c r="AU71" s="17">
        <f t="shared" si="121"/>
        <v>24.793141217950403</v>
      </c>
      <c r="AV71" s="79">
        <f t="shared" si="110"/>
        <v>0.17834775077951967</v>
      </c>
      <c r="BA71" s="43">
        <f t="shared" si="122"/>
        <v>0.62457733793212356</v>
      </c>
      <c r="BB71" s="43">
        <f t="shared" si="122"/>
        <v>4.9966187034569884</v>
      </c>
      <c r="BC71" s="43">
        <f t="shared" si="122"/>
        <v>5.621196041389112</v>
      </c>
      <c r="BD71" s="43">
        <f t="shared" si="122"/>
        <v>0.45340181581640976</v>
      </c>
      <c r="BE71" s="17">
        <f t="shared" si="123"/>
        <v>23.996415483364686</v>
      </c>
      <c r="BF71" s="79">
        <f t="shared" si="111"/>
        <v>0.2082235451757723</v>
      </c>
      <c r="BK71" s="43">
        <f t="shared" si="124"/>
        <v>0.58442543931765623</v>
      </c>
      <c r="BL71" s="43">
        <f t="shared" si="124"/>
        <v>5.8442543931765609</v>
      </c>
      <c r="BM71" s="43">
        <f t="shared" si="124"/>
        <v>6.4286798324942174</v>
      </c>
      <c r="BN71" s="43">
        <f t="shared" si="124"/>
        <v>0.47374161751749422</v>
      </c>
      <c r="BO71" s="17">
        <f t="shared" si="125"/>
        <v>23.284008455031014</v>
      </c>
      <c r="BP71" s="79">
        <f t="shared" si="112"/>
        <v>0.25099863730352595</v>
      </c>
      <c r="BU71" s="43">
        <f t="shared" si="126"/>
        <v>0.50758639620022628</v>
      </c>
      <c r="BV71" s="43">
        <f t="shared" si="126"/>
        <v>6.0910367544027153</v>
      </c>
      <c r="BW71" s="43">
        <f t="shared" si="126"/>
        <v>6.5986231506029416</v>
      </c>
      <c r="BX71" s="43">
        <f t="shared" si="126"/>
        <v>0.51679589111799862</v>
      </c>
      <c r="BY71" s="17">
        <f t="shared" si="127"/>
        <v>22.78842095705977</v>
      </c>
      <c r="BZ71" s="79">
        <f t="shared" si="113"/>
        <v>0.26728647701743169</v>
      </c>
    </row>
    <row r="72" spans="5:78" ht="20.100000000000001" customHeight="1">
      <c r="E72" s="38">
        <v>38</v>
      </c>
      <c r="F72" s="20">
        <f t="shared" si="114"/>
        <v>0.75460000000000005</v>
      </c>
      <c r="G72" s="20">
        <f t="shared" si="104"/>
        <v>9.5071627418852351</v>
      </c>
      <c r="H72" s="29">
        <f t="shared" si="105"/>
        <v>67488.873239436623</v>
      </c>
      <c r="M72" s="43">
        <f t="shared" si="115"/>
        <v>1.2860217175098643</v>
      </c>
      <c r="N72" s="43">
        <f t="shared" si="115"/>
        <v>0</v>
      </c>
      <c r="O72" s="43">
        <f t="shared" si="115"/>
        <v>1.2860217175098643</v>
      </c>
      <c r="P72" s="43">
        <f t="shared" si="115"/>
        <v>0</v>
      </c>
      <c r="Q72" s="17">
        <f t="shared" si="116"/>
        <v>31.033772988069888</v>
      </c>
      <c r="R72" s="79">
        <f t="shared" si="106"/>
        <v>0</v>
      </c>
      <c r="W72" s="43">
        <f t="shared" si="117"/>
        <v>1.1099921615859016</v>
      </c>
      <c r="X72" s="43">
        <f t="shared" si="117"/>
        <v>2.2199843231718033</v>
      </c>
      <c r="Y72" s="43">
        <f t="shared" si="117"/>
        <v>3.3299764847577054</v>
      </c>
      <c r="Z72" s="43">
        <f t="shared" si="117"/>
        <v>8.5401831651631163E-2</v>
      </c>
      <c r="AA72" s="17">
        <f t="shared" si="118"/>
        <v>30.496821444465908</v>
      </c>
      <c r="AB72" s="79">
        <f t="shared" si="107"/>
        <v>7.2793957469120166E-2</v>
      </c>
      <c r="AG72" s="43">
        <f t="shared" si="119"/>
        <v>0.94161330920803066</v>
      </c>
      <c r="AH72" s="43">
        <f t="shared" si="119"/>
        <v>3.7664532368321226</v>
      </c>
      <c r="AI72" s="43">
        <f t="shared" si="119"/>
        <v>4.7080665460401532</v>
      </c>
      <c r="AJ72" s="43">
        <f t="shared" si="119"/>
        <v>0.19964166523501586</v>
      </c>
      <c r="AK72" s="17">
        <f t="shared" si="120"/>
        <v>29.937581346221766</v>
      </c>
      <c r="AL72" s="79">
        <f t="shared" si="108"/>
        <v>0.12581020468132983</v>
      </c>
      <c r="AQ72" s="43">
        <f t="shared" si="109"/>
        <v>0.76198337944054284</v>
      </c>
      <c r="AR72" s="43">
        <f t="shared" si="109"/>
        <v>4.571900276643257</v>
      </c>
      <c r="AS72" s="43">
        <f t="shared" si="109"/>
        <v>5.3338836560837999</v>
      </c>
      <c r="AT72" s="43">
        <f t="shared" si="109"/>
        <v>0.36879917464921552</v>
      </c>
      <c r="AU72" s="17">
        <f t="shared" si="121"/>
        <v>29.082511340935433</v>
      </c>
      <c r="AV72" s="79">
        <f t="shared" si="110"/>
        <v>0.15720445263638649</v>
      </c>
      <c r="BA72" s="43">
        <f t="shared" si="122"/>
        <v>0.64850839631907697</v>
      </c>
      <c r="BB72" s="43">
        <f t="shared" si="122"/>
        <v>5.1880671705526158</v>
      </c>
      <c r="BC72" s="43">
        <f t="shared" si="122"/>
        <v>5.8365755668716934</v>
      </c>
      <c r="BD72" s="43">
        <f t="shared" si="122"/>
        <v>0.56532061428266966</v>
      </c>
      <c r="BE72" s="17">
        <f t="shared" si="123"/>
        <v>28.300385696289641</v>
      </c>
      <c r="BF72" s="79">
        <f t="shared" si="111"/>
        <v>0.18332142982888053</v>
      </c>
      <c r="BK72" s="43">
        <f t="shared" si="124"/>
        <v>0.58918063762964357</v>
      </c>
      <c r="BL72" s="43">
        <f t="shared" si="124"/>
        <v>5.8918063762964348</v>
      </c>
      <c r="BM72" s="43">
        <f t="shared" si="124"/>
        <v>6.4809870139260788</v>
      </c>
      <c r="BN72" s="43">
        <f t="shared" si="124"/>
        <v>0.56333623299705438</v>
      </c>
      <c r="BO72" s="17">
        <f t="shared" si="125"/>
        <v>27.662122540684912</v>
      </c>
      <c r="BP72" s="79">
        <f t="shared" si="112"/>
        <v>0.21299183992952386</v>
      </c>
      <c r="BU72" s="43">
        <f t="shared" si="126"/>
        <v>0.53702989880165464</v>
      </c>
      <c r="BV72" s="43">
        <f t="shared" si="126"/>
        <v>6.4443587856198556</v>
      </c>
      <c r="BW72" s="43">
        <f t="shared" si="126"/>
        <v>6.9813886844215105</v>
      </c>
      <c r="BX72" s="43">
        <f t="shared" si="126"/>
        <v>0.57785859855883015</v>
      </c>
      <c r="BY72" s="17">
        <f t="shared" si="127"/>
        <v>26.867839502599029</v>
      </c>
      <c r="BZ72" s="79">
        <f t="shared" si="113"/>
        <v>0.23985400035594481</v>
      </c>
    </row>
    <row r="73" spans="5:78" ht="20.100000000000001" customHeight="1">
      <c r="E73" s="38">
        <v>40</v>
      </c>
      <c r="F73" s="20">
        <f t="shared" si="114"/>
        <v>0.79460000000000008</v>
      </c>
      <c r="G73" s="20">
        <f t="shared" si="104"/>
        <v>10.011120480654663</v>
      </c>
      <c r="H73" s="29">
        <f t="shared" si="105"/>
        <v>71066.338028169019</v>
      </c>
      <c r="M73" s="43">
        <f t="shared" si="115"/>
        <v>1.3240267569354311</v>
      </c>
      <c r="N73" s="43">
        <f t="shared" si="115"/>
        <v>0</v>
      </c>
      <c r="O73" s="43">
        <f t="shared" si="115"/>
        <v>1.3240267569354311</v>
      </c>
      <c r="P73" s="43">
        <f t="shared" si="115"/>
        <v>0</v>
      </c>
      <c r="Q73" s="17">
        <f t="shared" si="116"/>
        <v>36.670446587202335</v>
      </c>
      <c r="R73" s="79">
        <f t="shared" si="106"/>
        <v>0</v>
      </c>
      <c r="W73" s="43">
        <f t="shared" si="117"/>
        <v>1.0902920905973525</v>
      </c>
      <c r="X73" s="43">
        <f t="shared" si="117"/>
        <v>2.1805841811947051</v>
      </c>
      <c r="Y73" s="43">
        <f t="shared" si="117"/>
        <v>3.2708762717920576</v>
      </c>
      <c r="Z73" s="43">
        <f t="shared" si="117"/>
        <v>0.12053072033310508</v>
      </c>
      <c r="AA73" s="17">
        <f t="shared" si="118"/>
        <v>35.960696008095191</v>
      </c>
      <c r="AB73" s="79">
        <f t="shared" si="107"/>
        <v>6.0637986002935788E-2</v>
      </c>
      <c r="AG73" s="43">
        <f t="shared" si="119"/>
        <v>0.92900352867090663</v>
      </c>
      <c r="AH73" s="43">
        <f t="shared" si="119"/>
        <v>3.7160141146836265</v>
      </c>
      <c r="AI73" s="43">
        <f t="shared" si="119"/>
        <v>4.6450176433545334</v>
      </c>
      <c r="AJ73" s="43">
        <f t="shared" si="119"/>
        <v>0.23430672096611113</v>
      </c>
      <c r="AK73" s="17">
        <f t="shared" si="120"/>
        <v>35.236750417405908</v>
      </c>
      <c r="AL73" s="79">
        <f t="shared" si="108"/>
        <v>0.10545847930540229</v>
      </c>
      <c r="AQ73" s="43">
        <f t="shared" si="109"/>
        <v>0.78085184082468984</v>
      </c>
      <c r="AR73" s="43">
        <f t="shared" si="109"/>
        <v>4.6851110449481386</v>
      </c>
      <c r="AS73" s="43">
        <f t="shared" si="109"/>
        <v>5.4659628857728286</v>
      </c>
      <c r="AT73" s="43">
        <f t="shared" si="109"/>
        <v>0.42077823419815374</v>
      </c>
      <c r="AU73" s="17">
        <f t="shared" si="121"/>
        <v>34.247831277183288</v>
      </c>
      <c r="AV73" s="79">
        <f t="shared" si="110"/>
        <v>0.13680022559762697</v>
      </c>
      <c r="BA73" s="43">
        <f t="shared" si="122"/>
        <v>0.66328526191930182</v>
      </c>
      <c r="BB73" s="43">
        <f t="shared" si="122"/>
        <v>5.3062820953544145</v>
      </c>
      <c r="BC73" s="43">
        <f t="shared" si="122"/>
        <v>5.969567357273716</v>
      </c>
      <c r="BD73" s="43">
        <f t="shared" si="122"/>
        <v>0.56333009404484602</v>
      </c>
      <c r="BE73" s="17">
        <f t="shared" si="123"/>
        <v>33.344082206453528</v>
      </c>
      <c r="BF73" s="79">
        <f t="shared" si="111"/>
        <v>0.15913714651073582</v>
      </c>
      <c r="BK73" s="43">
        <f t="shared" si="124"/>
        <v>0.60430632822164776</v>
      </c>
      <c r="BL73" s="43">
        <f t="shared" si="124"/>
        <v>6.043063282216476</v>
      </c>
      <c r="BM73" s="43">
        <f t="shared" si="124"/>
        <v>6.6473696104381244</v>
      </c>
      <c r="BN73" s="43">
        <f t="shared" si="124"/>
        <v>0.55565807405955314</v>
      </c>
      <c r="BO73" s="17">
        <f t="shared" si="125"/>
        <v>32.359894736758292</v>
      </c>
      <c r="BP73" s="79">
        <f t="shared" si="112"/>
        <v>0.18674545548975571</v>
      </c>
      <c r="BU73" s="43">
        <f t="shared" si="126"/>
        <v>0.54442340856851001</v>
      </c>
      <c r="BV73" s="43">
        <f t="shared" si="126"/>
        <v>6.5330809028221193</v>
      </c>
      <c r="BW73" s="43">
        <f t="shared" si="126"/>
        <v>7.0775043113906291</v>
      </c>
      <c r="BX73" s="43">
        <f t="shared" si="126"/>
        <v>0.57258534913772052</v>
      </c>
      <c r="BY73" s="17">
        <f t="shared" si="127"/>
        <v>31.342585573371391</v>
      </c>
      <c r="BZ73" s="79">
        <f t="shared" si="113"/>
        <v>0.20844103264960417</v>
      </c>
    </row>
    <row r="74" spans="5:78" ht="20.100000000000001" customHeight="1">
      <c r="E74" s="38">
        <v>42</v>
      </c>
      <c r="F74" s="20">
        <f t="shared" si="114"/>
        <v>0.83460000000000001</v>
      </c>
      <c r="G74" s="20">
        <f t="shared" si="104"/>
        <v>10.515078219424089</v>
      </c>
      <c r="H74" s="29">
        <f t="shared" si="105"/>
        <v>74643.8028169014</v>
      </c>
      <c r="M74" s="43">
        <f t="shared" si="115"/>
        <v>1.3437744388663773</v>
      </c>
      <c r="N74" s="43">
        <f t="shared" si="115"/>
        <v>0</v>
      </c>
      <c r="O74" s="43">
        <f t="shared" si="115"/>
        <v>1.3437744388663773</v>
      </c>
      <c r="P74" s="43">
        <f t="shared" si="115"/>
        <v>0</v>
      </c>
      <c r="Q74" s="17">
        <f t="shared" si="116"/>
        <v>42.971598500438887</v>
      </c>
      <c r="R74" s="79">
        <f t="shared" si="106"/>
        <v>0</v>
      </c>
      <c r="W74" s="43">
        <f t="shared" si="117"/>
        <v>1.0963482210900204</v>
      </c>
      <c r="X74" s="43">
        <f t="shared" si="117"/>
        <v>2.1926964421800408</v>
      </c>
      <c r="Y74" s="43">
        <f t="shared" si="117"/>
        <v>3.2890446632700616</v>
      </c>
      <c r="Z74" s="43">
        <f t="shared" si="117"/>
        <v>0.1363901764598216</v>
      </c>
      <c r="AA74" s="17">
        <f t="shared" si="118"/>
        <v>42.439765000656749</v>
      </c>
      <c r="AB74" s="79">
        <f t="shared" si="107"/>
        <v>5.1666083498485657E-2</v>
      </c>
      <c r="AG74" s="43">
        <f t="shared" si="119"/>
        <v>0.91837015991639315</v>
      </c>
      <c r="AH74" s="43">
        <f t="shared" si="119"/>
        <v>3.6734806396655726</v>
      </c>
      <c r="AI74" s="43">
        <f t="shared" si="119"/>
        <v>4.591850799581966</v>
      </c>
      <c r="AJ74" s="43">
        <f t="shared" si="119"/>
        <v>0.26244430399068314</v>
      </c>
      <c r="AK74" s="17">
        <f t="shared" si="120"/>
        <v>40.836040271932241</v>
      </c>
      <c r="AL74" s="79">
        <f t="shared" si="108"/>
        <v>8.9956827723829513E-2</v>
      </c>
      <c r="AQ74" s="43">
        <f t="shared" si="109"/>
        <v>0.71056509691177883</v>
      </c>
      <c r="AR74" s="43">
        <f t="shared" si="109"/>
        <v>4.2633905814706727</v>
      </c>
      <c r="AS74" s="43">
        <f t="shared" si="109"/>
        <v>4.9739556783824526</v>
      </c>
      <c r="AT74" s="43">
        <f t="shared" si="109"/>
        <v>0.41036465658181687</v>
      </c>
      <c r="AU74" s="17">
        <f t="shared" si="121"/>
        <v>39.90944376200251</v>
      </c>
      <c r="AV74" s="79">
        <f t="shared" si="110"/>
        <v>0.10682660993460941</v>
      </c>
      <c r="BA74" s="43">
        <f t="shared" si="122"/>
        <v>0.66530856214644363</v>
      </c>
      <c r="BB74" s="43">
        <f t="shared" si="122"/>
        <v>5.322468497171549</v>
      </c>
      <c r="BC74" s="43">
        <f t="shared" si="122"/>
        <v>5.9877770593179926</v>
      </c>
      <c r="BD74" s="43">
        <f t="shared" si="122"/>
        <v>0.55185250014014409</v>
      </c>
      <c r="BE74" s="17">
        <f t="shared" si="123"/>
        <v>38.560670143998308</v>
      </c>
      <c r="BF74" s="79">
        <f t="shared" si="111"/>
        <v>0.13802842319118649</v>
      </c>
      <c r="BK74" s="43">
        <f t="shared" si="124"/>
        <v>0.60615437914045101</v>
      </c>
      <c r="BL74" s="43">
        <f t="shared" si="124"/>
        <v>6.0615437914045094</v>
      </c>
      <c r="BM74" s="43">
        <f t="shared" si="124"/>
        <v>6.6676981705449609</v>
      </c>
      <c r="BN74" s="43">
        <f t="shared" si="124"/>
        <v>0.57556659221517381</v>
      </c>
      <c r="BO74" s="17">
        <f t="shared" si="125"/>
        <v>37.779368353081239</v>
      </c>
      <c r="BP74" s="79">
        <f t="shared" si="112"/>
        <v>0.16044587444538727</v>
      </c>
      <c r="BU74" s="43">
        <f t="shared" si="126"/>
        <v>0.54184113007547952</v>
      </c>
      <c r="BV74" s="43">
        <f t="shared" si="126"/>
        <v>6.5020935609057542</v>
      </c>
      <c r="BW74" s="43">
        <f t="shared" si="126"/>
        <v>7.0439346909812341</v>
      </c>
      <c r="BX74" s="43">
        <f t="shared" si="126"/>
        <v>0.7080317996146881</v>
      </c>
      <c r="BY74" s="17">
        <f t="shared" si="127"/>
        <v>35.983744938868327</v>
      </c>
      <c r="BZ74" s="79">
        <f t="shared" si="113"/>
        <v>0.18069529927893721</v>
      </c>
    </row>
    <row r="75" spans="5:78" ht="20.100000000000001" customHeight="1">
      <c r="E75" s="38">
        <v>44</v>
      </c>
      <c r="F75" s="20">
        <f t="shared" si="114"/>
        <v>0.87460000000000004</v>
      </c>
      <c r="G75" s="20">
        <f t="shared" si="104"/>
        <v>11.019035958193516</v>
      </c>
      <c r="H75" s="29">
        <f t="shared" si="105"/>
        <v>78221.267605633795</v>
      </c>
      <c r="M75" s="43">
        <f t="shared" si="115"/>
        <v>1.2751285802040759</v>
      </c>
      <c r="N75" s="43">
        <f t="shared" si="115"/>
        <v>0</v>
      </c>
      <c r="O75" s="43">
        <f t="shared" si="115"/>
        <v>1.2751285802040759</v>
      </c>
      <c r="P75" s="43">
        <f t="shared" si="115"/>
        <v>0</v>
      </c>
      <c r="Q75" s="17">
        <f t="shared" si="116"/>
        <v>54.284069319331785</v>
      </c>
      <c r="R75" s="79">
        <f t="shared" si="106"/>
        <v>0</v>
      </c>
      <c r="W75" s="43">
        <f t="shared" si="117"/>
        <v>1.1354708674063296</v>
      </c>
      <c r="X75" s="43">
        <f t="shared" si="117"/>
        <v>2.2709417348126593</v>
      </c>
      <c r="Y75" s="43">
        <f t="shared" si="117"/>
        <v>3.4064126022189889</v>
      </c>
      <c r="Z75" s="43">
        <f t="shared" si="117"/>
        <v>0.16363067305471748</v>
      </c>
      <c r="AA75" s="17">
        <f t="shared" si="118"/>
        <v>53.772997126053944</v>
      </c>
      <c r="AB75" s="79">
        <f t="shared" si="107"/>
        <v>4.2232009673724299E-2</v>
      </c>
      <c r="AG75" s="43">
        <f t="shared" si="119"/>
        <v>0.95605817697590889</v>
      </c>
      <c r="AH75" s="43">
        <f t="shared" si="119"/>
        <v>3.8242327079036356</v>
      </c>
      <c r="AI75" s="43">
        <f t="shared" si="119"/>
        <v>4.7802908848795447</v>
      </c>
      <c r="AJ75" s="43">
        <f t="shared" si="119"/>
        <v>0.30740869880273503</v>
      </c>
      <c r="AK75" s="17">
        <f t="shared" si="120"/>
        <v>48.485608262265949</v>
      </c>
      <c r="AL75" s="79">
        <f t="shared" si="108"/>
        <v>7.8873563619492729E-2</v>
      </c>
      <c r="AQ75" s="43">
        <f t="shared" si="109"/>
        <v>0.75141508581211047</v>
      </c>
      <c r="AR75" s="43">
        <f t="shared" si="109"/>
        <v>4.5084905148726619</v>
      </c>
      <c r="AS75" s="43">
        <f t="shared" si="109"/>
        <v>5.2599056006847729</v>
      </c>
      <c r="AT75" s="43">
        <f t="shared" si="109"/>
        <v>0.46151526486371397</v>
      </c>
      <c r="AU75" s="17">
        <f t="shared" si="121"/>
        <v>46.835665317301086</v>
      </c>
      <c r="AV75" s="79">
        <f t="shared" si="110"/>
        <v>9.626190819173068E-2</v>
      </c>
      <c r="BA75" s="43">
        <f t="shared" si="122"/>
        <v>0.62855765786093543</v>
      </c>
      <c r="BB75" s="43">
        <f t="shared" si="122"/>
        <v>5.0284612628874834</v>
      </c>
      <c r="BC75" s="43">
        <f t="shared" si="122"/>
        <v>5.6570189207484187</v>
      </c>
      <c r="BD75" s="43">
        <f t="shared" si="122"/>
        <v>0.59897667705018764</v>
      </c>
      <c r="BE75" s="17">
        <f t="shared" si="123"/>
        <v>43.488457927993757</v>
      </c>
      <c r="BF75" s="79">
        <f t="shared" si="111"/>
        <v>0.11562749066001339</v>
      </c>
      <c r="BK75" s="43">
        <f t="shared" si="124"/>
        <v>0.53855874924887337</v>
      </c>
      <c r="BL75" s="43">
        <f t="shared" si="124"/>
        <v>5.3855874924887335</v>
      </c>
      <c r="BM75" s="43">
        <f t="shared" si="124"/>
        <v>5.9241462417376072</v>
      </c>
      <c r="BN75" s="43">
        <f t="shared" si="124"/>
        <v>0.56473835424593943</v>
      </c>
      <c r="BO75" s="17">
        <f t="shared" si="125"/>
        <v>40.89208499547734</v>
      </c>
      <c r="BP75" s="79">
        <f t="shared" si="112"/>
        <v>0.13170244298094311</v>
      </c>
      <c r="BU75" s="43">
        <f t="shared" si="126"/>
        <v>0.46245887873914926</v>
      </c>
      <c r="BV75" s="43">
        <f t="shared" si="126"/>
        <v>5.5495065448697902</v>
      </c>
      <c r="BW75" s="43">
        <f t="shared" si="126"/>
        <v>6.0119654236089399</v>
      </c>
      <c r="BX75" s="43">
        <f t="shared" si="126"/>
        <v>0.85905542637191268</v>
      </c>
      <c r="BY75" s="17">
        <f t="shared" si="127"/>
        <v>38.541783859724326</v>
      </c>
      <c r="BZ75" s="79">
        <f t="shared" si="113"/>
        <v>0.14398675902152402</v>
      </c>
    </row>
    <row r="76" spans="5:78" ht="20.100000000000001" customHeight="1">
      <c r="E76" s="38">
        <v>46</v>
      </c>
      <c r="F76" s="20">
        <f t="shared" si="114"/>
        <v>0.91460000000000008</v>
      </c>
      <c r="G76" s="20">
        <f t="shared" si="104"/>
        <v>11.522993696962944</v>
      </c>
      <c r="H76" s="29">
        <f t="shared" si="105"/>
        <v>81798.732394366205</v>
      </c>
      <c r="M76" s="43">
        <f t="shared" si="115"/>
        <v>2.9126149818356977</v>
      </c>
      <c r="N76" s="43">
        <f t="shared" si="115"/>
        <v>0</v>
      </c>
      <c r="O76" s="43">
        <f t="shared" si="115"/>
        <v>2.9126149818356977</v>
      </c>
      <c r="P76" s="43">
        <f t="shared" si="115"/>
        <v>0</v>
      </c>
      <c r="Q76" s="17">
        <f t="shared" si="116"/>
        <v>93.609421563777417</v>
      </c>
      <c r="R76" s="79">
        <f t="shared" si="106"/>
        <v>0</v>
      </c>
      <c r="W76" s="43">
        <f t="shared" si="117"/>
        <v>2.8983173337629475</v>
      </c>
      <c r="X76" s="43">
        <f t="shared" si="117"/>
        <v>5.7966346675258951</v>
      </c>
      <c r="Y76" s="43">
        <f t="shared" si="117"/>
        <v>8.6949520012888435</v>
      </c>
      <c r="Z76" s="43">
        <f t="shared" si="117"/>
        <v>4.7647308918259045E-2</v>
      </c>
      <c r="AA76" s="17">
        <f t="shared" si="118"/>
        <v>102.09837862777589</v>
      </c>
      <c r="AB76" s="79">
        <f t="shared" si="107"/>
        <v>5.6774992369456878E-2</v>
      </c>
      <c r="AG76" s="43">
        <f t="shared" si="119"/>
        <v>2.2565587567128094</v>
      </c>
      <c r="AH76" s="43">
        <f t="shared" si="119"/>
        <v>9.0262350268512375</v>
      </c>
      <c r="AI76" s="43">
        <f t="shared" si="119"/>
        <v>11.282793783564047</v>
      </c>
      <c r="AJ76" s="43">
        <f t="shared" si="119"/>
        <v>9.4863360969723018E-2</v>
      </c>
      <c r="AK76" s="17">
        <f t="shared" si="120"/>
        <v>94.514958420158052</v>
      </c>
      <c r="AL76" s="79">
        <f t="shared" si="108"/>
        <v>9.550059776491561E-2</v>
      </c>
      <c r="AQ76" s="43">
        <f t="shared" si="109"/>
        <v>1.4902738517677026</v>
      </c>
      <c r="AR76" s="43">
        <f t="shared" si="109"/>
        <v>8.9416431106062149</v>
      </c>
      <c r="AS76" s="43">
        <f t="shared" si="109"/>
        <v>10.431916962373919</v>
      </c>
      <c r="AT76" s="43">
        <f t="shared" si="109"/>
        <v>0.24966995909718864</v>
      </c>
      <c r="AU76" s="17">
        <f t="shared" si="121"/>
        <v>79.297609973092364</v>
      </c>
      <c r="AV76" s="79">
        <f t="shared" si="110"/>
        <v>0.11276056256475239</v>
      </c>
      <c r="BA76" s="43">
        <f t="shared" si="122"/>
        <v>0.31869919109848366</v>
      </c>
      <c r="BB76" s="43">
        <f t="shared" si="122"/>
        <v>2.5495935287878693</v>
      </c>
      <c r="BC76" s="43">
        <f t="shared" si="122"/>
        <v>2.8682927198863526</v>
      </c>
      <c r="BD76" s="43">
        <f t="shared" si="122"/>
        <v>0.62072244458686521</v>
      </c>
      <c r="BE76" s="17">
        <f t="shared" si="123"/>
        <v>40.222431919472555</v>
      </c>
      <c r="BF76" s="79">
        <f t="shared" si="111"/>
        <v>6.3387353949465083E-2</v>
      </c>
      <c r="BK76" s="43">
        <f t="shared" si="124"/>
        <v>0.33171959269550011</v>
      </c>
      <c r="BL76" s="43">
        <f t="shared" si="124"/>
        <v>3.3171959269550011</v>
      </c>
      <c r="BM76" s="43">
        <f t="shared" si="124"/>
        <v>3.6489155196505014</v>
      </c>
      <c r="BN76" s="43">
        <f t="shared" si="124"/>
        <v>0.83258087482913079</v>
      </c>
      <c r="BO76" s="17">
        <f t="shared" si="125"/>
        <v>37.130618828165005</v>
      </c>
      <c r="BP76" s="79">
        <f t="shared" si="112"/>
        <v>8.933855754751871E-2</v>
      </c>
      <c r="BU76" s="43">
        <f t="shared" si="126"/>
        <v>0.23694627732374812</v>
      </c>
      <c r="BV76" s="43">
        <f t="shared" si="126"/>
        <v>2.8433553278849777</v>
      </c>
      <c r="BW76" s="43">
        <f t="shared" si="126"/>
        <v>3.0803016052087253</v>
      </c>
      <c r="BX76" s="43">
        <f t="shared" si="126"/>
        <v>0.9497237753684733</v>
      </c>
      <c r="BY76" s="17">
        <f t="shared" si="127"/>
        <v>33.447140221134639</v>
      </c>
      <c r="BZ76" s="79">
        <f t="shared" si="113"/>
        <v>8.5010416707862912E-2</v>
      </c>
    </row>
    <row r="77" spans="5:78" ht="20.100000000000001" customHeight="1">
      <c r="E77" s="38">
        <v>48</v>
      </c>
      <c r="F77" s="20">
        <f t="shared" si="114"/>
        <v>0.9546</v>
      </c>
      <c r="G77" s="20">
        <f t="shared" si="104"/>
        <v>12.02695143573237</v>
      </c>
      <c r="H77" s="29">
        <f t="shared" si="105"/>
        <v>85376.1971830986</v>
      </c>
      <c r="M77" s="43">
        <f t="shared" si="115"/>
        <v>3.7114202223690618</v>
      </c>
      <c r="N77" s="43">
        <f t="shared" si="115"/>
        <v>0</v>
      </c>
      <c r="O77" s="43">
        <f t="shared" si="115"/>
        <v>3.7114202223690618</v>
      </c>
      <c r="P77" s="43">
        <f t="shared" si="115"/>
        <v>0</v>
      </c>
      <c r="Q77" s="17">
        <f t="shared" si="116"/>
        <v>127.61540993201282</v>
      </c>
      <c r="R77" s="79">
        <f t="shared" si="106"/>
        <v>0</v>
      </c>
      <c r="W77" s="43">
        <f t="shared" si="117"/>
        <v>3.38290737088376</v>
      </c>
      <c r="X77" s="43">
        <f t="shared" si="117"/>
        <v>6.7658147417675201</v>
      </c>
      <c r="Y77" s="43">
        <f t="shared" si="117"/>
        <v>10.148722112651281</v>
      </c>
      <c r="Z77" s="43">
        <f t="shared" si="117"/>
        <v>3.7576547905879894E-2</v>
      </c>
      <c r="AA77" s="17">
        <f t="shared" si="118"/>
        <v>126.79499585337565</v>
      </c>
      <c r="AB77" s="79">
        <f t="shared" si="107"/>
        <v>5.3360266280472413E-2</v>
      </c>
      <c r="AG77" s="43">
        <f t="shared" si="119"/>
        <v>2.9524373924613467</v>
      </c>
      <c r="AH77" s="43">
        <f t="shared" si="119"/>
        <v>11.809749569845387</v>
      </c>
      <c r="AI77" s="43">
        <f t="shared" si="119"/>
        <v>14.762186962306732</v>
      </c>
      <c r="AJ77" s="43">
        <f t="shared" si="119"/>
        <v>7.2871145420549108E-2</v>
      </c>
      <c r="AK77" s="17">
        <f t="shared" si="120"/>
        <v>120.36294947686019</v>
      </c>
      <c r="AL77" s="79">
        <f t="shared" si="108"/>
        <v>9.8117814669503547E-2</v>
      </c>
      <c r="AQ77" s="43">
        <f t="shared" si="109"/>
        <v>2.4107648736759368</v>
      </c>
      <c r="AR77" s="43">
        <f t="shared" si="109"/>
        <v>14.46458924205562</v>
      </c>
      <c r="AS77" s="43">
        <f t="shared" si="109"/>
        <v>16.875354115731557</v>
      </c>
      <c r="AT77" s="43">
        <f t="shared" si="109"/>
        <v>0.14489311310697803</v>
      </c>
      <c r="AU77" s="17">
        <f t="shared" si="121"/>
        <v>114.63645920797269</v>
      </c>
      <c r="AV77" s="79">
        <f t="shared" si="110"/>
        <v>0.12617791357123181</v>
      </c>
      <c r="BA77" s="43">
        <f t="shared" si="122"/>
        <v>1.8574632565538012</v>
      </c>
      <c r="BB77" s="43">
        <f t="shared" si="122"/>
        <v>14.859706052430409</v>
      </c>
      <c r="BC77" s="43">
        <f t="shared" si="122"/>
        <v>16.717169308984211</v>
      </c>
      <c r="BD77" s="43">
        <f t="shared" si="122"/>
        <v>0.16685344717076167</v>
      </c>
      <c r="BE77" s="17">
        <f t="shared" si="123"/>
        <v>105.26733042993612</v>
      </c>
      <c r="BF77" s="79">
        <f t="shared" si="111"/>
        <v>0.14116161198103849</v>
      </c>
      <c r="BK77" s="43">
        <f t="shared" si="124"/>
        <v>1.4035364164527577</v>
      </c>
      <c r="BL77" s="43">
        <f t="shared" si="124"/>
        <v>14.035364164527575</v>
      </c>
      <c r="BM77" s="43">
        <f t="shared" si="124"/>
        <v>15.438900580980334</v>
      </c>
      <c r="BN77" s="43">
        <f t="shared" si="124"/>
        <v>0.2423670527842185</v>
      </c>
      <c r="BO77" s="17">
        <f t="shared" si="125"/>
        <v>94.355823184061677</v>
      </c>
      <c r="BP77" s="79">
        <f t="shared" si="112"/>
        <v>0.14874931605597386</v>
      </c>
      <c r="BU77" s="43">
        <f t="shared" si="126"/>
        <v>1.0580599857646515</v>
      </c>
      <c r="BV77" s="43">
        <f t="shared" si="126"/>
        <v>12.696719829175816</v>
      </c>
      <c r="BW77" s="43">
        <f t="shared" si="126"/>
        <v>13.754779814940468</v>
      </c>
      <c r="BX77" s="43">
        <f t="shared" si="126"/>
        <v>0.31418950452387417</v>
      </c>
      <c r="BY77" s="17">
        <f t="shared" si="127"/>
        <v>84.888244716588659</v>
      </c>
      <c r="BZ77" s="79">
        <f t="shared" si="113"/>
        <v>0.14956982408536776</v>
      </c>
    </row>
    <row r="78" spans="5:78" ht="20.100000000000001" customHeight="1">
      <c r="E78" s="38">
        <v>50</v>
      </c>
      <c r="F78" s="20">
        <f t="shared" si="114"/>
        <v>0.99460000000000004</v>
      </c>
      <c r="G78" s="20">
        <f t="shared" si="104"/>
        <v>12.530909174501796</v>
      </c>
      <c r="H78" s="29">
        <f t="shared" si="105"/>
        <v>88953.661971830996</v>
      </c>
      <c r="M78" s="43">
        <f t="shared" si="115"/>
        <v>4.0420094895496392</v>
      </c>
      <c r="N78" s="43">
        <f t="shared" si="115"/>
        <v>0</v>
      </c>
      <c r="O78" s="43">
        <f t="shared" si="115"/>
        <v>4.0420094895496392</v>
      </c>
      <c r="P78" s="43">
        <f t="shared" si="115"/>
        <v>0</v>
      </c>
      <c r="Q78" s="17">
        <f t="shared" si="116"/>
        <v>151.74867032086468</v>
      </c>
      <c r="R78" s="79">
        <f t="shared" si="106"/>
        <v>0</v>
      </c>
      <c r="W78" s="43">
        <f t="shared" si="117"/>
        <v>3.5744051506999486</v>
      </c>
      <c r="X78" s="43">
        <f t="shared" si="117"/>
        <v>7.1488103013998971</v>
      </c>
      <c r="Y78" s="43">
        <f t="shared" si="117"/>
        <v>10.723215452099847</v>
      </c>
      <c r="Z78" s="43">
        <f t="shared" si="117"/>
        <v>5.3382346560360436E-2</v>
      </c>
      <c r="AA78" s="17">
        <f t="shared" si="118"/>
        <v>146.43164411278349</v>
      </c>
      <c r="AB78" s="79">
        <f t="shared" si="107"/>
        <v>4.8820119071351774E-2</v>
      </c>
      <c r="AG78" s="43">
        <f t="shared" si="119"/>
        <v>3.1674484001759753</v>
      </c>
      <c r="AH78" s="43">
        <f t="shared" si="119"/>
        <v>12.669793600703901</v>
      </c>
      <c r="AI78" s="43">
        <f t="shared" si="119"/>
        <v>15.837242000879876</v>
      </c>
      <c r="AJ78" s="43">
        <f t="shared" si="119"/>
        <v>9.2297521913054792E-2</v>
      </c>
      <c r="AK78" s="17">
        <f t="shared" si="120"/>
        <v>140.4233117048733</v>
      </c>
      <c r="AL78" s="79">
        <f t="shared" si="108"/>
        <v>9.0225714284049352E-2</v>
      </c>
      <c r="AQ78" s="43">
        <f t="shared" ref="AQ78:AT82" si="128">AQ19+AQ49</f>
        <v>2.7667686516205152</v>
      </c>
      <c r="AR78" s="43">
        <f t="shared" si="128"/>
        <v>16.600611909723089</v>
      </c>
      <c r="AS78" s="43">
        <f t="shared" si="128"/>
        <v>19.367380561343602</v>
      </c>
      <c r="AT78" s="43">
        <f t="shared" si="128"/>
        <v>0.13632635632046547</v>
      </c>
      <c r="AU78" s="17">
        <f t="shared" si="121"/>
        <v>134.4613756862133</v>
      </c>
      <c r="AV78" s="79">
        <f t="shared" si="110"/>
        <v>0.12346007784765804</v>
      </c>
      <c r="BA78" s="43">
        <f t="shared" si="122"/>
        <v>2.3149231294908894</v>
      </c>
      <c r="BB78" s="43">
        <f t="shared" si="122"/>
        <v>18.519385035927115</v>
      </c>
      <c r="BC78" s="43">
        <f t="shared" si="122"/>
        <v>20.834308165418005</v>
      </c>
      <c r="BD78" s="43">
        <f t="shared" si="122"/>
        <v>0.17624083218115127</v>
      </c>
      <c r="BE78" s="17">
        <f t="shared" si="123"/>
        <v>127.6735839388985</v>
      </c>
      <c r="BF78" s="79">
        <f t="shared" si="111"/>
        <v>0.14505259791868963</v>
      </c>
      <c r="BK78" s="43">
        <f t="shared" si="124"/>
        <v>1.8901089969548828</v>
      </c>
      <c r="BL78" s="43">
        <f t="shared" si="124"/>
        <v>18.901089969548828</v>
      </c>
      <c r="BM78" s="43">
        <f t="shared" si="124"/>
        <v>20.79119896650371</v>
      </c>
      <c r="BN78" s="43">
        <f t="shared" si="124"/>
        <v>0.19608272607878341</v>
      </c>
      <c r="BO78" s="17">
        <f t="shared" si="125"/>
        <v>120.28727877025523</v>
      </c>
      <c r="BP78" s="79">
        <f t="shared" si="112"/>
        <v>0.15713290850688619</v>
      </c>
      <c r="BU78" s="43">
        <f t="shared" si="126"/>
        <v>1.5155189091277617</v>
      </c>
      <c r="BV78" s="43">
        <f t="shared" si="126"/>
        <v>18.18622690953314</v>
      </c>
      <c r="BW78" s="43">
        <f t="shared" si="126"/>
        <v>19.7017458186609</v>
      </c>
      <c r="BX78" s="43">
        <f t="shared" si="126"/>
        <v>0.24488828510697566</v>
      </c>
      <c r="BY78" s="17">
        <f t="shared" si="127"/>
        <v>111.43484770130331</v>
      </c>
      <c r="BZ78" s="79">
        <f t="shared" si="113"/>
        <v>0.16320053631948778</v>
      </c>
    </row>
    <row r="79" spans="5:78" ht="20.100000000000001" customHeight="1">
      <c r="E79" s="38">
        <v>52</v>
      </c>
      <c r="F79" s="20">
        <f t="shared" si="114"/>
        <v>1.0346</v>
      </c>
      <c r="G79" s="20">
        <f t="shared" si="104"/>
        <v>13.034866913271221</v>
      </c>
      <c r="H79" s="29">
        <f t="shared" si="105"/>
        <v>92531.126760563377</v>
      </c>
      <c r="M79" s="43">
        <f t="shared" ref="M79:P82" si="129">M20+M50</f>
        <v>4.1673227906072245</v>
      </c>
      <c r="N79" s="43">
        <f t="shared" si="129"/>
        <v>0</v>
      </c>
      <c r="O79" s="43">
        <f t="shared" si="129"/>
        <v>4.1673227906072245</v>
      </c>
      <c r="P79" s="43">
        <f t="shared" si="129"/>
        <v>0</v>
      </c>
      <c r="Q79" s="17">
        <f t="shared" si="116"/>
        <v>171.1900184310845</v>
      </c>
      <c r="R79" s="79">
        <f t="shared" si="106"/>
        <v>0</v>
      </c>
      <c r="W79" s="43">
        <f t="shared" ref="W79:Z82" si="130">W20+W50</f>
        <v>3.6584296510051697</v>
      </c>
      <c r="X79" s="43">
        <f t="shared" si="130"/>
        <v>7.3168593020103394</v>
      </c>
      <c r="Y79" s="43">
        <f t="shared" si="130"/>
        <v>10.975288953015509</v>
      </c>
      <c r="Z79" s="43">
        <f t="shared" si="130"/>
        <v>4.574745851772051E-2</v>
      </c>
      <c r="AA79" s="17">
        <f t="shared" si="118"/>
        <v>166.90256517670181</v>
      </c>
      <c r="AB79" s="79">
        <f t="shared" si="107"/>
        <v>4.3839106332870859E-2</v>
      </c>
      <c r="AG79" s="43">
        <f t="shared" ref="AG79:AJ82" si="131">AG20+AG50</f>
        <v>3.2511669140178641</v>
      </c>
      <c r="AH79" s="43">
        <f t="shared" si="131"/>
        <v>13.004667656071456</v>
      </c>
      <c r="AI79" s="43">
        <f t="shared" si="131"/>
        <v>16.25583457008932</v>
      </c>
      <c r="AJ79" s="43">
        <f t="shared" si="131"/>
        <v>8.6388527441515345E-2</v>
      </c>
      <c r="AK79" s="17">
        <f t="shared" si="120"/>
        <v>160.45310747979232</v>
      </c>
      <c r="AL79" s="79">
        <f t="shared" si="108"/>
        <v>8.1049646593533767E-2</v>
      </c>
      <c r="AQ79" s="43">
        <f t="shared" si="128"/>
        <v>2.8263120371399308</v>
      </c>
      <c r="AR79" s="43">
        <f t="shared" si="128"/>
        <v>16.957872222839583</v>
      </c>
      <c r="AS79" s="43">
        <f t="shared" si="128"/>
        <v>19.784184259979515</v>
      </c>
      <c r="AT79" s="43">
        <f t="shared" si="128"/>
        <v>0.13368263698968044</v>
      </c>
      <c r="AU79" s="17">
        <f t="shared" si="121"/>
        <v>153.85220502724695</v>
      </c>
      <c r="AV79" s="79">
        <f t="shared" si="110"/>
        <v>0.11022183412864557</v>
      </c>
      <c r="BA79" s="43">
        <f t="shared" ref="BA79:BD82" si="132">BA20+BA50</f>
        <v>2.4597966117566261</v>
      </c>
      <c r="BB79" s="43">
        <f t="shared" si="132"/>
        <v>19.678372894053009</v>
      </c>
      <c r="BC79" s="43">
        <f t="shared" si="132"/>
        <v>22.138169505809635</v>
      </c>
      <c r="BD79" s="43">
        <f t="shared" si="132"/>
        <v>0.16316883338200755</v>
      </c>
      <c r="BE79" s="17">
        <f t="shared" si="123"/>
        <v>146.31652287612113</v>
      </c>
      <c r="BF79" s="79">
        <f t="shared" si="111"/>
        <v>0.1344918024788882</v>
      </c>
      <c r="BK79" s="43">
        <f t="shared" ref="BK79:BN86" si="133">BK20+BK50</f>
        <v>2.0723337218101401</v>
      </c>
      <c r="BL79" s="43">
        <f t="shared" si="133"/>
        <v>20.723337218101403</v>
      </c>
      <c r="BM79" s="43">
        <f t="shared" si="133"/>
        <v>22.795670939911542</v>
      </c>
      <c r="BN79" s="43">
        <f t="shared" si="133"/>
        <v>0.1936599790139989</v>
      </c>
      <c r="BO79" s="17">
        <f t="shared" si="125"/>
        <v>139.27695285552682</v>
      </c>
      <c r="BP79" s="79">
        <f t="shared" si="112"/>
        <v>0.14879229329204163</v>
      </c>
      <c r="BU79" s="43">
        <f t="shared" ref="BU79:BX86" si="134">BU20+BU50</f>
        <v>1.7308122153824614</v>
      </c>
      <c r="BV79" s="43">
        <f t="shared" si="134"/>
        <v>20.769746584589534</v>
      </c>
      <c r="BW79" s="43">
        <f t="shared" si="134"/>
        <v>22.500558799971998</v>
      </c>
      <c r="BX79" s="43">
        <f t="shared" si="134"/>
        <v>0.20499846271810684</v>
      </c>
      <c r="BY79" s="17">
        <f t="shared" si="127"/>
        <v>130.87438003420914</v>
      </c>
      <c r="BZ79" s="79">
        <f t="shared" si="113"/>
        <v>0.15869986607891132</v>
      </c>
    </row>
    <row r="80" spans="5:78" ht="20.100000000000001" customHeight="1">
      <c r="E80" s="38">
        <v>54</v>
      </c>
      <c r="F80" s="20">
        <f t="shared" si="114"/>
        <v>1.0746</v>
      </c>
      <c r="G80" s="20">
        <f t="shared" si="104"/>
        <v>13.538824652040649</v>
      </c>
      <c r="H80" s="29">
        <f t="shared" si="105"/>
        <v>96108.591549295772</v>
      </c>
      <c r="M80" s="43">
        <f t="shared" si="129"/>
        <v>4.5709117082610913</v>
      </c>
      <c r="N80" s="43">
        <f t="shared" si="129"/>
        <v>0</v>
      </c>
      <c r="O80" s="43">
        <f t="shared" si="129"/>
        <v>4.5709117082610913</v>
      </c>
      <c r="P80" s="43">
        <f t="shared" si="129"/>
        <v>0</v>
      </c>
      <c r="Q80" s="17">
        <f t="shared" si="116"/>
        <v>196.84995257596202</v>
      </c>
      <c r="R80" s="79">
        <f t="shared" si="106"/>
        <v>0</v>
      </c>
      <c r="W80" s="43">
        <f t="shared" si="130"/>
        <v>4.0845922146912024</v>
      </c>
      <c r="X80" s="43">
        <f t="shared" si="130"/>
        <v>8.1691844293824047</v>
      </c>
      <c r="Y80" s="43">
        <f t="shared" si="130"/>
        <v>12.253776644073607</v>
      </c>
      <c r="Z80" s="43">
        <f t="shared" si="130"/>
        <v>4.3637431183871422E-2</v>
      </c>
      <c r="AA80" s="17">
        <f t="shared" si="118"/>
        <v>193.4676912029268</v>
      </c>
      <c r="AB80" s="79">
        <f t="shared" si="107"/>
        <v>4.2225057727152016E-2</v>
      </c>
      <c r="AG80" s="43">
        <f t="shared" si="131"/>
        <v>3.6463512470344419</v>
      </c>
      <c r="AH80" s="43">
        <f t="shared" si="131"/>
        <v>14.585404988137768</v>
      </c>
      <c r="AI80" s="43">
        <f t="shared" si="131"/>
        <v>18.23175623517221</v>
      </c>
      <c r="AJ80" s="43">
        <f t="shared" si="131"/>
        <v>8.6741187044974771E-2</v>
      </c>
      <c r="AK80" s="17">
        <f t="shared" si="120"/>
        <v>187.55751129502778</v>
      </c>
      <c r="AL80" s="79">
        <f t="shared" si="108"/>
        <v>7.7764973993469877E-2</v>
      </c>
      <c r="AQ80" s="43">
        <f t="shared" si="128"/>
        <v>3.2610726874766653</v>
      </c>
      <c r="AR80" s="43">
        <f t="shared" si="128"/>
        <v>19.56643612485999</v>
      </c>
      <c r="AS80" s="43">
        <f t="shared" si="128"/>
        <v>22.827508812336657</v>
      </c>
      <c r="AT80" s="43">
        <f t="shared" si="128"/>
        <v>0.12270864297293999</v>
      </c>
      <c r="AU80" s="17">
        <f t="shared" si="121"/>
        <v>181.01535175341286</v>
      </c>
      <c r="AV80" s="79">
        <f t="shared" si="110"/>
        <v>0.10809268901962668</v>
      </c>
      <c r="BA80" s="43">
        <f t="shared" si="132"/>
        <v>2.813298041095881</v>
      </c>
      <c r="BB80" s="43">
        <f t="shared" si="132"/>
        <v>22.506384328767048</v>
      </c>
      <c r="BC80" s="43">
        <f t="shared" si="132"/>
        <v>25.319682369862932</v>
      </c>
      <c r="BD80" s="43">
        <f t="shared" si="132"/>
        <v>0.14265856642223895</v>
      </c>
      <c r="BE80" s="17">
        <f t="shared" si="123"/>
        <v>171.89846037073306</v>
      </c>
      <c r="BF80" s="79">
        <f t="shared" si="111"/>
        <v>0.13092836480459205</v>
      </c>
      <c r="BK80" s="43">
        <f t="shared" si="133"/>
        <v>2.4466373161221058</v>
      </c>
      <c r="BL80" s="43">
        <f t="shared" si="133"/>
        <v>24.466373161221057</v>
      </c>
      <c r="BM80" s="43">
        <f t="shared" si="133"/>
        <v>26.913010477343164</v>
      </c>
      <c r="BN80" s="43">
        <f t="shared" si="133"/>
        <v>0.18280114156468169</v>
      </c>
      <c r="BO80" s="17">
        <f t="shared" si="125"/>
        <v>164.50195799094661</v>
      </c>
      <c r="BP80" s="79">
        <f t="shared" si="112"/>
        <v>0.14872998145449168</v>
      </c>
      <c r="BU80" s="43">
        <f t="shared" si="134"/>
        <v>2.0733370834188678</v>
      </c>
      <c r="BV80" s="43">
        <f t="shared" si="134"/>
        <v>24.880045001026417</v>
      </c>
      <c r="BW80" s="43">
        <f t="shared" si="134"/>
        <v>26.953382084445288</v>
      </c>
      <c r="BX80" s="43">
        <f t="shared" si="134"/>
        <v>0.21955776966061702</v>
      </c>
      <c r="BY80" s="17">
        <f t="shared" si="127"/>
        <v>155.6542431189236</v>
      </c>
      <c r="BZ80" s="79">
        <f t="shared" si="113"/>
        <v>0.15984173963068557</v>
      </c>
    </row>
    <row r="81" spans="5:78" ht="20.100000000000001" customHeight="1">
      <c r="E81" s="38">
        <v>56</v>
      </c>
      <c r="F81" s="20">
        <f t="shared" si="114"/>
        <v>1.1146</v>
      </c>
      <c r="G81" s="21">
        <f t="shared" si="104"/>
        <v>14.042782390810077</v>
      </c>
      <c r="H81" s="30">
        <f t="shared" si="105"/>
        <v>99686.056338028182</v>
      </c>
      <c r="M81" s="43">
        <f t="shared" si="129"/>
        <v>4.8486366614592615</v>
      </c>
      <c r="N81" s="43">
        <f t="shared" si="129"/>
        <v>0</v>
      </c>
      <c r="O81" s="43">
        <f t="shared" si="129"/>
        <v>4.8486366614592615</v>
      </c>
      <c r="P81" s="43">
        <f t="shared" si="129"/>
        <v>0</v>
      </c>
      <c r="Q81" s="17">
        <f t="shared" si="116"/>
        <v>230.18641879450715</v>
      </c>
      <c r="R81" s="79">
        <f t="shared" si="106"/>
        <v>0</v>
      </c>
      <c r="W81" s="43">
        <f t="shared" si="130"/>
        <v>4.3141029981367023</v>
      </c>
      <c r="X81" s="43">
        <f t="shared" si="130"/>
        <v>8.6282059962734046</v>
      </c>
      <c r="Y81" s="43">
        <f t="shared" si="130"/>
        <v>12.942308994410109</v>
      </c>
      <c r="Z81" s="43">
        <f t="shared" si="130"/>
        <v>5.3764879126587839E-2</v>
      </c>
      <c r="AA81" s="17">
        <f t="shared" si="118"/>
        <v>222.14830800544442</v>
      </c>
      <c r="AB81" s="79">
        <f t="shared" si="107"/>
        <v>3.8839845658702674E-2</v>
      </c>
      <c r="AG81" s="43">
        <f t="shared" si="131"/>
        <v>3.877300787746206</v>
      </c>
      <c r="AH81" s="43">
        <f t="shared" si="131"/>
        <v>15.509203150984824</v>
      </c>
      <c r="AI81" s="43">
        <f t="shared" si="131"/>
        <v>19.386503938731028</v>
      </c>
      <c r="AJ81" s="43">
        <f t="shared" si="131"/>
        <v>9.2494700141491332E-2</v>
      </c>
      <c r="AK81" s="17">
        <f t="shared" si="120"/>
        <v>213.9273644770692</v>
      </c>
      <c r="AL81" s="79">
        <f t="shared" si="108"/>
        <v>7.2497518907391811E-2</v>
      </c>
      <c r="AQ81" s="43">
        <f t="shared" si="128"/>
        <v>3.4602947568200992</v>
      </c>
      <c r="AR81" s="43">
        <f t="shared" si="128"/>
        <v>20.761768540920595</v>
      </c>
      <c r="AS81" s="43">
        <f t="shared" si="128"/>
        <v>24.222063297740696</v>
      </c>
      <c r="AT81" s="43">
        <f t="shared" si="128"/>
        <v>0.12991550083847186</v>
      </c>
      <c r="AU81" s="17">
        <f t="shared" si="121"/>
        <v>205.47788002455323</v>
      </c>
      <c r="AV81" s="79">
        <f t="shared" si="110"/>
        <v>0.10104137992099053</v>
      </c>
      <c r="BA81" s="43">
        <f t="shared" si="132"/>
        <v>3.0016629703277831</v>
      </c>
      <c r="BB81" s="43">
        <f t="shared" si="132"/>
        <v>24.013303762622265</v>
      </c>
      <c r="BC81" s="43">
        <f t="shared" si="132"/>
        <v>27.014966732950043</v>
      </c>
      <c r="BD81" s="43">
        <f t="shared" si="132"/>
        <v>0.15693350257763752</v>
      </c>
      <c r="BE81" s="17">
        <f t="shared" si="123"/>
        <v>195.16741947546308</v>
      </c>
      <c r="BF81" s="79">
        <f t="shared" si="111"/>
        <v>0.1230395105246615</v>
      </c>
      <c r="BK81" s="43">
        <f t="shared" si="133"/>
        <v>2.5975817147740239</v>
      </c>
      <c r="BL81" s="43">
        <f t="shared" si="133"/>
        <v>25.975817147740237</v>
      </c>
      <c r="BM81" s="43">
        <f t="shared" si="133"/>
        <v>28.57339886251426</v>
      </c>
      <c r="BN81" s="43">
        <f t="shared" si="133"/>
        <v>0.18788273952939949</v>
      </c>
      <c r="BO81" s="17">
        <f t="shared" si="125"/>
        <v>186.88770828088022</v>
      </c>
      <c r="BP81" s="79">
        <f t="shared" si="112"/>
        <v>0.13899157620735683</v>
      </c>
      <c r="BU81" s="43">
        <f t="shared" si="134"/>
        <v>2.216436444379549</v>
      </c>
      <c r="BV81" s="43">
        <f t="shared" si="134"/>
        <v>26.597237332554585</v>
      </c>
      <c r="BW81" s="43">
        <f t="shared" si="134"/>
        <v>28.813673776934134</v>
      </c>
      <c r="BX81" s="43">
        <f t="shared" si="134"/>
        <v>0.22942553458918408</v>
      </c>
      <c r="BY81" s="17">
        <f t="shared" si="127"/>
        <v>177.42611402145548</v>
      </c>
      <c r="BZ81" s="79">
        <f t="shared" si="113"/>
        <v>0.14990599032867438</v>
      </c>
    </row>
    <row r="82" spans="5:78" ht="20.100000000000001" customHeight="1">
      <c r="E82" s="38">
        <v>58</v>
      </c>
      <c r="F82" s="20">
        <f t="shared" si="114"/>
        <v>1.1545999999999998</v>
      </c>
      <c r="G82" s="21">
        <f t="shared" si="104"/>
        <v>14.546740129579501</v>
      </c>
      <c r="H82" s="30">
        <f t="shared" si="105"/>
        <v>103263.52112676055</v>
      </c>
      <c r="M82" s="43">
        <f t="shared" si="129"/>
        <v>4.6871114058248331</v>
      </c>
      <c r="N82" s="43">
        <f t="shared" si="129"/>
        <v>0</v>
      </c>
      <c r="O82" s="43">
        <f t="shared" si="129"/>
        <v>4.6871114058248331</v>
      </c>
      <c r="P82" s="43">
        <f t="shared" si="129"/>
        <v>0</v>
      </c>
      <c r="Q82" s="17">
        <f t="shared" si="116"/>
        <v>252.50090530977386</v>
      </c>
      <c r="R82" s="79">
        <f t="shared" si="106"/>
        <v>0</v>
      </c>
      <c r="W82" s="43">
        <f t="shared" si="130"/>
        <v>4.1638599327280605</v>
      </c>
      <c r="X82" s="43">
        <f t="shared" si="130"/>
        <v>8.3277198654561211</v>
      </c>
      <c r="Y82" s="43">
        <f t="shared" si="130"/>
        <v>12.491579798184182</v>
      </c>
      <c r="Z82" s="43">
        <f t="shared" si="130"/>
        <v>6.155851239351183E-2</v>
      </c>
      <c r="AA82" s="17">
        <f t="shared" si="118"/>
        <v>242.39738512490538</v>
      </c>
      <c r="AB82" s="79">
        <f t="shared" si="107"/>
        <v>3.4355650582471899E-2</v>
      </c>
      <c r="AG82" s="43">
        <f t="shared" si="131"/>
        <v>3.7717573620302112</v>
      </c>
      <c r="AH82" s="43">
        <f t="shared" si="131"/>
        <v>15.087029448120845</v>
      </c>
      <c r="AI82" s="43">
        <f t="shared" si="131"/>
        <v>18.858786810151056</v>
      </c>
      <c r="AJ82" s="43">
        <f t="shared" si="131"/>
        <v>9.4895917520709971E-2</v>
      </c>
      <c r="AK82" s="17">
        <f t="shared" si="120"/>
        <v>234.09391738676635</v>
      </c>
      <c r="AL82" s="79">
        <f t="shared" si="108"/>
        <v>6.4448617958724183E-2</v>
      </c>
      <c r="AQ82" s="43">
        <f t="shared" si="128"/>
        <v>3.3571564482407505</v>
      </c>
      <c r="AR82" s="43">
        <f t="shared" si="128"/>
        <v>20.142938689444502</v>
      </c>
      <c r="AS82" s="43">
        <f t="shared" si="128"/>
        <v>23.50009513768525</v>
      </c>
      <c r="AT82" s="43">
        <f t="shared" si="128"/>
        <v>0.11160453899502196</v>
      </c>
      <c r="AU82" s="17">
        <f t="shared" si="121"/>
        <v>224.06297996184662</v>
      </c>
      <c r="AV82" s="79">
        <f t="shared" si="110"/>
        <v>8.9898557507690185E-2</v>
      </c>
      <c r="BA82" s="43">
        <f t="shared" si="132"/>
        <v>2.9099693693685063</v>
      </c>
      <c r="BB82" s="43">
        <f t="shared" si="132"/>
        <v>23.27975495494805</v>
      </c>
      <c r="BC82" s="43">
        <f t="shared" si="132"/>
        <v>26.189724324316554</v>
      </c>
      <c r="BD82" s="43">
        <f t="shared" si="132"/>
        <v>0.18236512827239784</v>
      </c>
      <c r="BE82" s="17">
        <f t="shared" si="123"/>
        <v>214.31511530072711</v>
      </c>
      <c r="BF82" s="79">
        <f t="shared" si="111"/>
        <v>0.10862395273558695</v>
      </c>
      <c r="BK82" s="43">
        <f t="shared" si="133"/>
        <v>2.4876764847860979</v>
      </c>
      <c r="BL82" s="43">
        <f t="shared" si="133"/>
        <v>24.876764847860976</v>
      </c>
      <c r="BM82" s="43">
        <f t="shared" si="133"/>
        <v>27.364441332647072</v>
      </c>
      <c r="BN82" s="43">
        <f t="shared" si="133"/>
        <v>0.20458628729262818</v>
      </c>
      <c r="BO82" s="17">
        <f t="shared" si="125"/>
        <v>204.87209823139236</v>
      </c>
      <c r="BP82" s="79">
        <f t="shared" si="112"/>
        <v>0.1214258313485127</v>
      </c>
      <c r="BU82" s="43">
        <f t="shared" si="134"/>
        <v>2.1117600834449126</v>
      </c>
      <c r="BV82" s="43">
        <f t="shared" si="134"/>
        <v>25.341121001338948</v>
      </c>
      <c r="BW82" s="43">
        <f t="shared" si="134"/>
        <v>27.452881084783861</v>
      </c>
      <c r="BX82" s="43">
        <f t="shared" si="134"/>
        <v>0.18502059241063232</v>
      </c>
      <c r="BY82" s="17">
        <f t="shared" si="127"/>
        <v>195.16052495024724</v>
      </c>
      <c r="BZ82" s="79">
        <f t="shared" si="113"/>
        <v>0.12984757551661241</v>
      </c>
    </row>
    <row r="83" spans="5:78" ht="20.100000000000001" customHeight="1">
      <c r="E83" s="38">
        <v>60</v>
      </c>
      <c r="F83" s="20">
        <f t="shared" si="114"/>
        <v>1.1945999999999999</v>
      </c>
      <c r="G83" s="21">
        <f t="shared" si="104"/>
        <v>15.050697868348928</v>
      </c>
      <c r="H83" s="30">
        <f t="shared" si="105"/>
        <v>106840.98591549294</v>
      </c>
      <c r="M83" s="43">
        <f t="shared" ref="M83:M86" si="135">N24+N54</f>
        <v>0</v>
      </c>
      <c r="N83" s="43">
        <f>N24+N54</f>
        <v>0</v>
      </c>
      <c r="O83" s="43">
        <f>O24+O54</f>
        <v>4.6870875824269689</v>
      </c>
      <c r="P83" s="43">
        <f>P24+P54</f>
        <v>0</v>
      </c>
      <c r="Q83" s="17">
        <f t="shared" si="116"/>
        <v>280.09762496730792</v>
      </c>
      <c r="R83" s="79">
        <f t="shared" si="106"/>
        <v>0</v>
      </c>
      <c r="W83" s="43">
        <f>W24+W54</f>
        <v>4.1746986145589098</v>
      </c>
      <c r="X83" s="43">
        <f>X24+X54</f>
        <v>8.3493972291178196</v>
      </c>
      <c r="Y83" s="43">
        <f>Y24+Y54</f>
        <v>12.524095843676731</v>
      </c>
      <c r="Z83" s="43">
        <f>Z24+Z54</f>
        <v>4.7096158591148546E-2</v>
      </c>
      <c r="AA83" s="17">
        <f t="shared" si="118"/>
        <v>269.68701638190339</v>
      </c>
      <c r="AB83" s="79">
        <f t="shared" si="107"/>
        <v>3.0959581744544388E-2</v>
      </c>
      <c r="AG83" s="43">
        <f>AG24+AG54</f>
        <v>3.7981011582909066</v>
      </c>
      <c r="AH83" s="43">
        <f>AH24+AH54</f>
        <v>15.192404633163626</v>
      </c>
      <c r="AI83" s="43">
        <f>AI24+AI54</f>
        <v>18.990505791454531</v>
      </c>
      <c r="AJ83" s="43">
        <f>AJ24+AJ54</f>
        <v>9.7687984064689481E-2</v>
      </c>
      <c r="AK83" s="17">
        <f t="shared" si="120"/>
        <v>259.84718247569879</v>
      </c>
      <c r="AL83" s="79">
        <f t="shared" si="108"/>
        <v>5.8466689876787242E-2</v>
      </c>
      <c r="AQ83" s="43">
        <f>AQ24+AQ54</f>
        <v>3.3671609505413826</v>
      </c>
      <c r="AR83" s="43">
        <f>AR24+AR54</f>
        <v>20.202965703248296</v>
      </c>
      <c r="AS83" s="43">
        <f>AS24+AS54</f>
        <v>23.570126653789679</v>
      </c>
      <c r="AT83" s="43">
        <f>AT24+AT54</f>
        <v>0.11869814877074561</v>
      </c>
      <c r="AU83" s="17">
        <f t="shared" si="121"/>
        <v>248.87383829108316</v>
      </c>
      <c r="AV83" s="79">
        <f t="shared" si="110"/>
        <v>8.1177538956983014E-2</v>
      </c>
      <c r="BA83" s="43">
        <f>BA24+BA54</f>
        <v>2.9080923916611914</v>
      </c>
      <c r="BB83" s="43">
        <f>BB24+BB54</f>
        <v>23.264739133289531</v>
      </c>
      <c r="BC83" s="43">
        <f>BC24+BC54</f>
        <v>26.17283152495072</v>
      </c>
      <c r="BD83" s="43">
        <f>BD24+BD54</f>
        <v>0.13638821414846458</v>
      </c>
      <c r="BE83" s="17">
        <f t="shared" si="123"/>
        <v>237.36187574722277</v>
      </c>
      <c r="BF83" s="79">
        <f t="shared" si="111"/>
        <v>9.8013798804257798E-2</v>
      </c>
      <c r="BK83" s="43">
        <f t="shared" si="133"/>
        <v>2.5583216938712097</v>
      </c>
      <c r="BL83" s="43">
        <f t="shared" si="133"/>
        <v>25.583216938712091</v>
      </c>
      <c r="BM83" s="43">
        <f t="shared" si="133"/>
        <v>28.141538632583302</v>
      </c>
      <c r="BN83" s="43">
        <f t="shared" si="133"/>
        <v>0.19532945387066253</v>
      </c>
      <c r="BO83" s="17">
        <f t="shared" si="125"/>
        <v>228.23751996001499</v>
      </c>
      <c r="BP83" s="79">
        <f t="shared" si="112"/>
        <v>0.11209032127230451</v>
      </c>
      <c r="BU83" s="43">
        <f t="shared" si="134"/>
        <v>2.1778142550582462</v>
      </c>
      <c r="BV83" s="43">
        <f t="shared" si="134"/>
        <v>26.133771060698955</v>
      </c>
      <c r="BW83" s="43">
        <f t="shared" si="134"/>
        <v>28.311585315757199</v>
      </c>
      <c r="BX83" s="43">
        <f t="shared" si="134"/>
        <v>0.21849518592147527</v>
      </c>
      <c r="BY83" s="17">
        <f t="shared" si="127"/>
        <v>218.285138933968</v>
      </c>
      <c r="BZ83" s="79">
        <f t="shared" si="113"/>
        <v>0.11972308874679971</v>
      </c>
    </row>
    <row r="84" spans="5:78" ht="20.100000000000001" customHeight="1">
      <c r="E84" s="38">
        <v>62</v>
      </c>
      <c r="F84" s="20">
        <f t="shared" si="114"/>
        <v>1.2345999999999999</v>
      </c>
      <c r="G84" s="21">
        <f t="shared" si="104"/>
        <v>15.554655607118354</v>
      </c>
      <c r="H84" s="30">
        <f t="shared" si="105"/>
        <v>110418.45070422534</v>
      </c>
      <c r="M84" s="43">
        <f t="shared" si="135"/>
        <v>0</v>
      </c>
      <c r="N84" s="43">
        <f t="shared" ref="N84:P86" si="136">N25+N55</f>
        <v>0</v>
      </c>
      <c r="O84" s="43">
        <f t="shared" si="136"/>
        <v>4.8243119994703205</v>
      </c>
      <c r="P84" s="43">
        <f t="shared" si="136"/>
        <v>0</v>
      </c>
      <c r="Q84" s="17">
        <f t="shared" si="116"/>
        <v>316.40116750308283</v>
      </c>
      <c r="R84" s="79">
        <f t="shared" si="106"/>
        <v>0</v>
      </c>
      <c r="W84" s="43">
        <f t="shared" ref="W84:Z86" si="137">W25+W55</f>
        <v>4.3637105029611654</v>
      </c>
      <c r="X84" s="43">
        <f t="shared" si="137"/>
        <v>8.7274210059223307</v>
      </c>
      <c r="Y84" s="43">
        <f t="shared" si="137"/>
        <v>13.091131508883498</v>
      </c>
      <c r="Z84" s="43">
        <f t="shared" si="137"/>
        <v>6.0540030399196712E-2</v>
      </c>
      <c r="AA84" s="17">
        <f t="shared" si="118"/>
        <v>304.93600670055906</v>
      </c>
      <c r="AB84" s="79">
        <f t="shared" si="107"/>
        <v>2.8620500085752353E-2</v>
      </c>
      <c r="AG84" s="43">
        <f t="shared" ref="AG84:AJ86" si="138">AG25+AG55</f>
        <v>3.9306211250954899</v>
      </c>
      <c r="AH84" s="43">
        <f t="shared" si="138"/>
        <v>15.72248450038196</v>
      </c>
      <c r="AI84" s="43">
        <f t="shared" si="138"/>
        <v>19.653105625477451</v>
      </c>
      <c r="AJ84" s="43">
        <f t="shared" si="138"/>
        <v>9.4391139960091325E-2</v>
      </c>
      <c r="AK84" s="17">
        <f t="shared" si="120"/>
        <v>293.87017425416042</v>
      </c>
      <c r="AL84" s="79">
        <f t="shared" si="108"/>
        <v>5.3501463836149649E-2</v>
      </c>
      <c r="AQ84" s="43">
        <f t="shared" ref="AQ84:AT86" si="139">AQ25+AQ55</f>
        <v>3.5839002870427787</v>
      </c>
      <c r="AR84" s="43">
        <f t="shared" si="139"/>
        <v>21.503401722256669</v>
      </c>
      <c r="AS84" s="43">
        <f t="shared" si="139"/>
        <v>25.087302009299449</v>
      </c>
      <c r="AT84" s="43">
        <f t="shared" si="139"/>
        <v>0.13201842974085229</v>
      </c>
      <c r="AU84" s="17">
        <f t="shared" si="121"/>
        <v>283.61187248348136</v>
      </c>
      <c r="AV84" s="79">
        <f t="shared" si="110"/>
        <v>7.5819822118021907E-2</v>
      </c>
      <c r="BA84" s="43">
        <f t="shared" ref="BA84:BD86" si="140">BA25+BA55</f>
        <v>3.1238685069255347</v>
      </c>
      <c r="BB84" s="43">
        <f t="shared" si="140"/>
        <v>24.990948055404278</v>
      </c>
      <c r="BC84" s="43">
        <f t="shared" si="140"/>
        <v>28.114816562329814</v>
      </c>
      <c r="BD84" s="43">
        <f t="shared" si="140"/>
        <v>0.14635183934457524</v>
      </c>
      <c r="BE84" s="17">
        <f t="shared" si="123"/>
        <v>269.27154751685731</v>
      </c>
      <c r="BF84" s="79">
        <f t="shared" si="111"/>
        <v>9.2809464222504828E-2</v>
      </c>
      <c r="BK84" s="43">
        <f t="shared" si="133"/>
        <v>2.7434473133491561</v>
      </c>
      <c r="BL84" s="43">
        <f t="shared" si="133"/>
        <v>27.434473133491558</v>
      </c>
      <c r="BM84" s="43">
        <f t="shared" si="133"/>
        <v>30.177920446840716</v>
      </c>
      <c r="BN84" s="43">
        <f t="shared" si="133"/>
        <v>0.18714876171553901</v>
      </c>
      <c r="BO84" s="17">
        <f t="shared" si="125"/>
        <v>258.84464044025867</v>
      </c>
      <c r="BP84" s="79">
        <f t="shared" si="112"/>
        <v>0.10598818305385556</v>
      </c>
      <c r="BU84" s="43">
        <f t="shared" si="134"/>
        <v>2.3633557813930217</v>
      </c>
      <c r="BV84" s="43">
        <f t="shared" si="134"/>
        <v>28.360269376716261</v>
      </c>
      <c r="BW84" s="43">
        <f t="shared" si="134"/>
        <v>30.723625158109282</v>
      </c>
      <c r="BX84" s="43">
        <f t="shared" si="134"/>
        <v>0.2459419619820411</v>
      </c>
      <c r="BY84" s="17">
        <f t="shared" si="127"/>
        <v>248.04502689794336</v>
      </c>
      <c r="BZ84" s="79">
        <f t="shared" si="113"/>
        <v>0.11433516620506536</v>
      </c>
    </row>
    <row r="85" spans="5:78" ht="20.100000000000001" customHeight="1" thickBot="1">
      <c r="E85" s="38">
        <v>64</v>
      </c>
      <c r="F85" s="24">
        <f t="shared" si="114"/>
        <v>1.2746</v>
      </c>
      <c r="G85" s="25">
        <f t="shared" si="104"/>
        <v>16.058613345887782</v>
      </c>
      <c r="H85" s="31">
        <f t="shared" si="105"/>
        <v>113995.91549295773</v>
      </c>
      <c r="M85" s="43">
        <f t="shared" si="135"/>
        <v>0</v>
      </c>
      <c r="N85" s="43">
        <f t="shared" si="136"/>
        <v>0</v>
      </c>
      <c r="O85" s="43">
        <f t="shared" si="136"/>
        <v>5.3326261007806028</v>
      </c>
      <c r="P85" s="43">
        <f t="shared" si="136"/>
        <v>0</v>
      </c>
      <c r="Q85" s="17">
        <f t="shared" si="116"/>
        <v>361.27574822716593</v>
      </c>
      <c r="R85" s="79">
        <f t="shared" si="106"/>
        <v>0</v>
      </c>
      <c r="W85" s="43">
        <f t="shared" si="137"/>
        <v>4.7463601794591384</v>
      </c>
      <c r="X85" s="43">
        <f t="shared" si="137"/>
        <v>9.4927203589182767</v>
      </c>
      <c r="Y85" s="43">
        <f t="shared" si="137"/>
        <v>14.239080538377415</v>
      </c>
      <c r="Z85" s="43">
        <f t="shared" si="137"/>
        <v>5.4558856789740796E-2</v>
      </c>
      <c r="AA85" s="17">
        <f t="shared" si="118"/>
        <v>347.19499713403729</v>
      </c>
      <c r="AB85" s="79">
        <f t="shared" si="107"/>
        <v>2.734117840774514E-2</v>
      </c>
      <c r="AG85" s="43">
        <f t="shared" si="138"/>
        <v>4.2881843365679906</v>
      </c>
      <c r="AH85" s="43">
        <f t="shared" si="138"/>
        <v>17.152737346271962</v>
      </c>
      <c r="AI85" s="43">
        <f t="shared" si="138"/>
        <v>21.440921682839949</v>
      </c>
      <c r="AJ85" s="43">
        <f t="shared" si="138"/>
        <v>0.11020984489691532</v>
      </c>
      <c r="AK85" s="17">
        <f t="shared" si="120"/>
        <v>332.83106866108841</v>
      </c>
      <c r="AL85" s="79">
        <f t="shared" si="108"/>
        <v>5.1535865973311716E-2</v>
      </c>
      <c r="AQ85" s="43">
        <f t="shared" si="139"/>
        <v>3.8620412925668823</v>
      </c>
      <c r="AR85" s="43">
        <f t="shared" si="139"/>
        <v>23.172247755401294</v>
      </c>
      <c r="AS85" s="43">
        <f t="shared" si="139"/>
        <v>27.034289047968173</v>
      </c>
      <c r="AT85" s="43">
        <f t="shared" si="139"/>
        <v>0.16874329831102527</v>
      </c>
      <c r="AU85" s="17">
        <f t="shared" si="121"/>
        <v>321.11338397887317</v>
      </c>
      <c r="AV85" s="79">
        <f t="shared" si="110"/>
        <v>7.2162198499100411E-2</v>
      </c>
      <c r="BA85" s="43">
        <f t="shared" si="140"/>
        <v>3.4066935836265375</v>
      </c>
      <c r="BB85" s="43">
        <f t="shared" si="140"/>
        <v>27.2535486690123</v>
      </c>
      <c r="BC85" s="43">
        <f t="shared" si="140"/>
        <v>30.660242252638838</v>
      </c>
      <c r="BD85" s="43">
        <f t="shared" si="140"/>
        <v>0.16717405807074723</v>
      </c>
      <c r="BE85" s="17">
        <f t="shared" si="123"/>
        <v>307.50134027303312</v>
      </c>
      <c r="BF85" s="79">
        <f t="shared" si="111"/>
        <v>8.8629040266340428E-2</v>
      </c>
      <c r="BK85" s="43">
        <f t="shared" si="133"/>
        <v>3.0061945930093383</v>
      </c>
      <c r="BL85" s="43">
        <f t="shared" si="133"/>
        <v>30.06194593009338</v>
      </c>
      <c r="BM85" s="43">
        <f t="shared" si="133"/>
        <v>33.068140523102713</v>
      </c>
      <c r="BN85" s="43">
        <f t="shared" si="133"/>
        <v>0.18520213836847949</v>
      </c>
      <c r="BO85" s="17">
        <f t="shared" si="125"/>
        <v>293.7916491948414</v>
      </c>
      <c r="BP85" s="79">
        <f t="shared" si="112"/>
        <v>0.1023240313755699</v>
      </c>
      <c r="BU85" s="43">
        <f t="shared" si="134"/>
        <v>2.6169293691532252</v>
      </c>
      <c r="BV85" s="43">
        <f t="shared" si="134"/>
        <v>31.403152429838705</v>
      </c>
      <c r="BW85" s="43">
        <f t="shared" si="134"/>
        <v>34.020081798991932</v>
      </c>
      <c r="BX85" s="43">
        <f t="shared" si="134"/>
        <v>0.24551518427314317</v>
      </c>
      <c r="BY85" s="17">
        <f t="shared" si="127"/>
        <v>281.0681965774026</v>
      </c>
      <c r="BZ85" s="79">
        <f t="shared" si="113"/>
        <v>0.11172787534213491</v>
      </c>
    </row>
    <row r="86" spans="5:78" ht="20.100000000000001" customHeight="1">
      <c r="E86" s="38">
        <v>66</v>
      </c>
      <c r="F86" s="20">
        <f t="shared" si="114"/>
        <v>1.3146</v>
      </c>
      <c r="G86" s="21">
        <f t="shared" si="104"/>
        <v>16.562571084657208</v>
      </c>
      <c r="H86" s="30">
        <f t="shared" si="105"/>
        <v>117573.38028169014</v>
      </c>
      <c r="M86" s="43">
        <f t="shared" si="135"/>
        <v>0</v>
      </c>
      <c r="N86" s="43">
        <f t="shared" si="136"/>
        <v>0</v>
      </c>
      <c r="O86" s="43">
        <f t="shared" si="136"/>
        <v>5.5605036361844178</v>
      </c>
      <c r="P86" s="43">
        <f t="shared" si="136"/>
        <v>0</v>
      </c>
      <c r="Q86" s="17">
        <f t="shared" si="116"/>
        <v>395.32823911479983</v>
      </c>
      <c r="R86" s="79">
        <f t="shared" si="106"/>
        <v>0</v>
      </c>
      <c r="W86" s="43">
        <f t="shared" si="137"/>
        <v>5.0284196957669796</v>
      </c>
      <c r="X86" s="43">
        <f t="shared" si="137"/>
        <v>10.056839391533959</v>
      </c>
      <c r="Y86" s="43">
        <f t="shared" si="137"/>
        <v>15.08525908730094</v>
      </c>
      <c r="Z86" s="43">
        <f t="shared" si="137"/>
        <v>6.9514579210654834E-2</v>
      </c>
      <c r="AA86" s="17">
        <f t="shared" si="118"/>
        <v>385.31138581618092</v>
      </c>
      <c r="AB86" s="79">
        <f t="shared" si="107"/>
        <v>2.6100550779809394E-2</v>
      </c>
      <c r="AG86" s="43">
        <f t="shared" si="138"/>
        <v>4.4518901560115989</v>
      </c>
      <c r="AH86" s="43">
        <f t="shared" si="138"/>
        <v>17.807560624046396</v>
      </c>
      <c r="AI86" s="43">
        <f t="shared" si="138"/>
        <v>22.259450780057993</v>
      </c>
      <c r="AJ86" s="43">
        <f t="shared" si="138"/>
        <v>0.11595693319834559</v>
      </c>
      <c r="AK86" s="17">
        <f t="shared" si="120"/>
        <v>368.96302417586804</v>
      </c>
      <c r="AL86" s="79">
        <f t="shared" si="108"/>
        <v>4.8263808179212921E-2</v>
      </c>
      <c r="AQ86" s="43">
        <f t="shared" si="139"/>
        <v>4.0847694032106485</v>
      </c>
      <c r="AR86" s="43">
        <f t="shared" si="139"/>
        <v>24.508616419263888</v>
      </c>
      <c r="AS86" s="43">
        <f t="shared" si="139"/>
        <v>28.593385822474538</v>
      </c>
      <c r="AT86" s="43">
        <f t="shared" si="139"/>
        <v>0.15706106996641583</v>
      </c>
      <c r="AU86" s="17">
        <f t="shared" si="121"/>
        <v>357.24277015587967</v>
      </c>
      <c r="AV86" s="79">
        <f t="shared" si="110"/>
        <v>6.8604933302274448E-2</v>
      </c>
      <c r="BA86" s="43">
        <f t="shared" si="140"/>
        <v>3.6019443138690352</v>
      </c>
      <c r="BB86" s="43">
        <f t="shared" si="140"/>
        <v>28.815554510952282</v>
      </c>
      <c r="BC86" s="43">
        <f t="shared" si="140"/>
        <v>32.417498824821323</v>
      </c>
      <c r="BD86" s="43">
        <f t="shared" si="140"/>
        <v>0.20234674979124034</v>
      </c>
      <c r="BE86" s="17">
        <f t="shared" si="123"/>
        <v>341.36578984726651</v>
      </c>
      <c r="BF86" s="79">
        <f t="shared" si="111"/>
        <v>8.4412543283393759E-2</v>
      </c>
      <c r="BK86" s="43">
        <f t="shared" si="133"/>
        <v>3.1455203992460112</v>
      </c>
      <c r="BL86" s="43">
        <f t="shared" si="133"/>
        <v>31.45520399246011</v>
      </c>
      <c r="BM86" s="43">
        <f t="shared" si="133"/>
        <v>34.600724391706123</v>
      </c>
      <c r="BN86" s="43">
        <f t="shared" si="133"/>
        <v>0.22122952459063694</v>
      </c>
      <c r="BO86" s="17">
        <f t="shared" si="125"/>
        <v>327.14935741168648</v>
      </c>
      <c r="BP86" s="79">
        <f t="shared" si="112"/>
        <v>9.6149368109186645E-2</v>
      </c>
      <c r="BU86" s="43">
        <f t="shared" si="134"/>
        <v>2.7664065171291079</v>
      </c>
      <c r="BV86" s="43">
        <f t="shared" si="134"/>
        <v>33.196878205549289</v>
      </c>
      <c r="BW86" s="43">
        <f t="shared" si="134"/>
        <v>35.963284722678395</v>
      </c>
      <c r="BX86" s="43">
        <f t="shared" si="134"/>
        <v>0.19318097495287387</v>
      </c>
      <c r="BY86" s="17">
        <f t="shared" si="127"/>
        <v>312.16157370605242</v>
      </c>
      <c r="BZ86" s="79">
        <f t="shared" si="113"/>
        <v>0.10634517827235583</v>
      </c>
    </row>
    <row r="87" spans="5:78" ht="20.100000000000001" customHeight="1">
      <c r="BL87" s="43"/>
    </row>
    <row r="88" spans="5:78" ht="20.100000000000001" customHeight="1">
      <c r="BL88" s="43"/>
    </row>
    <row r="89" spans="5:78" ht="20.100000000000001" customHeight="1">
      <c r="BL89" s="43"/>
    </row>
    <row r="90" spans="5:78" ht="20.100000000000001" customHeight="1">
      <c r="BL90" s="43"/>
    </row>
    <row r="91" spans="5:78" ht="20.100000000000001" customHeight="1">
      <c r="BL91" s="43"/>
    </row>
    <row r="92" spans="5:78" ht="20.100000000000001" customHeight="1">
      <c r="BL92" s="43"/>
    </row>
    <row r="93" spans="5:78" ht="20.100000000000001" customHeight="1">
      <c r="BL93" s="43"/>
    </row>
    <row r="94" spans="5:78" ht="20.100000000000001" customHeight="1">
      <c r="BL94" s="43"/>
    </row>
    <row r="95" spans="5:78" ht="20.100000000000001" customHeight="1">
      <c r="BL95" s="43"/>
    </row>
    <row r="96" spans="5:78" ht="20.100000000000001" customHeight="1">
      <c r="BL96" s="43"/>
    </row>
    <row r="97" spans="64:64" ht="20.100000000000001" customHeight="1">
      <c r="BL97" s="43"/>
    </row>
    <row r="98" spans="64:64" ht="20.100000000000001" customHeight="1">
      <c r="BL98" s="43"/>
    </row>
    <row r="99" spans="64:64" ht="20.100000000000001" customHeight="1">
      <c r="BL99" s="43"/>
    </row>
    <row r="100" spans="64:64" ht="20.100000000000001" customHeight="1">
      <c r="BL100" s="43"/>
    </row>
    <row r="101" spans="64:64" ht="20.100000000000001" customHeight="1">
      <c r="BL101" s="43"/>
    </row>
    <row r="102" spans="64:64" ht="20.100000000000001" customHeight="1">
      <c r="BL102" s="43"/>
    </row>
    <row r="103" spans="64:64" ht="20.100000000000001" customHeight="1">
      <c r="BL103" s="43"/>
    </row>
    <row r="104" spans="64:64" ht="20.100000000000001" customHeight="1">
      <c r="BL104" s="43"/>
    </row>
    <row r="105" spans="64:64" ht="20.100000000000001" customHeight="1">
      <c r="BL105" s="43"/>
    </row>
    <row r="106" spans="64:64" ht="20.100000000000001" customHeight="1">
      <c r="BL106" s="43"/>
    </row>
    <row r="107" spans="64:64" ht="20.100000000000001" customHeight="1">
      <c r="BL107" s="43"/>
    </row>
    <row r="108" spans="64:64" ht="20.100000000000001" customHeight="1">
      <c r="BL108" s="43"/>
    </row>
  </sheetData>
  <mergeCells count="45">
    <mergeCell ref="BV60:BW60"/>
    <mergeCell ref="AR60:AS60"/>
    <mergeCell ref="AW60:BA60"/>
    <mergeCell ref="BB60:BC60"/>
    <mergeCell ref="BG60:BK60"/>
    <mergeCell ref="BL60:BM60"/>
    <mergeCell ref="BQ60:BU60"/>
    <mergeCell ref="BQ31:BU31"/>
    <mergeCell ref="BV31:BW31"/>
    <mergeCell ref="E60:H60"/>
    <mergeCell ref="I60:M60"/>
    <mergeCell ref="N60:O60"/>
    <mergeCell ref="S60:W60"/>
    <mergeCell ref="X60:Y60"/>
    <mergeCell ref="AC60:AG60"/>
    <mergeCell ref="AH60:AI60"/>
    <mergeCell ref="AM60:AQ60"/>
    <mergeCell ref="AM31:AQ31"/>
    <mergeCell ref="AR31:AS31"/>
    <mergeCell ref="AW31:BA31"/>
    <mergeCell ref="BB31:BC31"/>
    <mergeCell ref="BG31:BK31"/>
    <mergeCell ref="BL31:BM31"/>
    <mergeCell ref="BL1:BM1"/>
    <mergeCell ref="BQ1:BU1"/>
    <mergeCell ref="BV1:BW1"/>
    <mergeCell ref="E31:H31"/>
    <mergeCell ref="I31:M31"/>
    <mergeCell ref="N31:O31"/>
    <mergeCell ref="S31:W31"/>
    <mergeCell ref="X31:Y31"/>
    <mergeCell ref="AC31:AG31"/>
    <mergeCell ref="AH31:AI31"/>
    <mergeCell ref="AH1:AI1"/>
    <mergeCell ref="AM1:AQ1"/>
    <mergeCell ref="AR1:AS1"/>
    <mergeCell ref="AW1:BA1"/>
    <mergeCell ref="BB1:BC1"/>
    <mergeCell ref="BG1:BK1"/>
    <mergeCell ref="AC1:AG1"/>
    <mergeCell ref="E1:H1"/>
    <mergeCell ref="I1:M1"/>
    <mergeCell ref="N1:O1"/>
    <mergeCell ref="S1:W1"/>
    <mergeCell ref="X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k=400</vt:lpstr>
      <vt:lpstr>k=600</vt:lpstr>
      <vt:lpstr>k=800</vt:lpstr>
      <vt:lpstr>k=1000</vt:lpstr>
      <vt:lpstr>k=1200</vt:lpstr>
      <vt:lpstr>op_power</vt:lpstr>
      <vt:lpstr>k=400_real</vt:lpstr>
      <vt:lpstr>Right_K_600</vt:lpstr>
      <vt:lpstr>Right_K_400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2016-12-16T16:11:54Z</dcterms:modified>
</cp:coreProperties>
</file>