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90" windowWidth="15840" windowHeight="16350" activeTab="3"/>
  </bookViews>
  <sheets>
    <sheet name="k=400" sheetId="2" r:id="rId1"/>
    <sheet name="k=600" sheetId="5" r:id="rId2"/>
    <sheet name="k=800" sheetId="6" r:id="rId3"/>
    <sheet name="k=1000" sheetId="7" r:id="rId4"/>
    <sheet name="k=1200" sheetId="8" r:id="rId5"/>
    <sheet name="Op_harness" sheetId="9" r:id="rId6"/>
  </sheets>
  <calcPr calcId="145621" concurrentCalc="0"/>
</workbook>
</file>

<file path=xl/calcChain.xml><?xml version="1.0" encoding="utf-8"?>
<calcChain xmlns="http://schemas.openxmlformats.org/spreadsheetml/2006/main">
  <c r="Q27" i="2" l="1"/>
  <c r="Q86" i="2"/>
  <c r="R86" i="2"/>
  <c r="Q26" i="2"/>
  <c r="Q85" i="2"/>
  <c r="R85" i="2"/>
  <c r="Q25" i="2"/>
  <c r="Q84" i="2"/>
  <c r="R84" i="2"/>
  <c r="Q24" i="2"/>
  <c r="Q83" i="2"/>
  <c r="R83" i="2"/>
  <c r="Q23" i="2"/>
  <c r="Q82" i="2"/>
  <c r="R82" i="2"/>
  <c r="Q22" i="2"/>
  <c r="Q81" i="2"/>
  <c r="R81" i="2"/>
  <c r="Q21" i="2"/>
  <c r="Q80" i="2"/>
  <c r="R80" i="2"/>
  <c r="Q20" i="2"/>
  <c r="Q79" i="2"/>
  <c r="R79" i="2"/>
  <c r="Q19" i="2"/>
  <c r="Q78" i="2"/>
  <c r="R78" i="2"/>
  <c r="Q18" i="2"/>
  <c r="Q77" i="2"/>
  <c r="R77" i="2"/>
  <c r="Q17" i="2"/>
  <c r="Q76" i="2"/>
  <c r="R76" i="2"/>
  <c r="Q16" i="2"/>
  <c r="Q75" i="2"/>
  <c r="R75" i="2"/>
  <c r="Q15" i="2"/>
  <c r="Q74" i="2"/>
  <c r="R74" i="2"/>
  <c r="Q14" i="2"/>
  <c r="Q73" i="2"/>
  <c r="R73" i="2"/>
  <c r="Q13" i="2"/>
  <c r="Q72" i="2"/>
  <c r="R72" i="2"/>
  <c r="Q12" i="2"/>
  <c r="Q71" i="2"/>
  <c r="R71" i="2"/>
  <c r="Q11" i="2"/>
  <c r="Q70" i="2"/>
  <c r="R70" i="2"/>
  <c r="Q10" i="2"/>
  <c r="Q69" i="2"/>
  <c r="R69" i="2"/>
  <c r="Q9" i="2"/>
  <c r="Q68" i="2"/>
  <c r="R68" i="2"/>
  <c r="Q8" i="2"/>
  <c r="Q67" i="2"/>
  <c r="R67" i="2"/>
  <c r="Q7" i="2"/>
  <c r="Q66" i="2"/>
  <c r="R66" i="2"/>
  <c r="Q6" i="2"/>
  <c r="Q65" i="2"/>
  <c r="R65" i="2"/>
  <c r="Q5" i="2"/>
  <c r="Q64" i="2"/>
  <c r="R64" i="2"/>
  <c r="Q4" i="2"/>
  <c r="Q63" i="2"/>
  <c r="R63" i="2"/>
  <c r="Q3" i="2"/>
  <c r="Q62" i="2"/>
  <c r="R62" i="2"/>
  <c r="Q57" i="2"/>
  <c r="R57" i="2"/>
  <c r="Q56" i="2"/>
  <c r="R56" i="2"/>
  <c r="Q55" i="2"/>
  <c r="R55" i="2"/>
  <c r="Q54" i="2"/>
  <c r="R54" i="2"/>
  <c r="Q53" i="2"/>
  <c r="R53" i="2"/>
  <c r="Q52" i="2"/>
  <c r="R52" i="2"/>
  <c r="Q51" i="2"/>
  <c r="R51" i="2"/>
  <c r="Q50" i="2"/>
  <c r="R50" i="2"/>
  <c r="Q49" i="2"/>
  <c r="R49" i="2"/>
  <c r="Q48" i="2"/>
  <c r="R48" i="2"/>
  <c r="Q47" i="2"/>
  <c r="R47" i="2"/>
  <c r="Q46" i="2"/>
  <c r="R46" i="2"/>
  <c r="Q45" i="2"/>
  <c r="R45" i="2"/>
  <c r="Q44" i="2"/>
  <c r="R44" i="2"/>
  <c r="Q43" i="2"/>
  <c r="R43" i="2"/>
  <c r="Q42" i="2"/>
  <c r="R42" i="2"/>
  <c r="Q41" i="2"/>
  <c r="R41" i="2"/>
  <c r="Q40" i="2"/>
  <c r="R40" i="2"/>
  <c r="Q39" i="2"/>
  <c r="R39" i="2"/>
  <c r="Q38" i="2"/>
  <c r="R38" i="2"/>
  <c r="Q37" i="2"/>
  <c r="R37" i="2"/>
  <c r="Q36" i="2"/>
  <c r="R36" i="2"/>
  <c r="Q35" i="2"/>
  <c r="R35" i="2"/>
  <c r="Q34" i="2"/>
  <c r="R34" i="2"/>
  <c r="Q33" i="2"/>
  <c r="R33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AA27" i="2"/>
  <c r="AA86" i="2"/>
  <c r="AB86" i="2"/>
  <c r="AA26" i="2"/>
  <c r="AA85" i="2"/>
  <c r="AB85" i="2"/>
  <c r="AA25" i="2"/>
  <c r="AA84" i="2"/>
  <c r="AB84" i="2"/>
  <c r="AA24" i="2"/>
  <c r="AA83" i="2"/>
  <c r="AB83" i="2"/>
  <c r="AA23" i="2"/>
  <c r="AA82" i="2"/>
  <c r="AB82" i="2"/>
  <c r="AA22" i="2"/>
  <c r="AA81" i="2"/>
  <c r="AB81" i="2"/>
  <c r="AA21" i="2"/>
  <c r="AA80" i="2"/>
  <c r="AB80" i="2"/>
  <c r="AA20" i="2"/>
  <c r="AA79" i="2"/>
  <c r="AB79" i="2"/>
  <c r="AA19" i="2"/>
  <c r="AA78" i="2"/>
  <c r="AB78" i="2"/>
  <c r="AA18" i="2"/>
  <c r="AA77" i="2"/>
  <c r="AB77" i="2"/>
  <c r="AA17" i="2"/>
  <c r="AA76" i="2"/>
  <c r="AB76" i="2"/>
  <c r="AA16" i="2"/>
  <c r="AA75" i="2"/>
  <c r="AB75" i="2"/>
  <c r="AA15" i="2"/>
  <c r="AA74" i="2"/>
  <c r="AB74" i="2"/>
  <c r="AA14" i="2"/>
  <c r="AA73" i="2"/>
  <c r="AB73" i="2"/>
  <c r="AA13" i="2"/>
  <c r="AA72" i="2"/>
  <c r="AB72" i="2"/>
  <c r="AA12" i="2"/>
  <c r="AA71" i="2"/>
  <c r="AB71" i="2"/>
  <c r="AA11" i="2"/>
  <c r="AA70" i="2"/>
  <c r="AB70" i="2"/>
  <c r="AA10" i="2"/>
  <c r="AA69" i="2"/>
  <c r="AB69" i="2"/>
  <c r="AA9" i="2"/>
  <c r="AA68" i="2"/>
  <c r="AB68" i="2"/>
  <c r="AA8" i="2"/>
  <c r="AA67" i="2"/>
  <c r="AB67" i="2"/>
  <c r="AA7" i="2"/>
  <c r="AA66" i="2"/>
  <c r="AB66" i="2"/>
  <c r="AA6" i="2"/>
  <c r="AA65" i="2"/>
  <c r="AB65" i="2"/>
  <c r="AA5" i="2"/>
  <c r="AA64" i="2"/>
  <c r="AB64" i="2"/>
  <c r="AA4" i="2"/>
  <c r="AA63" i="2"/>
  <c r="AB63" i="2"/>
  <c r="AA3" i="2"/>
  <c r="AA62" i="2"/>
  <c r="AB62" i="2"/>
  <c r="AA57" i="2"/>
  <c r="AB57" i="2"/>
  <c r="AA56" i="2"/>
  <c r="AB56" i="2"/>
  <c r="AA55" i="2"/>
  <c r="AB55" i="2"/>
  <c r="AA54" i="2"/>
  <c r="AB54" i="2"/>
  <c r="AA53" i="2"/>
  <c r="AB53" i="2"/>
  <c r="AA52" i="2"/>
  <c r="AB52" i="2"/>
  <c r="AA51" i="2"/>
  <c r="AB51" i="2"/>
  <c r="AA50" i="2"/>
  <c r="AB50" i="2"/>
  <c r="AA49" i="2"/>
  <c r="AB49" i="2"/>
  <c r="AA48" i="2"/>
  <c r="AB48" i="2"/>
  <c r="AA47" i="2"/>
  <c r="AB47" i="2"/>
  <c r="AA46" i="2"/>
  <c r="AB46" i="2"/>
  <c r="AA45" i="2"/>
  <c r="AB45" i="2"/>
  <c r="AA44" i="2"/>
  <c r="AB44" i="2"/>
  <c r="AA43" i="2"/>
  <c r="AB43" i="2"/>
  <c r="AA42" i="2"/>
  <c r="AB42" i="2"/>
  <c r="AA41" i="2"/>
  <c r="AB41" i="2"/>
  <c r="AA40" i="2"/>
  <c r="AB40" i="2"/>
  <c r="AA39" i="2"/>
  <c r="AB39" i="2"/>
  <c r="AA38" i="2"/>
  <c r="AB38" i="2"/>
  <c r="AA37" i="2"/>
  <c r="AB37" i="2"/>
  <c r="AA36" i="2"/>
  <c r="AB36" i="2"/>
  <c r="AA35" i="2"/>
  <c r="AB35" i="2"/>
  <c r="AA34" i="2"/>
  <c r="AB34" i="2"/>
  <c r="AA33" i="2"/>
  <c r="AB33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K27" i="2"/>
  <c r="AK86" i="2"/>
  <c r="AL86" i="2"/>
  <c r="AK26" i="2"/>
  <c r="AK85" i="2"/>
  <c r="AL85" i="2"/>
  <c r="AK25" i="2"/>
  <c r="AK84" i="2"/>
  <c r="AL84" i="2"/>
  <c r="AK24" i="2"/>
  <c r="AK83" i="2"/>
  <c r="AL83" i="2"/>
  <c r="AK23" i="2"/>
  <c r="AK82" i="2"/>
  <c r="AL82" i="2"/>
  <c r="AK22" i="2"/>
  <c r="AK81" i="2"/>
  <c r="AL81" i="2"/>
  <c r="AK21" i="2"/>
  <c r="AK80" i="2"/>
  <c r="AL80" i="2"/>
  <c r="AK20" i="2"/>
  <c r="AK79" i="2"/>
  <c r="AL79" i="2"/>
  <c r="AK19" i="2"/>
  <c r="AK78" i="2"/>
  <c r="AL78" i="2"/>
  <c r="AK18" i="2"/>
  <c r="AK77" i="2"/>
  <c r="AL77" i="2"/>
  <c r="AK17" i="2"/>
  <c r="AK76" i="2"/>
  <c r="AL76" i="2"/>
  <c r="AK16" i="2"/>
  <c r="AK75" i="2"/>
  <c r="AL75" i="2"/>
  <c r="AK15" i="2"/>
  <c r="AK74" i="2"/>
  <c r="AL74" i="2"/>
  <c r="AK14" i="2"/>
  <c r="AK73" i="2"/>
  <c r="AL73" i="2"/>
  <c r="AK13" i="2"/>
  <c r="AK72" i="2"/>
  <c r="AL72" i="2"/>
  <c r="AK12" i="2"/>
  <c r="AK71" i="2"/>
  <c r="AL71" i="2"/>
  <c r="AK11" i="2"/>
  <c r="AK70" i="2"/>
  <c r="AL70" i="2"/>
  <c r="AK10" i="2"/>
  <c r="AK69" i="2"/>
  <c r="AL69" i="2"/>
  <c r="AK9" i="2"/>
  <c r="AK68" i="2"/>
  <c r="AL68" i="2"/>
  <c r="AK8" i="2"/>
  <c r="AK67" i="2"/>
  <c r="AL67" i="2"/>
  <c r="AK7" i="2"/>
  <c r="AK66" i="2"/>
  <c r="AL66" i="2"/>
  <c r="AK6" i="2"/>
  <c r="AK65" i="2"/>
  <c r="AL65" i="2"/>
  <c r="AK5" i="2"/>
  <c r="AK64" i="2"/>
  <c r="AL64" i="2"/>
  <c r="AK4" i="2"/>
  <c r="AK63" i="2"/>
  <c r="AL63" i="2"/>
  <c r="AK3" i="2"/>
  <c r="AK62" i="2"/>
  <c r="AL62" i="2"/>
  <c r="AK57" i="2"/>
  <c r="AL57" i="2"/>
  <c r="AK56" i="2"/>
  <c r="AL56" i="2"/>
  <c r="AK55" i="2"/>
  <c r="AL55" i="2"/>
  <c r="AK54" i="2"/>
  <c r="AL54" i="2"/>
  <c r="AK53" i="2"/>
  <c r="AL53" i="2"/>
  <c r="AK52" i="2"/>
  <c r="AL52" i="2"/>
  <c r="AK51" i="2"/>
  <c r="AL51" i="2"/>
  <c r="AK50" i="2"/>
  <c r="AL50" i="2"/>
  <c r="AK49" i="2"/>
  <c r="AL49" i="2"/>
  <c r="AK48" i="2"/>
  <c r="AL48" i="2"/>
  <c r="AK47" i="2"/>
  <c r="AL47" i="2"/>
  <c r="AK46" i="2"/>
  <c r="AL46" i="2"/>
  <c r="AK45" i="2"/>
  <c r="AL45" i="2"/>
  <c r="AK44" i="2"/>
  <c r="AL44" i="2"/>
  <c r="AK43" i="2"/>
  <c r="AL43" i="2"/>
  <c r="AK42" i="2"/>
  <c r="AL42" i="2"/>
  <c r="AK41" i="2"/>
  <c r="AL41" i="2"/>
  <c r="AK40" i="2"/>
  <c r="AL40" i="2"/>
  <c r="AK39" i="2"/>
  <c r="AL39" i="2"/>
  <c r="AK38" i="2"/>
  <c r="AL38" i="2"/>
  <c r="AK37" i="2"/>
  <c r="AL37" i="2"/>
  <c r="AK36" i="2"/>
  <c r="AL36" i="2"/>
  <c r="AK35" i="2"/>
  <c r="AL35" i="2"/>
  <c r="AK34" i="2"/>
  <c r="AL34" i="2"/>
  <c r="AK33" i="2"/>
  <c r="AL33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U27" i="2"/>
  <c r="AU86" i="2"/>
  <c r="AV86" i="2"/>
  <c r="AU26" i="2"/>
  <c r="AU85" i="2"/>
  <c r="AV85" i="2"/>
  <c r="AU25" i="2"/>
  <c r="AU84" i="2"/>
  <c r="AV84" i="2"/>
  <c r="AU24" i="2"/>
  <c r="AU83" i="2"/>
  <c r="AV83" i="2"/>
  <c r="AU23" i="2"/>
  <c r="AU82" i="2"/>
  <c r="AV82" i="2"/>
  <c r="AU22" i="2"/>
  <c r="AU81" i="2"/>
  <c r="AV81" i="2"/>
  <c r="AU21" i="2"/>
  <c r="AU80" i="2"/>
  <c r="AV80" i="2"/>
  <c r="AU20" i="2"/>
  <c r="AU79" i="2"/>
  <c r="AV79" i="2"/>
  <c r="AU19" i="2"/>
  <c r="AU78" i="2"/>
  <c r="AV78" i="2"/>
  <c r="AU18" i="2"/>
  <c r="AU77" i="2"/>
  <c r="AV77" i="2"/>
  <c r="AU17" i="2"/>
  <c r="AU76" i="2"/>
  <c r="AV76" i="2"/>
  <c r="AU16" i="2"/>
  <c r="AU75" i="2"/>
  <c r="AV75" i="2"/>
  <c r="AU15" i="2"/>
  <c r="AU74" i="2"/>
  <c r="AV74" i="2"/>
  <c r="AU14" i="2"/>
  <c r="AU73" i="2"/>
  <c r="AV73" i="2"/>
  <c r="AU13" i="2"/>
  <c r="AU72" i="2"/>
  <c r="AV72" i="2"/>
  <c r="AU12" i="2"/>
  <c r="AU71" i="2"/>
  <c r="AV71" i="2"/>
  <c r="AU11" i="2"/>
  <c r="AU70" i="2"/>
  <c r="AV70" i="2"/>
  <c r="AU10" i="2"/>
  <c r="AU69" i="2"/>
  <c r="AV69" i="2"/>
  <c r="AU9" i="2"/>
  <c r="AU68" i="2"/>
  <c r="AV68" i="2"/>
  <c r="AU8" i="2"/>
  <c r="AU67" i="2"/>
  <c r="AV67" i="2"/>
  <c r="AU7" i="2"/>
  <c r="AU66" i="2"/>
  <c r="AV66" i="2"/>
  <c r="AU6" i="2"/>
  <c r="AU65" i="2"/>
  <c r="AV65" i="2"/>
  <c r="AU5" i="2"/>
  <c r="AU64" i="2"/>
  <c r="AV64" i="2"/>
  <c r="AU4" i="2"/>
  <c r="AU63" i="2"/>
  <c r="AV63" i="2"/>
  <c r="AU3" i="2"/>
  <c r="AU62" i="2"/>
  <c r="AV62" i="2"/>
  <c r="AU57" i="2"/>
  <c r="AV57" i="2"/>
  <c r="AU56" i="2"/>
  <c r="AV56" i="2"/>
  <c r="AU55" i="2"/>
  <c r="AV55" i="2"/>
  <c r="AU54" i="2"/>
  <c r="AV54" i="2"/>
  <c r="AU53" i="2"/>
  <c r="AV53" i="2"/>
  <c r="AU52" i="2"/>
  <c r="AV52" i="2"/>
  <c r="AU51" i="2"/>
  <c r="AV51" i="2"/>
  <c r="AU50" i="2"/>
  <c r="AV50" i="2"/>
  <c r="AU49" i="2"/>
  <c r="AV49" i="2"/>
  <c r="AU48" i="2"/>
  <c r="AV48" i="2"/>
  <c r="AU47" i="2"/>
  <c r="AV47" i="2"/>
  <c r="AU46" i="2"/>
  <c r="AV46" i="2"/>
  <c r="AU45" i="2"/>
  <c r="AV45" i="2"/>
  <c r="AU44" i="2"/>
  <c r="AV44" i="2"/>
  <c r="AU43" i="2"/>
  <c r="AV43" i="2"/>
  <c r="AU42" i="2"/>
  <c r="AV42" i="2"/>
  <c r="AU41" i="2"/>
  <c r="AV41" i="2"/>
  <c r="AU40" i="2"/>
  <c r="AV40" i="2"/>
  <c r="AU39" i="2"/>
  <c r="AV39" i="2"/>
  <c r="AU38" i="2"/>
  <c r="AV38" i="2"/>
  <c r="AU37" i="2"/>
  <c r="AV37" i="2"/>
  <c r="AU36" i="2"/>
  <c r="AV36" i="2"/>
  <c r="AU35" i="2"/>
  <c r="AV35" i="2"/>
  <c r="AU34" i="2"/>
  <c r="AV34" i="2"/>
  <c r="AU33" i="2"/>
  <c r="AV33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3" i="2"/>
  <c r="BE27" i="2"/>
  <c r="BE86" i="2"/>
  <c r="BF86" i="2"/>
  <c r="BE26" i="2"/>
  <c r="BE85" i="2"/>
  <c r="BF85" i="2"/>
  <c r="BE25" i="2"/>
  <c r="BE84" i="2"/>
  <c r="BF84" i="2"/>
  <c r="BE24" i="2"/>
  <c r="BE83" i="2"/>
  <c r="BF83" i="2"/>
  <c r="BE23" i="2"/>
  <c r="BE82" i="2"/>
  <c r="BF82" i="2"/>
  <c r="BE22" i="2"/>
  <c r="BE81" i="2"/>
  <c r="BF81" i="2"/>
  <c r="BE21" i="2"/>
  <c r="BE80" i="2"/>
  <c r="BF80" i="2"/>
  <c r="BE20" i="2"/>
  <c r="BE79" i="2"/>
  <c r="BF79" i="2"/>
  <c r="BE19" i="2"/>
  <c r="BE78" i="2"/>
  <c r="BF78" i="2"/>
  <c r="BE18" i="2"/>
  <c r="BE77" i="2"/>
  <c r="BF77" i="2"/>
  <c r="BE17" i="2"/>
  <c r="BE76" i="2"/>
  <c r="BF76" i="2"/>
  <c r="BE16" i="2"/>
  <c r="BE75" i="2"/>
  <c r="BF75" i="2"/>
  <c r="BE15" i="2"/>
  <c r="BE74" i="2"/>
  <c r="BF74" i="2"/>
  <c r="BE14" i="2"/>
  <c r="BE73" i="2"/>
  <c r="BF73" i="2"/>
  <c r="BE13" i="2"/>
  <c r="BE72" i="2"/>
  <c r="BF72" i="2"/>
  <c r="BE12" i="2"/>
  <c r="BE71" i="2"/>
  <c r="BF71" i="2"/>
  <c r="BE11" i="2"/>
  <c r="BE70" i="2"/>
  <c r="BF70" i="2"/>
  <c r="BE10" i="2"/>
  <c r="BE69" i="2"/>
  <c r="BF69" i="2"/>
  <c r="BE9" i="2"/>
  <c r="BE68" i="2"/>
  <c r="BF68" i="2"/>
  <c r="BE8" i="2"/>
  <c r="BE67" i="2"/>
  <c r="BF67" i="2"/>
  <c r="BE7" i="2"/>
  <c r="BE66" i="2"/>
  <c r="BF66" i="2"/>
  <c r="BE6" i="2"/>
  <c r="BE65" i="2"/>
  <c r="BF65" i="2"/>
  <c r="BE5" i="2"/>
  <c r="BE64" i="2"/>
  <c r="BF64" i="2"/>
  <c r="BE4" i="2"/>
  <c r="BE63" i="2"/>
  <c r="BF63" i="2"/>
  <c r="BE3" i="2"/>
  <c r="BE62" i="2"/>
  <c r="BF62" i="2"/>
  <c r="BE57" i="2"/>
  <c r="BF57" i="2"/>
  <c r="BE56" i="2"/>
  <c r="BF56" i="2"/>
  <c r="BE55" i="2"/>
  <c r="BF55" i="2"/>
  <c r="BE54" i="2"/>
  <c r="BF54" i="2"/>
  <c r="BE53" i="2"/>
  <c r="BF53" i="2"/>
  <c r="BE52" i="2"/>
  <c r="BF52" i="2"/>
  <c r="BE51" i="2"/>
  <c r="BF51" i="2"/>
  <c r="BE50" i="2"/>
  <c r="BF50" i="2"/>
  <c r="BE49" i="2"/>
  <c r="BF49" i="2"/>
  <c r="BE48" i="2"/>
  <c r="BF48" i="2"/>
  <c r="BE47" i="2"/>
  <c r="BF47" i="2"/>
  <c r="BE46" i="2"/>
  <c r="BF46" i="2"/>
  <c r="BE45" i="2"/>
  <c r="BF45" i="2"/>
  <c r="BE44" i="2"/>
  <c r="BF44" i="2"/>
  <c r="BE43" i="2"/>
  <c r="BF43" i="2"/>
  <c r="BE42" i="2"/>
  <c r="BF42" i="2"/>
  <c r="BE41" i="2"/>
  <c r="BF41" i="2"/>
  <c r="BE40" i="2"/>
  <c r="BF40" i="2"/>
  <c r="BE39" i="2"/>
  <c r="BF39" i="2"/>
  <c r="BE38" i="2"/>
  <c r="BF38" i="2"/>
  <c r="BE37" i="2"/>
  <c r="BF37" i="2"/>
  <c r="BE36" i="2"/>
  <c r="BF36" i="2"/>
  <c r="BE35" i="2"/>
  <c r="BF35" i="2"/>
  <c r="BE34" i="2"/>
  <c r="BF34" i="2"/>
  <c r="BE33" i="2"/>
  <c r="BF33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3" i="2"/>
  <c r="BO27" i="2"/>
  <c r="BO86" i="2"/>
  <c r="BP86" i="2"/>
  <c r="BO26" i="2"/>
  <c r="BO85" i="2"/>
  <c r="BP85" i="2"/>
  <c r="BO25" i="2"/>
  <c r="BO84" i="2"/>
  <c r="BP84" i="2"/>
  <c r="BO24" i="2"/>
  <c r="BO83" i="2"/>
  <c r="BP83" i="2"/>
  <c r="BO23" i="2"/>
  <c r="BO82" i="2"/>
  <c r="BP82" i="2"/>
  <c r="BO22" i="2"/>
  <c r="BO81" i="2"/>
  <c r="BP81" i="2"/>
  <c r="BO21" i="2"/>
  <c r="BO80" i="2"/>
  <c r="BP80" i="2"/>
  <c r="BO20" i="2"/>
  <c r="BO79" i="2"/>
  <c r="BP79" i="2"/>
  <c r="BO19" i="2"/>
  <c r="BO78" i="2"/>
  <c r="BP78" i="2"/>
  <c r="BO18" i="2"/>
  <c r="BO77" i="2"/>
  <c r="BP77" i="2"/>
  <c r="BO17" i="2"/>
  <c r="BO76" i="2"/>
  <c r="BP76" i="2"/>
  <c r="BO16" i="2"/>
  <c r="BO75" i="2"/>
  <c r="BP75" i="2"/>
  <c r="BO15" i="2"/>
  <c r="BO74" i="2"/>
  <c r="BP74" i="2"/>
  <c r="BO14" i="2"/>
  <c r="BO73" i="2"/>
  <c r="BP73" i="2"/>
  <c r="BO13" i="2"/>
  <c r="BO72" i="2"/>
  <c r="BP72" i="2"/>
  <c r="BO12" i="2"/>
  <c r="BO71" i="2"/>
  <c r="BP71" i="2"/>
  <c r="BO11" i="2"/>
  <c r="BO70" i="2"/>
  <c r="BP70" i="2"/>
  <c r="BO10" i="2"/>
  <c r="BO69" i="2"/>
  <c r="BP69" i="2"/>
  <c r="BO9" i="2"/>
  <c r="BO68" i="2"/>
  <c r="BP68" i="2"/>
  <c r="BO8" i="2"/>
  <c r="BO67" i="2"/>
  <c r="BP67" i="2"/>
  <c r="BO7" i="2"/>
  <c r="BO66" i="2"/>
  <c r="BP66" i="2"/>
  <c r="BO6" i="2"/>
  <c r="BO65" i="2"/>
  <c r="BP65" i="2"/>
  <c r="BO5" i="2"/>
  <c r="BO64" i="2"/>
  <c r="BP64" i="2"/>
  <c r="BO4" i="2"/>
  <c r="BO63" i="2"/>
  <c r="BP63" i="2"/>
  <c r="BO3" i="2"/>
  <c r="BO62" i="2"/>
  <c r="BP62" i="2"/>
  <c r="BO57" i="2"/>
  <c r="BP57" i="2"/>
  <c r="BO56" i="2"/>
  <c r="BP56" i="2"/>
  <c r="BO55" i="2"/>
  <c r="BP55" i="2"/>
  <c r="BO54" i="2"/>
  <c r="BP54" i="2"/>
  <c r="BO53" i="2"/>
  <c r="BP53" i="2"/>
  <c r="BO52" i="2"/>
  <c r="BP52" i="2"/>
  <c r="BO51" i="2"/>
  <c r="BP51" i="2"/>
  <c r="BO50" i="2"/>
  <c r="BP50" i="2"/>
  <c r="BO49" i="2"/>
  <c r="BP49" i="2"/>
  <c r="BO48" i="2"/>
  <c r="BP48" i="2"/>
  <c r="BO47" i="2"/>
  <c r="BP47" i="2"/>
  <c r="BO46" i="2"/>
  <c r="BP46" i="2"/>
  <c r="BO45" i="2"/>
  <c r="BP45" i="2"/>
  <c r="BO44" i="2"/>
  <c r="BP44" i="2"/>
  <c r="BO43" i="2"/>
  <c r="BP43" i="2"/>
  <c r="BO42" i="2"/>
  <c r="BP42" i="2"/>
  <c r="BO41" i="2"/>
  <c r="BP41" i="2"/>
  <c r="BO40" i="2"/>
  <c r="BP40" i="2"/>
  <c r="BO39" i="2"/>
  <c r="BP39" i="2"/>
  <c r="BO38" i="2"/>
  <c r="BP38" i="2"/>
  <c r="BO37" i="2"/>
  <c r="BP37" i="2"/>
  <c r="BO36" i="2"/>
  <c r="BP36" i="2"/>
  <c r="BO35" i="2"/>
  <c r="BP35" i="2"/>
  <c r="BO34" i="2"/>
  <c r="BP34" i="2"/>
  <c r="BO33" i="2"/>
  <c r="BP33" i="2"/>
  <c r="BP27" i="2"/>
  <c r="BP26" i="2"/>
  <c r="BP25" i="2"/>
  <c r="BP24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P5" i="2"/>
  <c r="BP4" i="2"/>
  <c r="BP3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62" i="2"/>
  <c r="BZ86" i="2"/>
  <c r="BZ85" i="2"/>
  <c r="BZ84" i="2"/>
  <c r="BZ83" i="2"/>
  <c r="BZ82" i="2"/>
  <c r="BZ81" i="2"/>
  <c r="BZ80" i="2"/>
  <c r="BZ79" i="2"/>
  <c r="BZ78" i="2"/>
  <c r="BZ77" i="2"/>
  <c r="BZ76" i="2"/>
  <c r="BZ75" i="2"/>
  <c r="BZ74" i="2"/>
  <c r="BZ73" i="2"/>
  <c r="BZ72" i="2"/>
  <c r="BZ71" i="2"/>
  <c r="BZ70" i="2"/>
  <c r="BZ69" i="2"/>
  <c r="BZ68" i="2"/>
  <c r="BZ67" i="2"/>
  <c r="BZ66" i="2"/>
  <c r="BZ65" i="2"/>
  <c r="BZ64" i="2"/>
  <c r="BZ63" i="2"/>
  <c r="BZ62" i="2"/>
  <c r="BY57" i="2"/>
  <c r="BZ57" i="2"/>
  <c r="BY56" i="2"/>
  <c r="BZ56" i="2"/>
  <c r="BY55" i="2"/>
  <c r="BZ55" i="2"/>
  <c r="BY54" i="2"/>
  <c r="BZ54" i="2"/>
  <c r="BY53" i="2"/>
  <c r="BZ53" i="2"/>
  <c r="BY52" i="2"/>
  <c r="BZ52" i="2"/>
  <c r="BY51" i="2"/>
  <c r="BZ51" i="2"/>
  <c r="BY50" i="2"/>
  <c r="BZ50" i="2"/>
  <c r="BY49" i="2"/>
  <c r="BZ49" i="2"/>
  <c r="BY48" i="2"/>
  <c r="BZ48" i="2"/>
  <c r="BY47" i="2"/>
  <c r="BZ47" i="2"/>
  <c r="BY46" i="2"/>
  <c r="BZ46" i="2"/>
  <c r="BY45" i="2"/>
  <c r="BZ45" i="2"/>
  <c r="BY44" i="2"/>
  <c r="BZ44" i="2"/>
  <c r="BY43" i="2"/>
  <c r="BZ43" i="2"/>
  <c r="BY42" i="2"/>
  <c r="BZ42" i="2"/>
  <c r="BY41" i="2"/>
  <c r="BZ41" i="2"/>
  <c r="BY40" i="2"/>
  <c r="BZ40" i="2"/>
  <c r="BY39" i="2"/>
  <c r="BZ39" i="2"/>
  <c r="BY38" i="2"/>
  <c r="BZ38" i="2"/>
  <c r="BY37" i="2"/>
  <c r="BZ37" i="2"/>
  <c r="BY36" i="2"/>
  <c r="BZ36" i="2"/>
  <c r="BY35" i="2"/>
  <c r="BZ35" i="2"/>
  <c r="BY34" i="2"/>
  <c r="BZ34" i="2"/>
  <c r="BY33" i="2"/>
  <c r="BZ33" i="2"/>
  <c r="BY27" i="2"/>
  <c r="BZ27" i="2"/>
  <c r="BY26" i="2"/>
  <c r="BZ26" i="2"/>
  <c r="BY25" i="2"/>
  <c r="BZ25" i="2"/>
  <c r="BY24" i="2"/>
  <c r="BZ24" i="2"/>
  <c r="BY23" i="2"/>
  <c r="BZ23" i="2"/>
  <c r="BY22" i="2"/>
  <c r="BZ22" i="2"/>
  <c r="BY21" i="2"/>
  <c r="BZ21" i="2"/>
  <c r="BY20" i="2"/>
  <c r="BZ20" i="2"/>
  <c r="BY19" i="2"/>
  <c r="BZ19" i="2"/>
  <c r="BY18" i="2"/>
  <c r="BZ18" i="2"/>
  <c r="BY17" i="2"/>
  <c r="BZ17" i="2"/>
  <c r="BY16" i="2"/>
  <c r="BZ16" i="2"/>
  <c r="BY15" i="2"/>
  <c r="BZ15" i="2"/>
  <c r="BY14" i="2"/>
  <c r="BZ14" i="2"/>
  <c r="BY13" i="2"/>
  <c r="BZ13" i="2"/>
  <c r="BY12" i="2"/>
  <c r="BZ12" i="2"/>
  <c r="BY11" i="2"/>
  <c r="BZ11" i="2"/>
  <c r="BY10" i="2"/>
  <c r="BZ10" i="2"/>
  <c r="BY9" i="2"/>
  <c r="BZ9" i="2"/>
  <c r="BY8" i="2"/>
  <c r="BZ8" i="2"/>
  <c r="BY7" i="2"/>
  <c r="BZ7" i="2"/>
  <c r="BY6" i="2"/>
  <c r="BZ6" i="2"/>
  <c r="BY5" i="2"/>
  <c r="BZ5" i="2"/>
  <c r="BY4" i="2"/>
  <c r="BZ4" i="2"/>
  <c r="BY3" i="2"/>
  <c r="BZ3" i="2"/>
  <c r="Q26" i="5"/>
  <c r="Q83" i="5"/>
  <c r="R83" i="5"/>
  <c r="Q25" i="5"/>
  <c r="Q82" i="5"/>
  <c r="R82" i="5"/>
  <c r="Q24" i="5"/>
  <c r="Q81" i="5"/>
  <c r="R81" i="5"/>
  <c r="Q23" i="5"/>
  <c r="Q80" i="5"/>
  <c r="R80" i="5"/>
  <c r="Q22" i="5"/>
  <c r="Q79" i="5"/>
  <c r="R79" i="5"/>
  <c r="Q21" i="5"/>
  <c r="Q78" i="5"/>
  <c r="R78" i="5"/>
  <c r="Q20" i="5"/>
  <c r="Q77" i="5"/>
  <c r="R77" i="5"/>
  <c r="Q19" i="5"/>
  <c r="Q76" i="5"/>
  <c r="R76" i="5"/>
  <c r="Q18" i="5"/>
  <c r="Q75" i="5"/>
  <c r="R75" i="5"/>
  <c r="Q17" i="5"/>
  <c r="Q74" i="5"/>
  <c r="R74" i="5"/>
  <c r="Q16" i="5"/>
  <c r="Q73" i="5"/>
  <c r="R73" i="5"/>
  <c r="Q15" i="5"/>
  <c r="Q72" i="5"/>
  <c r="R72" i="5"/>
  <c r="Q14" i="5"/>
  <c r="Q71" i="5"/>
  <c r="R71" i="5"/>
  <c r="Q13" i="5"/>
  <c r="Q70" i="5"/>
  <c r="R70" i="5"/>
  <c r="Q12" i="5"/>
  <c r="Q69" i="5"/>
  <c r="R69" i="5"/>
  <c r="Q11" i="5"/>
  <c r="Q68" i="5"/>
  <c r="R68" i="5"/>
  <c r="Q10" i="5"/>
  <c r="Q67" i="5"/>
  <c r="R67" i="5"/>
  <c r="Q9" i="5"/>
  <c r="Q66" i="5"/>
  <c r="R66" i="5"/>
  <c r="Q8" i="5"/>
  <c r="Q65" i="5"/>
  <c r="R65" i="5"/>
  <c r="Q7" i="5"/>
  <c r="Q64" i="5"/>
  <c r="R64" i="5"/>
  <c r="Q6" i="5"/>
  <c r="Q63" i="5"/>
  <c r="R63" i="5"/>
  <c r="Q5" i="5"/>
  <c r="Q62" i="5"/>
  <c r="R62" i="5"/>
  <c r="Q4" i="5"/>
  <c r="Q61" i="5"/>
  <c r="R61" i="5"/>
  <c r="Q3" i="5"/>
  <c r="Q60" i="5"/>
  <c r="R60" i="5"/>
  <c r="Q55" i="5"/>
  <c r="R55" i="5"/>
  <c r="Q54" i="5"/>
  <c r="R54" i="5"/>
  <c r="Q53" i="5"/>
  <c r="R53" i="5"/>
  <c r="Q52" i="5"/>
  <c r="R52" i="5"/>
  <c r="Q51" i="5"/>
  <c r="R51" i="5"/>
  <c r="Q50" i="5"/>
  <c r="R50" i="5"/>
  <c r="Q49" i="5"/>
  <c r="R49" i="5"/>
  <c r="Q48" i="5"/>
  <c r="R48" i="5"/>
  <c r="Q47" i="5"/>
  <c r="R47" i="5"/>
  <c r="Q46" i="5"/>
  <c r="R46" i="5"/>
  <c r="Q45" i="5"/>
  <c r="R45" i="5"/>
  <c r="Q44" i="5"/>
  <c r="R44" i="5"/>
  <c r="Q43" i="5"/>
  <c r="R43" i="5"/>
  <c r="Q42" i="5"/>
  <c r="R42" i="5"/>
  <c r="Q41" i="5"/>
  <c r="R41" i="5"/>
  <c r="Q40" i="5"/>
  <c r="R40" i="5"/>
  <c r="Q39" i="5"/>
  <c r="R39" i="5"/>
  <c r="Q38" i="5"/>
  <c r="R38" i="5"/>
  <c r="Q37" i="5"/>
  <c r="R37" i="5"/>
  <c r="Q36" i="5"/>
  <c r="R36" i="5"/>
  <c r="Q35" i="5"/>
  <c r="R35" i="5"/>
  <c r="Q34" i="5"/>
  <c r="R34" i="5"/>
  <c r="Q33" i="5"/>
  <c r="R33" i="5"/>
  <c r="Q32" i="5"/>
  <c r="R32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AA26" i="5"/>
  <c r="AA83" i="5"/>
  <c r="AB83" i="5"/>
  <c r="AA25" i="5"/>
  <c r="AA82" i="5"/>
  <c r="AB82" i="5"/>
  <c r="AA24" i="5"/>
  <c r="AA81" i="5"/>
  <c r="AB81" i="5"/>
  <c r="AA23" i="5"/>
  <c r="AA80" i="5"/>
  <c r="AB80" i="5"/>
  <c r="AA22" i="5"/>
  <c r="AA79" i="5"/>
  <c r="AB79" i="5"/>
  <c r="AA21" i="5"/>
  <c r="AA78" i="5"/>
  <c r="AB78" i="5"/>
  <c r="AA20" i="5"/>
  <c r="AA77" i="5"/>
  <c r="AB77" i="5"/>
  <c r="AA19" i="5"/>
  <c r="AA76" i="5"/>
  <c r="AB76" i="5"/>
  <c r="AA18" i="5"/>
  <c r="AA75" i="5"/>
  <c r="AB75" i="5"/>
  <c r="AA17" i="5"/>
  <c r="AA74" i="5"/>
  <c r="AB74" i="5"/>
  <c r="AA16" i="5"/>
  <c r="AA73" i="5"/>
  <c r="AB73" i="5"/>
  <c r="AA15" i="5"/>
  <c r="AA72" i="5"/>
  <c r="AB72" i="5"/>
  <c r="AA14" i="5"/>
  <c r="AA71" i="5"/>
  <c r="AB71" i="5"/>
  <c r="AA13" i="5"/>
  <c r="AA70" i="5"/>
  <c r="AB70" i="5"/>
  <c r="AA12" i="5"/>
  <c r="AA69" i="5"/>
  <c r="AB69" i="5"/>
  <c r="AA11" i="5"/>
  <c r="AA68" i="5"/>
  <c r="AB68" i="5"/>
  <c r="AA10" i="5"/>
  <c r="AA67" i="5"/>
  <c r="AB67" i="5"/>
  <c r="AA9" i="5"/>
  <c r="AA66" i="5"/>
  <c r="AB66" i="5"/>
  <c r="AA8" i="5"/>
  <c r="AA65" i="5"/>
  <c r="AB65" i="5"/>
  <c r="AA7" i="5"/>
  <c r="AA64" i="5"/>
  <c r="AB64" i="5"/>
  <c r="AA6" i="5"/>
  <c r="AA63" i="5"/>
  <c r="AB63" i="5"/>
  <c r="AA5" i="5"/>
  <c r="AA62" i="5"/>
  <c r="AB62" i="5"/>
  <c r="AA4" i="5"/>
  <c r="AA61" i="5"/>
  <c r="AB61" i="5"/>
  <c r="AA3" i="5"/>
  <c r="AA60" i="5"/>
  <c r="AB60" i="5"/>
  <c r="AA55" i="5"/>
  <c r="AB55" i="5"/>
  <c r="AA54" i="5"/>
  <c r="AB54" i="5"/>
  <c r="AA53" i="5"/>
  <c r="AB53" i="5"/>
  <c r="AA52" i="5"/>
  <c r="AB52" i="5"/>
  <c r="AA51" i="5"/>
  <c r="AB51" i="5"/>
  <c r="AA50" i="5"/>
  <c r="AB50" i="5"/>
  <c r="AA49" i="5"/>
  <c r="AB49" i="5"/>
  <c r="AA48" i="5"/>
  <c r="AB48" i="5"/>
  <c r="AA47" i="5"/>
  <c r="AB47" i="5"/>
  <c r="AA46" i="5"/>
  <c r="AB46" i="5"/>
  <c r="AA45" i="5"/>
  <c r="AB45" i="5"/>
  <c r="AA44" i="5"/>
  <c r="AB44" i="5"/>
  <c r="AA43" i="5"/>
  <c r="AB43" i="5"/>
  <c r="AA42" i="5"/>
  <c r="AB42" i="5"/>
  <c r="AA41" i="5"/>
  <c r="AB41" i="5"/>
  <c r="AA40" i="5"/>
  <c r="AB40" i="5"/>
  <c r="AA39" i="5"/>
  <c r="AB39" i="5"/>
  <c r="AA38" i="5"/>
  <c r="AB38" i="5"/>
  <c r="AA37" i="5"/>
  <c r="AB37" i="5"/>
  <c r="AA36" i="5"/>
  <c r="AB36" i="5"/>
  <c r="AA35" i="5"/>
  <c r="AB35" i="5"/>
  <c r="AA34" i="5"/>
  <c r="AB34" i="5"/>
  <c r="AA33" i="5"/>
  <c r="AB33" i="5"/>
  <c r="AA32" i="5"/>
  <c r="AB32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AB3" i="5"/>
  <c r="AK26" i="5"/>
  <c r="AK83" i="5"/>
  <c r="AL83" i="5"/>
  <c r="AK25" i="5"/>
  <c r="AK82" i="5"/>
  <c r="AL82" i="5"/>
  <c r="AK24" i="5"/>
  <c r="AK81" i="5"/>
  <c r="AL81" i="5"/>
  <c r="AK23" i="5"/>
  <c r="AK80" i="5"/>
  <c r="AL80" i="5"/>
  <c r="AK22" i="5"/>
  <c r="AK79" i="5"/>
  <c r="AL79" i="5"/>
  <c r="AK21" i="5"/>
  <c r="AK78" i="5"/>
  <c r="AL78" i="5"/>
  <c r="AK20" i="5"/>
  <c r="AK77" i="5"/>
  <c r="AL77" i="5"/>
  <c r="AK19" i="5"/>
  <c r="AK76" i="5"/>
  <c r="AL76" i="5"/>
  <c r="AK18" i="5"/>
  <c r="AK75" i="5"/>
  <c r="AL75" i="5"/>
  <c r="AK17" i="5"/>
  <c r="AK74" i="5"/>
  <c r="AL74" i="5"/>
  <c r="AK16" i="5"/>
  <c r="AK73" i="5"/>
  <c r="AL73" i="5"/>
  <c r="AK15" i="5"/>
  <c r="AK72" i="5"/>
  <c r="AL72" i="5"/>
  <c r="AK14" i="5"/>
  <c r="AK71" i="5"/>
  <c r="AL71" i="5"/>
  <c r="AK13" i="5"/>
  <c r="AK70" i="5"/>
  <c r="AL70" i="5"/>
  <c r="AK12" i="5"/>
  <c r="AK69" i="5"/>
  <c r="AL69" i="5"/>
  <c r="AK11" i="5"/>
  <c r="AK68" i="5"/>
  <c r="AL68" i="5"/>
  <c r="AK10" i="5"/>
  <c r="AK67" i="5"/>
  <c r="AL67" i="5"/>
  <c r="AK9" i="5"/>
  <c r="AK66" i="5"/>
  <c r="AL66" i="5"/>
  <c r="AK8" i="5"/>
  <c r="AK65" i="5"/>
  <c r="AL65" i="5"/>
  <c r="AK7" i="5"/>
  <c r="AK64" i="5"/>
  <c r="AL64" i="5"/>
  <c r="AK6" i="5"/>
  <c r="AK63" i="5"/>
  <c r="AL63" i="5"/>
  <c r="AK5" i="5"/>
  <c r="AK62" i="5"/>
  <c r="AL62" i="5"/>
  <c r="AK4" i="5"/>
  <c r="AK61" i="5"/>
  <c r="AL61" i="5"/>
  <c r="AK3" i="5"/>
  <c r="AK60" i="5"/>
  <c r="AL60" i="5"/>
  <c r="AK55" i="5"/>
  <c r="AL55" i="5"/>
  <c r="AK54" i="5"/>
  <c r="AL54" i="5"/>
  <c r="AK53" i="5"/>
  <c r="AL53" i="5"/>
  <c r="AK52" i="5"/>
  <c r="AL52" i="5"/>
  <c r="AK51" i="5"/>
  <c r="AL51" i="5"/>
  <c r="AK50" i="5"/>
  <c r="AL50" i="5"/>
  <c r="AK49" i="5"/>
  <c r="AL49" i="5"/>
  <c r="AK48" i="5"/>
  <c r="AL48" i="5"/>
  <c r="AK47" i="5"/>
  <c r="AL47" i="5"/>
  <c r="AK46" i="5"/>
  <c r="AL46" i="5"/>
  <c r="AK45" i="5"/>
  <c r="AL45" i="5"/>
  <c r="AK44" i="5"/>
  <c r="AL44" i="5"/>
  <c r="AK43" i="5"/>
  <c r="AL43" i="5"/>
  <c r="AK42" i="5"/>
  <c r="AL42" i="5"/>
  <c r="AK41" i="5"/>
  <c r="AL41" i="5"/>
  <c r="AK40" i="5"/>
  <c r="AL40" i="5"/>
  <c r="AK39" i="5"/>
  <c r="AL39" i="5"/>
  <c r="AK38" i="5"/>
  <c r="AL38" i="5"/>
  <c r="AK37" i="5"/>
  <c r="AL37" i="5"/>
  <c r="AK36" i="5"/>
  <c r="AL36" i="5"/>
  <c r="AK35" i="5"/>
  <c r="AL35" i="5"/>
  <c r="AK34" i="5"/>
  <c r="AL34" i="5"/>
  <c r="AK33" i="5"/>
  <c r="AL33" i="5"/>
  <c r="AK32" i="5"/>
  <c r="AL32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AL3" i="5"/>
  <c r="AU26" i="5"/>
  <c r="AU83" i="5"/>
  <c r="AV83" i="5"/>
  <c r="AU25" i="5"/>
  <c r="AU82" i="5"/>
  <c r="AV82" i="5"/>
  <c r="AU24" i="5"/>
  <c r="AU81" i="5"/>
  <c r="AV81" i="5"/>
  <c r="AU23" i="5"/>
  <c r="AU80" i="5"/>
  <c r="AV80" i="5"/>
  <c r="AU22" i="5"/>
  <c r="AU79" i="5"/>
  <c r="AV79" i="5"/>
  <c r="AU21" i="5"/>
  <c r="AU78" i="5"/>
  <c r="AV78" i="5"/>
  <c r="AU20" i="5"/>
  <c r="AU77" i="5"/>
  <c r="AV77" i="5"/>
  <c r="AU19" i="5"/>
  <c r="AU76" i="5"/>
  <c r="AV76" i="5"/>
  <c r="AU18" i="5"/>
  <c r="AU75" i="5"/>
  <c r="AV75" i="5"/>
  <c r="AU17" i="5"/>
  <c r="AU74" i="5"/>
  <c r="AV74" i="5"/>
  <c r="AU16" i="5"/>
  <c r="AU73" i="5"/>
  <c r="AV73" i="5"/>
  <c r="AU15" i="5"/>
  <c r="AU72" i="5"/>
  <c r="AV72" i="5"/>
  <c r="AU14" i="5"/>
  <c r="AU71" i="5"/>
  <c r="AV71" i="5"/>
  <c r="AU13" i="5"/>
  <c r="AU70" i="5"/>
  <c r="AV70" i="5"/>
  <c r="AU12" i="5"/>
  <c r="AU69" i="5"/>
  <c r="AV69" i="5"/>
  <c r="AU11" i="5"/>
  <c r="AU68" i="5"/>
  <c r="AV68" i="5"/>
  <c r="AU10" i="5"/>
  <c r="AU67" i="5"/>
  <c r="AV67" i="5"/>
  <c r="AU9" i="5"/>
  <c r="AU66" i="5"/>
  <c r="AV66" i="5"/>
  <c r="AU8" i="5"/>
  <c r="AU65" i="5"/>
  <c r="AV65" i="5"/>
  <c r="AU7" i="5"/>
  <c r="AU64" i="5"/>
  <c r="AV64" i="5"/>
  <c r="AU6" i="5"/>
  <c r="AU63" i="5"/>
  <c r="AV63" i="5"/>
  <c r="AU5" i="5"/>
  <c r="AU62" i="5"/>
  <c r="AV62" i="5"/>
  <c r="AU4" i="5"/>
  <c r="AU61" i="5"/>
  <c r="AV61" i="5"/>
  <c r="AU3" i="5"/>
  <c r="AU60" i="5"/>
  <c r="AV60" i="5"/>
  <c r="AU55" i="5"/>
  <c r="AV55" i="5"/>
  <c r="AU54" i="5"/>
  <c r="AV54" i="5"/>
  <c r="AU53" i="5"/>
  <c r="AV53" i="5"/>
  <c r="AU52" i="5"/>
  <c r="AV52" i="5"/>
  <c r="AU51" i="5"/>
  <c r="AV51" i="5"/>
  <c r="AU50" i="5"/>
  <c r="AV50" i="5"/>
  <c r="AU49" i="5"/>
  <c r="AV49" i="5"/>
  <c r="AU48" i="5"/>
  <c r="AV48" i="5"/>
  <c r="AU47" i="5"/>
  <c r="AV47" i="5"/>
  <c r="AU46" i="5"/>
  <c r="AV46" i="5"/>
  <c r="AU45" i="5"/>
  <c r="AV45" i="5"/>
  <c r="AU44" i="5"/>
  <c r="AV44" i="5"/>
  <c r="AU43" i="5"/>
  <c r="AV43" i="5"/>
  <c r="AU42" i="5"/>
  <c r="AV42" i="5"/>
  <c r="AU41" i="5"/>
  <c r="AV41" i="5"/>
  <c r="AU40" i="5"/>
  <c r="AV40" i="5"/>
  <c r="AU39" i="5"/>
  <c r="AV39" i="5"/>
  <c r="AU38" i="5"/>
  <c r="AV38" i="5"/>
  <c r="AU37" i="5"/>
  <c r="AV37" i="5"/>
  <c r="AU36" i="5"/>
  <c r="AV36" i="5"/>
  <c r="AU35" i="5"/>
  <c r="AV35" i="5"/>
  <c r="AU34" i="5"/>
  <c r="AV34" i="5"/>
  <c r="AU33" i="5"/>
  <c r="AV33" i="5"/>
  <c r="AU32" i="5"/>
  <c r="AV32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V6" i="5"/>
  <c r="AV5" i="5"/>
  <c r="AV4" i="5"/>
  <c r="AV3" i="5"/>
  <c r="BE26" i="5"/>
  <c r="BE83" i="5"/>
  <c r="BF83" i="5"/>
  <c r="BE25" i="5"/>
  <c r="BE82" i="5"/>
  <c r="BF82" i="5"/>
  <c r="BE24" i="5"/>
  <c r="BE81" i="5"/>
  <c r="BF81" i="5"/>
  <c r="BE23" i="5"/>
  <c r="BE80" i="5"/>
  <c r="BF80" i="5"/>
  <c r="BE22" i="5"/>
  <c r="BE79" i="5"/>
  <c r="BF79" i="5"/>
  <c r="BE21" i="5"/>
  <c r="BE78" i="5"/>
  <c r="BF78" i="5"/>
  <c r="BE20" i="5"/>
  <c r="BE77" i="5"/>
  <c r="BF77" i="5"/>
  <c r="BE19" i="5"/>
  <c r="BE76" i="5"/>
  <c r="BF76" i="5"/>
  <c r="BE18" i="5"/>
  <c r="BE75" i="5"/>
  <c r="BF75" i="5"/>
  <c r="BE17" i="5"/>
  <c r="BE74" i="5"/>
  <c r="BF74" i="5"/>
  <c r="BE16" i="5"/>
  <c r="BE73" i="5"/>
  <c r="BF73" i="5"/>
  <c r="BE15" i="5"/>
  <c r="BE72" i="5"/>
  <c r="BF72" i="5"/>
  <c r="BE14" i="5"/>
  <c r="BE71" i="5"/>
  <c r="BF71" i="5"/>
  <c r="BE13" i="5"/>
  <c r="BE70" i="5"/>
  <c r="BF70" i="5"/>
  <c r="BE12" i="5"/>
  <c r="BE69" i="5"/>
  <c r="BF69" i="5"/>
  <c r="BE11" i="5"/>
  <c r="BE68" i="5"/>
  <c r="BF68" i="5"/>
  <c r="BE10" i="5"/>
  <c r="BE67" i="5"/>
  <c r="BF67" i="5"/>
  <c r="BE9" i="5"/>
  <c r="BE66" i="5"/>
  <c r="BF66" i="5"/>
  <c r="BE8" i="5"/>
  <c r="BE65" i="5"/>
  <c r="BF65" i="5"/>
  <c r="BE7" i="5"/>
  <c r="BE64" i="5"/>
  <c r="BF64" i="5"/>
  <c r="BE6" i="5"/>
  <c r="BE63" i="5"/>
  <c r="BF63" i="5"/>
  <c r="BE5" i="5"/>
  <c r="BE62" i="5"/>
  <c r="BF62" i="5"/>
  <c r="BE4" i="5"/>
  <c r="BE61" i="5"/>
  <c r="BF61" i="5"/>
  <c r="BE3" i="5"/>
  <c r="BE60" i="5"/>
  <c r="BF60" i="5"/>
  <c r="BE55" i="5"/>
  <c r="BF55" i="5"/>
  <c r="BE54" i="5"/>
  <c r="BF54" i="5"/>
  <c r="BE53" i="5"/>
  <c r="BF53" i="5"/>
  <c r="BE52" i="5"/>
  <c r="BF52" i="5"/>
  <c r="BE51" i="5"/>
  <c r="BF51" i="5"/>
  <c r="BE50" i="5"/>
  <c r="BF50" i="5"/>
  <c r="BE49" i="5"/>
  <c r="BF49" i="5"/>
  <c r="BE48" i="5"/>
  <c r="BF48" i="5"/>
  <c r="BE47" i="5"/>
  <c r="BF47" i="5"/>
  <c r="BE46" i="5"/>
  <c r="BF46" i="5"/>
  <c r="BE45" i="5"/>
  <c r="BF45" i="5"/>
  <c r="BE44" i="5"/>
  <c r="BF44" i="5"/>
  <c r="BE43" i="5"/>
  <c r="BF43" i="5"/>
  <c r="BE42" i="5"/>
  <c r="BF42" i="5"/>
  <c r="BE41" i="5"/>
  <c r="BF41" i="5"/>
  <c r="BE40" i="5"/>
  <c r="BF40" i="5"/>
  <c r="BE39" i="5"/>
  <c r="BF39" i="5"/>
  <c r="BE38" i="5"/>
  <c r="BF38" i="5"/>
  <c r="BE37" i="5"/>
  <c r="BF37" i="5"/>
  <c r="BE36" i="5"/>
  <c r="BF36" i="5"/>
  <c r="BE35" i="5"/>
  <c r="BF35" i="5"/>
  <c r="BE34" i="5"/>
  <c r="BF34" i="5"/>
  <c r="BE33" i="5"/>
  <c r="BF33" i="5"/>
  <c r="BE32" i="5"/>
  <c r="BF32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F14" i="5"/>
  <c r="BF13" i="5"/>
  <c r="BF12" i="5"/>
  <c r="BF11" i="5"/>
  <c r="BF10" i="5"/>
  <c r="BF9" i="5"/>
  <c r="BF8" i="5"/>
  <c r="BF7" i="5"/>
  <c r="BF6" i="5"/>
  <c r="BF5" i="5"/>
  <c r="BF4" i="5"/>
  <c r="BF3" i="5"/>
  <c r="BO26" i="5"/>
  <c r="BO83" i="5"/>
  <c r="BP83" i="5"/>
  <c r="BO25" i="5"/>
  <c r="BO82" i="5"/>
  <c r="BP82" i="5"/>
  <c r="BO24" i="5"/>
  <c r="BO81" i="5"/>
  <c r="BP81" i="5"/>
  <c r="BO23" i="5"/>
  <c r="BO80" i="5"/>
  <c r="BP80" i="5"/>
  <c r="BO22" i="5"/>
  <c r="BO79" i="5"/>
  <c r="BP79" i="5"/>
  <c r="BO21" i="5"/>
  <c r="BO78" i="5"/>
  <c r="BP78" i="5"/>
  <c r="BO20" i="5"/>
  <c r="BO77" i="5"/>
  <c r="BP77" i="5"/>
  <c r="BO19" i="5"/>
  <c r="BO76" i="5"/>
  <c r="BP76" i="5"/>
  <c r="BO18" i="5"/>
  <c r="BO75" i="5"/>
  <c r="BP75" i="5"/>
  <c r="BO17" i="5"/>
  <c r="BO74" i="5"/>
  <c r="BP74" i="5"/>
  <c r="BO16" i="5"/>
  <c r="BO73" i="5"/>
  <c r="BP73" i="5"/>
  <c r="BO15" i="5"/>
  <c r="BO72" i="5"/>
  <c r="BP72" i="5"/>
  <c r="BO14" i="5"/>
  <c r="BO71" i="5"/>
  <c r="BP71" i="5"/>
  <c r="BO13" i="5"/>
  <c r="BO70" i="5"/>
  <c r="BP70" i="5"/>
  <c r="BO12" i="5"/>
  <c r="BO69" i="5"/>
  <c r="BP69" i="5"/>
  <c r="BO11" i="5"/>
  <c r="BO68" i="5"/>
  <c r="BP68" i="5"/>
  <c r="BO10" i="5"/>
  <c r="BO67" i="5"/>
  <c r="BP67" i="5"/>
  <c r="BO9" i="5"/>
  <c r="BO66" i="5"/>
  <c r="BP66" i="5"/>
  <c r="BO8" i="5"/>
  <c r="BO65" i="5"/>
  <c r="BP65" i="5"/>
  <c r="BO7" i="5"/>
  <c r="BO64" i="5"/>
  <c r="BP64" i="5"/>
  <c r="BO6" i="5"/>
  <c r="BO63" i="5"/>
  <c r="BP63" i="5"/>
  <c r="BO5" i="5"/>
  <c r="BO62" i="5"/>
  <c r="BP62" i="5"/>
  <c r="BO4" i="5"/>
  <c r="BO61" i="5"/>
  <c r="BP61" i="5"/>
  <c r="BO3" i="5"/>
  <c r="BO60" i="5"/>
  <c r="BP60" i="5"/>
  <c r="BO55" i="5"/>
  <c r="BP55" i="5"/>
  <c r="BO54" i="5"/>
  <c r="BP54" i="5"/>
  <c r="BO53" i="5"/>
  <c r="BP53" i="5"/>
  <c r="BO52" i="5"/>
  <c r="BP52" i="5"/>
  <c r="BO51" i="5"/>
  <c r="BP51" i="5"/>
  <c r="BO50" i="5"/>
  <c r="BP50" i="5"/>
  <c r="BO49" i="5"/>
  <c r="BP49" i="5"/>
  <c r="BO48" i="5"/>
  <c r="BP48" i="5"/>
  <c r="BO47" i="5"/>
  <c r="BP47" i="5"/>
  <c r="BO46" i="5"/>
  <c r="BP46" i="5"/>
  <c r="BO45" i="5"/>
  <c r="BP45" i="5"/>
  <c r="BO44" i="5"/>
  <c r="BP44" i="5"/>
  <c r="BO43" i="5"/>
  <c r="BP43" i="5"/>
  <c r="BO42" i="5"/>
  <c r="BP42" i="5"/>
  <c r="BO41" i="5"/>
  <c r="BP41" i="5"/>
  <c r="BO40" i="5"/>
  <c r="BP40" i="5"/>
  <c r="BO39" i="5"/>
  <c r="BP39" i="5"/>
  <c r="BO38" i="5"/>
  <c r="BP38" i="5"/>
  <c r="BO37" i="5"/>
  <c r="BP37" i="5"/>
  <c r="BO36" i="5"/>
  <c r="BP36" i="5"/>
  <c r="BO35" i="5"/>
  <c r="BP35" i="5"/>
  <c r="BO34" i="5"/>
  <c r="BP34" i="5"/>
  <c r="BO33" i="5"/>
  <c r="BP33" i="5"/>
  <c r="BO32" i="5"/>
  <c r="BP32" i="5"/>
  <c r="BP26" i="5"/>
  <c r="BP25" i="5"/>
  <c r="BP24" i="5"/>
  <c r="BP23" i="5"/>
  <c r="BP22" i="5"/>
  <c r="BP21" i="5"/>
  <c r="BP20" i="5"/>
  <c r="BP19" i="5"/>
  <c r="BP18" i="5"/>
  <c r="BP17" i="5"/>
  <c r="BP16" i="5"/>
  <c r="BP15" i="5"/>
  <c r="BP14" i="5"/>
  <c r="BP13" i="5"/>
  <c r="BP12" i="5"/>
  <c r="BP11" i="5"/>
  <c r="BP10" i="5"/>
  <c r="BP9" i="5"/>
  <c r="BP8" i="5"/>
  <c r="BP7" i="5"/>
  <c r="BP6" i="5"/>
  <c r="BP5" i="5"/>
  <c r="BP4" i="5"/>
  <c r="BP3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60" i="5"/>
  <c r="BZ83" i="5"/>
  <c r="BZ82" i="5"/>
  <c r="BZ81" i="5"/>
  <c r="BZ80" i="5"/>
  <c r="BZ79" i="5"/>
  <c r="BZ78" i="5"/>
  <c r="BZ77" i="5"/>
  <c r="BZ76" i="5"/>
  <c r="BZ75" i="5"/>
  <c r="BZ74" i="5"/>
  <c r="BZ73" i="5"/>
  <c r="BZ72" i="5"/>
  <c r="BZ71" i="5"/>
  <c r="BZ70" i="5"/>
  <c r="BZ69" i="5"/>
  <c r="BZ68" i="5"/>
  <c r="BZ67" i="5"/>
  <c r="BZ66" i="5"/>
  <c r="BZ65" i="5"/>
  <c r="BZ64" i="5"/>
  <c r="BZ63" i="5"/>
  <c r="BZ62" i="5"/>
  <c r="BZ61" i="5"/>
  <c r="BZ60" i="5"/>
  <c r="BY55" i="5"/>
  <c r="BZ55" i="5"/>
  <c r="BY54" i="5"/>
  <c r="BZ54" i="5"/>
  <c r="BY53" i="5"/>
  <c r="BZ53" i="5"/>
  <c r="BY52" i="5"/>
  <c r="BZ52" i="5"/>
  <c r="BY51" i="5"/>
  <c r="BZ51" i="5"/>
  <c r="BY50" i="5"/>
  <c r="BZ50" i="5"/>
  <c r="BY49" i="5"/>
  <c r="BZ49" i="5"/>
  <c r="BY48" i="5"/>
  <c r="BZ48" i="5"/>
  <c r="BY47" i="5"/>
  <c r="BZ47" i="5"/>
  <c r="BY46" i="5"/>
  <c r="BZ46" i="5"/>
  <c r="BY45" i="5"/>
  <c r="BZ45" i="5"/>
  <c r="BY44" i="5"/>
  <c r="BZ44" i="5"/>
  <c r="BY43" i="5"/>
  <c r="BZ43" i="5"/>
  <c r="BY42" i="5"/>
  <c r="BZ42" i="5"/>
  <c r="BY41" i="5"/>
  <c r="BZ41" i="5"/>
  <c r="BY40" i="5"/>
  <c r="BZ40" i="5"/>
  <c r="BY39" i="5"/>
  <c r="BZ39" i="5"/>
  <c r="BY38" i="5"/>
  <c r="BZ38" i="5"/>
  <c r="BY37" i="5"/>
  <c r="BZ37" i="5"/>
  <c r="BY36" i="5"/>
  <c r="BZ36" i="5"/>
  <c r="BY35" i="5"/>
  <c r="BZ35" i="5"/>
  <c r="BY34" i="5"/>
  <c r="BZ34" i="5"/>
  <c r="BY33" i="5"/>
  <c r="BZ33" i="5"/>
  <c r="BY32" i="5"/>
  <c r="BZ32" i="5"/>
  <c r="BY26" i="5"/>
  <c r="BZ26" i="5"/>
  <c r="BY25" i="5"/>
  <c r="BZ25" i="5"/>
  <c r="BY24" i="5"/>
  <c r="BZ24" i="5"/>
  <c r="BY23" i="5"/>
  <c r="BZ23" i="5"/>
  <c r="BY22" i="5"/>
  <c r="BZ22" i="5"/>
  <c r="BY21" i="5"/>
  <c r="BZ21" i="5"/>
  <c r="BY20" i="5"/>
  <c r="BZ20" i="5"/>
  <c r="BY19" i="5"/>
  <c r="BZ19" i="5"/>
  <c r="BY18" i="5"/>
  <c r="BZ18" i="5"/>
  <c r="BY17" i="5"/>
  <c r="BZ17" i="5"/>
  <c r="BY16" i="5"/>
  <c r="BZ16" i="5"/>
  <c r="BY15" i="5"/>
  <c r="BZ15" i="5"/>
  <c r="BY14" i="5"/>
  <c r="BZ14" i="5"/>
  <c r="BY13" i="5"/>
  <c r="BZ13" i="5"/>
  <c r="BY12" i="5"/>
  <c r="BZ12" i="5"/>
  <c r="BY11" i="5"/>
  <c r="BZ11" i="5"/>
  <c r="BY10" i="5"/>
  <c r="BZ10" i="5"/>
  <c r="BY9" i="5"/>
  <c r="BZ9" i="5"/>
  <c r="BY8" i="5"/>
  <c r="BZ8" i="5"/>
  <c r="BY7" i="5"/>
  <c r="BZ7" i="5"/>
  <c r="BY6" i="5"/>
  <c r="BZ6" i="5"/>
  <c r="BY5" i="5"/>
  <c r="BZ5" i="5"/>
  <c r="BY4" i="5"/>
  <c r="BZ4" i="5"/>
  <c r="BY3" i="5"/>
  <c r="BZ3" i="5"/>
  <c r="Q26" i="7"/>
  <c r="Q83" i="7"/>
  <c r="R83" i="7"/>
  <c r="Q25" i="7"/>
  <c r="Q82" i="7"/>
  <c r="R82" i="7"/>
  <c r="Q24" i="7"/>
  <c r="Q81" i="7"/>
  <c r="R81" i="7"/>
  <c r="Q23" i="7"/>
  <c r="Q80" i="7"/>
  <c r="R80" i="7"/>
  <c r="Q22" i="7"/>
  <c r="Q79" i="7"/>
  <c r="R79" i="7"/>
  <c r="Q21" i="7"/>
  <c r="Q78" i="7"/>
  <c r="R78" i="7"/>
  <c r="Q20" i="7"/>
  <c r="Q77" i="7"/>
  <c r="R77" i="7"/>
  <c r="Q19" i="7"/>
  <c r="Q76" i="7"/>
  <c r="R76" i="7"/>
  <c r="Q18" i="7"/>
  <c r="Q75" i="7"/>
  <c r="R75" i="7"/>
  <c r="Q17" i="7"/>
  <c r="Q74" i="7"/>
  <c r="R74" i="7"/>
  <c r="Q16" i="7"/>
  <c r="Q73" i="7"/>
  <c r="R73" i="7"/>
  <c r="Q15" i="7"/>
  <c r="Q72" i="7"/>
  <c r="R72" i="7"/>
  <c r="Q14" i="7"/>
  <c r="Q71" i="7"/>
  <c r="R71" i="7"/>
  <c r="Q13" i="7"/>
  <c r="Q70" i="7"/>
  <c r="R70" i="7"/>
  <c r="Q12" i="7"/>
  <c r="Q69" i="7"/>
  <c r="R69" i="7"/>
  <c r="Q11" i="7"/>
  <c r="Q68" i="7"/>
  <c r="R68" i="7"/>
  <c r="Q10" i="7"/>
  <c r="Q67" i="7"/>
  <c r="R67" i="7"/>
  <c r="Q9" i="7"/>
  <c r="Q66" i="7"/>
  <c r="R66" i="7"/>
  <c r="Q8" i="7"/>
  <c r="Q65" i="7"/>
  <c r="R65" i="7"/>
  <c r="Q7" i="7"/>
  <c r="Q64" i="7"/>
  <c r="R64" i="7"/>
  <c r="Q6" i="7"/>
  <c r="Q63" i="7"/>
  <c r="R63" i="7"/>
  <c r="Q5" i="7"/>
  <c r="Q62" i="7"/>
  <c r="R62" i="7"/>
  <c r="Q4" i="7"/>
  <c r="Q61" i="7"/>
  <c r="R61" i="7"/>
  <c r="Q3" i="7"/>
  <c r="Q60" i="7"/>
  <c r="R60" i="7"/>
  <c r="Q55" i="7"/>
  <c r="R55" i="7"/>
  <c r="Q54" i="7"/>
  <c r="R54" i="7"/>
  <c r="Q53" i="7"/>
  <c r="R53" i="7"/>
  <c r="Q52" i="7"/>
  <c r="R52" i="7"/>
  <c r="Q51" i="7"/>
  <c r="R51" i="7"/>
  <c r="Q50" i="7"/>
  <c r="R50" i="7"/>
  <c r="Q49" i="7"/>
  <c r="R49" i="7"/>
  <c r="Q48" i="7"/>
  <c r="R48" i="7"/>
  <c r="Q47" i="7"/>
  <c r="R47" i="7"/>
  <c r="Q46" i="7"/>
  <c r="R46" i="7"/>
  <c r="Q45" i="7"/>
  <c r="R45" i="7"/>
  <c r="Q44" i="7"/>
  <c r="R44" i="7"/>
  <c r="Q43" i="7"/>
  <c r="R43" i="7"/>
  <c r="Q42" i="7"/>
  <c r="R42" i="7"/>
  <c r="Q41" i="7"/>
  <c r="R41" i="7"/>
  <c r="Q40" i="7"/>
  <c r="R40" i="7"/>
  <c r="Q39" i="7"/>
  <c r="R39" i="7"/>
  <c r="Q38" i="7"/>
  <c r="R38" i="7"/>
  <c r="Q37" i="7"/>
  <c r="R37" i="7"/>
  <c r="Q36" i="7"/>
  <c r="R36" i="7"/>
  <c r="Q35" i="7"/>
  <c r="R35" i="7"/>
  <c r="Q34" i="7"/>
  <c r="R34" i="7"/>
  <c r="Q33" i="7"/>
  <c r="R33" i="7"/>
  <c r="Q32" i="7"/>
  <c r="R32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AA26" i="7"/>
  <c r="AA83" i="7"/>
  <c r="AB83" i="7"/>
  <c r="AA25" i="7"/>
  <c r="AA82" i="7"/>
  <c r="AB82" i="7"/>
  <c r="AA24" i="7"/>
  <c r="AA81" i="7"/>
  <c r="AB81" i="7"/>
  <c r="AA23" i="7"/>
  <c r="AA80" i="7"/>
  <c r="AB80" i="7"/>
  <c r="AA22" i="7"/>
  <c r="AA79" i="7"/>
  <c r="AB79" i="7"/>
  <c r="AA21" i="7"/>
  <c r="AA78" i="7"/>
  <c r="AB78" i="7"/>
  <c r="AA20" i="7"/>
  <c r="AA77" i="7"/>
  <c r="AB77" i="7"/>
  <c r="AA19" i="7"/>
  <c r="AA76" i="7"/>
  <c r="AB76" i="7"/>
  <c r="AA18" i="7"/>
  <c r="AA75" i="7"/>
  <c r="AB75" i="7"/>
  <c r="AA17" i="7"/>
  <c r="AA74" i="7"/>
  <c r="AB74" i="7"/>
  <c r="AA16" i="7"/>
  <c r="AA73" i="7"/>
  <c r="AB73" i="7"/>
  <c r="AA15" i="7"/>
  <c r="AA72" i="7"/>
  <c r="AB72" i="7"/>
  <c r="AA14" i="7"/>
  <c r="AA71" i="7"/>
  <c r="AB71" i="7"/>
  <c r="AA13" i="7"/>
  <c r="AA70" i="7"/>
  <c r="AB70" i="7"/>
  <c r="AA12" i="7"/>
  <c r="AA69" i="7"/>
  <c r="AB69" i="7"/>
  <c r="AA11" i="7"/>
  <c r="AA68" i="7"/>
  <c r="AB68" i="7"/>
  <c r="AA10" i="7"/>
  <c r="AA67" i="7"/>
  <c r="AB67" i="7"/>
  <c r="AA9" i="7"/>
  <c r="AA66" i="7"/>
  <c r="AB66" i="7"/>
  <c r="AA8" i="7"/>
  <c r="AA65" i="7"/>
  <c r="AB65" i="7"/>
  <c r="AA7" i="7"/>
  <c r="AA64" i="7"/>
  <c r="AB64" i="7"/>
  <c r="AA6" i="7"/>
  <c r="AA63" i="7"/>
  <c r="AB63" i="7"/>
  <c r="AA5" i="7"/>
  <c r="AA62" i="7"/>
  <c r="AB62" i="7"/>
  <c r="AA4" i="7"/>
  <c r="AA61" i="7"/>
  <c r="AB61" i="7"/>
  <c r="AA3" i="7"/>
  <c r="AA60" i="7"/>
  <c r="AB60" i="7"/>
  <c r="AA55" i="7"/>
  <c r="AB55" i="7"/>
  <c r="AA54" i="7"/>
  <c r="AB54" i="7"/>
  <c r="AA53" i="7"/>
  <c r="AB53" i="7"/>
  <c r="AA52" i="7"/>
  <c r="AB52" i="7"/>
  <c r="AA51" i="7"/>
  <c r="AB51" i="7"/>
  <c r="AA50" i="7"/>
  <c r="AB50" i="7"/>
  <c r="AA49" i="7"/>
  <c r="AB49" i="7"/>
  <c r="AA48" i="7"/>
  <c r="AB48" i="7"/>
  <c r="AA47" i="7"/>
  <c r="AB47" i="7"/>
  <c r="AA46" i="7"/>
  <c r="AB46" i="7"/>
  <c r="AA45" i="7"/>
  <c r="AB45" i="7"/>
  <c r="AA44" i="7"/>
  <c r="AB44" i="7"/>
  <c r="AA43" i="7"/>
  <c r="AB43" i="7"/>
  <c r="AA42" i="7"/>
  <c r="AB42" i="7"/>
  <c r="AA41" i="7"/>
  <c r="AB41" i="7"/>
  <c r="AA40" i="7"/>
  <c r="AB40" i="7"/>
  <c r="AA39" i="7"/>
  <c r="AB39" i="7"/>
  <c r="AA38" i="7"/>
  <c r="AB38" i="7"/>
  <c r="AA37" i="7"/>
  <c r="AB37" i="7"/>
  <c r="AA36" i="7"/>
  <c r="AB36" i="7"/>
  <c r="AA35" i="7"/>
  <c r="AB35" i="7"/>
  <c r="AA34" i="7"/>
  <c r="AB34" i="7"/>
  <c r="AA33" i="7"/>
  <c r="AB33" i="7"/>
  <c r="AA32" i="7"/>
  <c r="AB32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AB3" i="7"/>
  <c r="AK26" i="7"/>
  <c r="AK83" i="7"/>
  <c r="AL83" i="7"/>
  <c r="AK25" i="7"/>
  <c r="AK82" i="7"/>
  <c r="AL82" i="7"/>
  <c r="AK24" i="7"/>
  <c r="AK81" i="7"/>
  <c r="AL81" i="7"/>
  <c r="AK23" i="7"/>
  <c r="AK80" i="7"/>
  <c r="AL80" i="7"/>
  <c r="AK22" i="7"/>
  <c r="AK79" i="7"/>
  <c r="AL79" i="7"/>
  <c r="AK21" i="7"/>
  <c r="AK78" i="7"/>
  <c r="AL78" i="7"/>
  <c r="AK20" i="7"/>
  <c r="AK77" i="7"/>
  <c r="AL77" i="7"/>
  <c r="AK19" i="7"/>
  <c r="AK76" i="7"/>
  <c r="AL76" i="7"/>
  <c r="AK18" i="7"/>
  <c r="AK75" i="7"/>
  <c r="AL75" i="7"/>
  <c r="AK17" i="7"/>
  <c r="AK74" i="7"/>
  <c r="AL74" i="7"/>
  <c r="AK16" i="7"/>
  <c r="AK73" i="7"/>
  <c r="AL73" i="7"/>
  <c r="AK15" i="7"/>
  <c r="AK72" i="7"/>
  <c r="AL72" i="7"/>
  <c r="AK14" i="7"/>
  <c r="AK71" i="7"/>
  <c r="AL71" i="7"/>
  <c r="AK13" i="7"/>
  <c r="AK70" i="7"/>
  <c r="AL70" i="7"/>
  <c r="AK12" i="7"/>
  <c r="AK69" i="7"/>
  <c r="AL69" i="7"/>
  <c r="AK11" i="7"/>
  <c r="AK68" i="7"/>
  <c r="AL68" i="7"/>
  <c r="AK10" i="7"/>
  <c r="AK67" i="7"/>
  <c r="AL67" i="7"/>
  <c r="AK9" i="7"/>
  <c r="AK66" i="7"/>
  <c r="AL66" i="7"/>
  <c r="AK8" i="7"/>
  <c r="AK65" i="7"/>
  <c r="AL65" i="7"/>
  <c r="AK7" i="7"/>
  <c r="AK64" i="7"/>
  <c r="AL64" i="7"/>
  <c r="AK6" i="7"/>
  <c r="AK63" i="7"/>
  <c r="AL63" i="7"/>
  <c r="AK5" i="7"/>
  <c r="AK62" i="7"/>
  <c r="AL62" i="7"/>
  <c r="AK4" i="7"/>
  <c r="AK61" i="7"/>
  <c r="AL61" i="7"/>
  <c r="AK3" i="7"/>
  <c r="AK60" i="7"/>
  <c r="AL60" i="7"/>
  <c r="AK55" i="7"/>
  <c r="AL55" i="7"/>
  <c r="AK54" i="7"/>
  <c r="AL54" i="7"/>
  <c r="AK53" i="7"/>
  <c r="AL53" i="7"/>
  <c r="AK52" i="7"/>
  <c r="AL52" i="7"/>
  <c r="AK51" i="7"/>
  <c r="AL51" i="7"/>
  <c r="AK50" i="7"/>
  <c r="AL50" i="7"/>
  <c r="AK49" i="7"/>
  <c r="AL49" i="7"/>
  <c r="AK48" i="7"/>
  <c r="AL48" i="7"/>
  <c r="AK47" i="7"/>
  <c r="AL47" i="7"/>
  <c r="AK46" i="7"/>
  <c r="AL46" i="7"/>
  <c r="AK45" i="7"/>
  <c r="AL45" i="7"/>
  <c r="AK44" i="7"/>
  <c r="AL44" i="7"/>
  <c r="AK43" i="7"/>
  <c r="AL43" i="7"/>
  <c r="AK42" i="7"/>
  <c r="AL42" i="7"/>
  <c r="AK41" i="7"/>
  <c r="AL41" i="7"/>
  <c r="AK40" i="7"/>
  <c r="AL40" i="7"/>
  <c r="AK39" i="7"/>
  <c r="AL39" i="7"/>
  <c r="AK38" i="7"/>
  <c r="AL38" i="7"/>
  <c r="AK37" i="7"/>
  <c r="AL37" i="7"/>
  <c r="AK36" i="7"/>
  <c r="AL36" i="7"/>
  <c r="AK35" i="7"/>
  <c r="AL35" i="7"/>
  <c r="AK34" i="7"/>
  <c r="AL34" i="7"/>
  <c r="AK33" i="7"/>
  <c r="AL33" i="7"/>
  <c r="AK32" i="7"/>
  <c r="AL32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L7" i="7"/>
  <c r="AL6" i="7"/>
  <c r="AL5" i="7"/>
  <c r="AL4" i="7"/>
  <c r="AL3" i="7"/>
  <c r="AU26" i="7"/>
  <c r="AU83" i="7"/>
  <c r="AV83" i="7"/>
  <c r="AU25" i="7"/>
  <c r="AU82" i="7"/>
  <c r="AV82" i="7"/>
  <c r="AU24" i="7"/>
  <c r="AU81" i="7"/>
  <c r="AV81" i="7"/>
  <c r="AU23" i="7"/>
  <c r="AU80" i="7"/>
  <c r="AV80" i="7"/>
  <c r="AU22" i="7"/>
  <c r="AU79" i="7"/>
  <c r="AV79" i="7"/>
  <c r="AU21" i="7"/>
  <c r="AU78" i="7"/>
  <c r="AV78" i="7"/>
  <c r="AU20" i="7"/>
  <c r="AU77" i="7"/>
  <c r="AV77" i="7"/>
  <c r="AU19" i="7"/>
  <c r="AU76" i="7"/>
  <c r="AV76" i="7"/>
  <c r="AU18" i="7"/>
  <c r="AU75" i="7"/>
  <c r="AV75" i="7"/>
  <c r="AU17" i="7"/>
  <c r="AU74" i="7"/>
  <c r="AV74" i="7"/>
  <c r="AU16" i="7"/>
  <c r="AU73" i="7"/>
  <c r="AV73" i="7"/>
  <c r="AU15" i="7"/>
  <c r="AU72" i="7"/>
  <c r="AV72" i="7"/>
  <c r="AU14" i="7"/>
  <c r="AU71" i="7"/>
  <c r="AV71" i="7"/>
  <c r="AU13" i="7"/>
  <c r="AU70" i="7"/>
  <c r="AV70" i="7"/>
  <c r="AU12" i="7"/>
  <c r="AU69" i="7"/>
  <c r="AV69" i="7"/>
  <c r="AU11" i="7"/>
  <c r="AU68" i="7"/>
  <c r="AV68" i="7"/>
  <c r="AU10" i="7"/>
  <c r="AU67" i="7"/>
  <c r="AV67" i="7"/>
  <c r="AU9" i="7"/>
  <c r="AU66" i="7"/>
  <c r="AV66" i="7"/>
  <c r="AU8" i="7"/>
  <c r="AU65" i="7"/>
  <c r="AV65" i="7"/>
  <c r="AU7" i="7"/>
  <c r="AU64" i="7"/>
  <c r="AV64" i="7"/>
  <c r="AU6" i="7"/>
  <c r="AU63" i="7"/>
  <c r="AV63" i="7"/>
  <c r="AU5" i="7"/>
  <c r="AU62" i="7"/>
  <c r="AV62" i="7"/>
  <c r="AU4" i="7"/>
  <c r="AU61" i="7"/>
  <c r="AV61" i="7"/>
  <c r="AU3" i="7"/>
  <c r="AU60" i="7"/>
  <c r="AV60" i="7"/>
  <c r="AU55" i="7"/>
  <c r="AV55" i="7"/>
  <c r="AU54" i="7"/>
  <c r="AV54" i="7"/>
  <c r="AU53" i="7"/>
  <c r="AV53" i="7"/>
  <c r="AU52" i="7"/>
  <c r="AV52" i="7"/>
  <c r="AU51" i="7"/>
  <c r="AV51" i="7"/>
  <c r="AU50" i="7"/>
  <c r="AV50" i="7"/>
  <c r="AU49" i="7"/>
  <c r="AV49" i="7"/>
  <c r="AU48" i="7"/>
  <c r="AV48" i="7"/>
  <c r="AU47" i="7"/>
  <c r="AV47" i="7"/>
  <c r="AU46" i="7"/>
  <c r="AV46" i="7"/>
  <c r="AU45" i="7"/>
  <c r="AV45" i="7"/>
  <c r="AU44" i="7"/>
  <c r="AV44" i="7"/>
  <c r="AU43" i="7"/>
  <c r="AV43" i="7"/>
  <c r="AU42" i="7"/>
  <c r="AV42" i="7"/>
  <c r="AU41" i="7"/>
  <c r="AV41" i="7"/>
  <c r="AU40" i="7"/>
  <c r="AV40" i="7"/>
  <c r="AU39" i="7"/>
  <c r="AV39" i="7"/>
  <c r="AU38" i="7"/>
  <c r="AV38" i="7"/>
  <c r="AU37" i="7"/>
  <c r="AV37" i="7"/>
  <c r="AU36" i="7"/>
  <c r="AV36" i="7"/>
  <c r="AU35" i="7"/>
  <c r="AV35" i="7"/>
  <c r="AU34" i="7"/>
  <c r="AV34" i="7"/>
  <c r="AU33" i="7"/>
  <c r="AV33" i="7"/>
  <c r="AU32" i="7"/>
  <c r="AV32" i="7"/>
  <c r="AV26" i="7"/>
  <c r="AV25" i="7"/>
  <c r="AV24" i="7"/>
  <c r="AV23" i="7"/>
  <c r="AV22" i="7"/>
  <c r="AV21" i="7"/>
  <c r="AV20" i="7"/>
  <c r="AV19" i="7"/>
  <c r="AV18" i="7"/>
  <c r="AV17" i="7"/>
  <c r="AV16" i="7"/>
  <c r="AV15" i="7"/>
  <c r="AV14" i="7"/>
  <c r="AV13" i="7"/>
  <c r="AV12" i="7"/>
  <c r="AV11" i="7"/>
  <c r="AV10" i="7"/>
  <c r="AV9" i="7"/>
  <c r="AV8" i="7"/>
  <c r="AV7" i="7"/>
  <c r="AV6" i="7"/>
  <c r="AV5" i="7"/>
  <c r="AV4" i="7"/>
  <c r="AV3" i="7"/>
  <c r="BE26" i="7"/>
  <c r="BE83" i="7"/>
  <c r="BF83" i="7"/>
  <c r="BE25" i="7"/>
  <c r="BE82" i="7"/>
  <c r="BF82" i="7"/>
  <c r="BE24" i="7"/>
  <c r="BE81" i="7"/>
  <c r="BF81" i="7"/>
  <c r="BE23" i="7"/>
  <c r="BE80" i="7"/>
  <c r="BF80" i="7"/>
  <c r="BE22" i="7"/>
  <c r="BE79" i="7"/>
  <c r="BF79" i="7"/>
  <c r="BE21" i="7"/>
  <c r="BE78" i="7"/>
  <c r="BF78" i="7"/>
  <c r="BE20" i="7"/>
  <c r="BE77" i="7"/>
  <c r="BF77" i="7"/>
  <c r="BE19" i="7"/>
  <c r="BE76" i="7"/>
  <c r="BF76" i="7"/>
  <c r="BE18" i="7"/>
  <c r="BE75" i="7"/>
  <c r="BF75" i="7"/>
  <c r="BE17" i="7"/>
  <c r="BE74" i="7"/>
  <c r="BF74" i="7"/>
  <c r="BE16" i="7"/>
  <c r="BE73" i="7"/>
  <c r="BF73" i="7"/>
  <c r="BE15" i="7"/>
  <c r="BE72" i="7"/>
  <c r="BF72" i="7"/>
  <c r="BE14" i="7"/>
  <c r="BE71" i="7"/>
  <c r="BF71" i="7"/>
  <c r="BE13" i="7"/>
  <c r="BE70" i="7"/>
  <c r="BF70" i="7"/>
  <c r="BE12" i="7"/>
  <c r="BE69" i="7"/>
  <c r="BF69" i="7"/>
  <c r="BE11" i="7"/>
  <c r="BE68" i="7"/>
  <c r="BF68" i="7"/>
  <c r="BE10" i="7"/>
  <c r="BE67" i="7"/>
  <c r="BF67" i="7"/>
  <c r="BE9" i="7"/>
  <c r="BE66" i="7"/>
  <c r="BF66" i="7"/>
  <c r="BE8" i="7"/>
  <c r="BE65" i="7"/>
  <c r="BF65" i="7"/>
  <c r="BE7" i="7"/>
  <c r="BE64" i="7"/>
  <c r="BF64" i="7"/>
  <c r="BE6" i="7"/>
  <c r="BE63" i="7"/>
  <c r="BF63" i="7"/>
  <c r="BE5" i="7"/>
  <c r="BE62" i="7"/>
  <c r="BF62" i="7"/>
  <c r="BE4" i="7"/>
  <c r="BE61" i="7"/>
  <c r="BF61" i="7"/>
  <c r="BE3" i="7"/>
  <c r="BE60" i="7"/>
  <c r="BF60" i="7"/>
  <c r="BE55" i="7"/>
  <c r="BF55" i="7"/>
  <c r="BE54" i="7"/>
  <c r="BF54" i="7"/>
  <c r="BE53" i="7"/>
  <c r="BF53" i="7"/>
  <c r="BE52" i="7"/>
  <c r="BF52" i="7"/>
  <c r="BE51" i="7"/>
  <c r="BF51" i="7"/>
  <c r="BE50" i="7"/>
  <c r="BF50" i="7"/>
  <c r="BE49" i="7"/>
  <c r="BF49" i="7"/>
  <c r="BE48" i="7"/>
  <c r="BF48" i="7"/>
  <c r="BE47" i="7"/>
  <c r="BF47" i="7"/>
  <c r="BE46" i="7"/>
  <c r="BF46" i="7"/>
  <c r="BE45" i="7"/>
  <c r="BF45" i="7"/>
  <c r="BE44" i="7"/>
  <c r="BF44" i="7"/>
  <c r="BE43" i="7"/>
  <c r="BF43" i="7"/>
  <c r="BE42" i="7"/>
  <c r="BF42" i="7"/>
  <c r="BE41" i="7"/>
  <c r="BF41" i="7"/>
  <c r="BE40" i="7"/>
  <c r="BF40" i="7"/>
  <c r="BE39" i="7"/>
  <c r="BF39" i="7"/>
  <c r="BE38" i="7"/>
  <c r="BF38" i="7"/>
  <c r="BE37" i="7"/>
  <c r="BF37" i="7"/>
  <c r="BE36" i="7"/>
  <c r="BF36" i="7"/>
  <c r="BE35" i="7"/>
  <c r="BF35" i="7"/>
  <c r="BE34" i="7"/>
  <c r="BF34" i="7"/>
  <c r="BE33" i="7"/>
  <c r="BF33" i="7"/>
  <c r="BE32" i="7"/>
  <c r="BF32" i="7"/>
  <c r="BF26" i="7"/>
  <c r="BF25" i="7"/>
  <c r="BF24" i="7"/>
  <c r="BF23" i="7"/>
  <c r="BF22" i="7"/>
  <c r="BF21" i="7"/>
  <c r="BF20" i="7"/>
  <c r="BF19" i="7"/>
  <c r="BF18" i="7"/>
  <c r="BF17" i="7"/>
  <c r="BF16" i="7"/>
  <c r="BF15" i="7"/>
  <c r="BF14" i="7"/>
  <c r="BF13" i="7"/>
  <c r="BF12" i="7"/>
  <c r="BF11" i="7"/>
  <c r="BF10" i="7"/>
  <c r="BF9" i="7"/>
  <c r="BF8" i="7"/>
  <c r="BF7" i="7"/>
  <c r="BF6" i="7"/>
  <c r="BF5" i="7"/>
  <c r="BF4" i="7"/>
  <c r="BF3" i="7"/>
  <c r="BO26" i="7"/>
  <c r="BO83" i="7"/>
  <c r="BP83" i="7"/>
  <c r="BO25" i="7"/>
  <c r="BO82" i="7"/>
  <c r="BP82" i="7"/>
  <c r="BO24" i="7"/>
  <c r="BO81" i="7"/>
  <c r="BP81" i="7"/>
  <c r="BO23" i="7"/>
  <c r="BO80" i="7"/>
  <c r="BP80" i="7"/>
  <c r="BO22" i="7"/>
  <c r="BO79" i="7"/>
  <c r="BP79" i="7"/>
  <c r="BO21" i="7"/>
  <c r="BO78" i="7"/>
  <c r="BP78" i="7"/>
  <c r="BO20" i="7"/>
  <c r="BO77" i="7"/>
  <c r="BP77" i="7"/>
  <c r="BO19" i="7"/>
  <c r="BO76" i="7"/>
  <c r="BP76" i="7"/>
  <c r="BO18" i="7"/>
  <c r="BO75" i="7"/>
  <c r="BP75" i="7"/>
  <c r="BO17" i="7"/>
  <c r="BO74" i="7"/>
  <c r="BP74" i="7"/>
  <c r="BO16" i="7"/>
  <c r="BO73" i="7"/>
  <c r="BP73" i="7"/>
  <c r="BO15" i="7"/>
  <c r="BO72" i="7"/>
  <c r="BP72" i="7"/>
  <c r="BO14" i="7"/>
  <c r="BO71" i="7"/>
  <c r="BP71" i="7"/>
  <c r="BO13" i="7"/>
  <c r="BO70" i="7"/>
  <c r="BP70" i="7"/>
  <c r="BO12" i="7"/>
  <c r="BO69" i="7"/>
  <c r="BP69" i="7"/>
  <c r="BO11" i="7"/>
  <c r="BO68" i="7"/>
  <c r="BP68" i="7"/>
  <c r="BO10" i="7"/>
  <c r="BO67" i="7"/>
  <c r="BP67" i="7"/>
  <c r="BO9" i="7"/>
  <c r="BO66" i="7"/>
  <c r="BP66" i="7"/>
  <c r="BO8" i="7"/>
  <c r="BO65" i="7"/>
  <c r="BP65" i="7"/>
  <c r="BO7" i="7"/>
  <c r="BO64" i="7"/>
  <c r="BP64" i="7"/>
  <c r="BO6" i="7"/>
  <c r="BO63" i="7"/>
  <c r="BP63" i="7"/>
  <c r="BO5" i="7"/>
  <c r="BO62" i="7"/>
  <c r="BP62" i="7"/>
  <c r="BO4" i="7"/>
  <c r="BO61" i="7"/>
  <c r="BP61" i="7"/>
  <c r="BO3" i="7"/>
  <c r="BO60" i="7"/>
  <c r="BP60" i="7"/>
  <c r="BO55" i="7"/>
  <c r="BP55" i="7"/>
  <c r="BO54" i="7"/>
  <c r="BP54" i="7"/>
  <c r="BO53" i="7"/>
  <c r="BP53" i="7"/>
  <c r="BO52" i="7"/>
  <c r="BP52" i="7"/>
  <c r="BO51" i="7"/>
  <c r="BP51" i="7"/>
  <c r="BO50" i="7"/>
  <c r="BP50" i="7"/>
  <c r="BO49" i="7"/>
  <c r="BP49" i="7"/>
  <c r="BO48" i="7"/>
  <c r="BP48" i="7"/>
  <c r="BO47" i="7"/>
  <c r="BP47" i="7"/>
  <c r="BO46" i="7"/>
  <c r="BP46" i="7"/>
  <c r="BO45" i="7"/>
  <c r="BP45" i="7"/>
  <c r="BO44" i="7"/>
  <c r="BP44" i="7"/>
  <c r="BO43" i="7"/>
  <c r="BP43" i="7"/>
  <c r="BO42" i="7"/>
  <c r="BP42" i="7"/>
  <c r="BO41" i="7"/>
  <c r="BP41" i="7"/>
  <c r="BO40" i="7"/>
  <c r="BP40" i="7"/>
  <c r="BO39" i="7"/>
  <c r="BP39" i="7"/>
  <c r="BO38" i="7"/>
  <c r="BP38" i="7"/>
  <c r="BO37" i="7"/>
  <c r="BP37" i="7"/>
  <c r="BO36" i="7"/>
  <c r="BP36" i="7"/>
  <c r="BO35" i="7"/>
  <c r="BP35" i="7"/>
  <c r="BO34" i="7"/>
  <c r="BP34" i="7"/>
  <c r="BO33" i="7"/>
  <c r="BP33" i="7"/>
  <c r="BO32" i="7"/>
  <c r="BP32" i="7"/>
  <c r="BP26" i="7"/>
  <c r="BP25" i="7"/>
  <c r="BP24" i="7"/>
  <c r="BP23" i="7"/>
  <c r="BP22" i="7"/>
  <c r="BP21" i="7"/>
  <c r="BP20" i="7"/>
  <c r="BP19" i="7"/>
  <c r="BP18" i="7"/>
  <c r="BP17" i="7"/>
  <c r="BP16" i="7"/>
  <c r="BP15" i="7"/>
  <c r="BP14" i="7"/>
  <c r="BP13" i="7"/>
  <c r="BP12" i="7"/>
  <c r="BP11" i="7"/>
  <c r="BP10" i="7"/>
  <c r="BP9" i="7"/>
  <c r="BP8" i="7"/>
  <c r="BP7" i="7"/>
  <c r="BP6" i="7"/>
  <c r="BP5" i="7"/>
  <c r="BP4" i="7"/>
  <c r="BP3" i="7"/>
  <c r="BY61" i="7"/>
  <c r="BY62" i="7"/>
  <c r="BY63" i="7"/>
  <c r="BY64" i="7"/>
  <c r="BY65" i="7"/>
  <c r="BY66" i="7"/>
  <c r="BY67" i="7"/>
  <c r="BY68" i="7"/>
  <c r="BY69" i="7"/>
  <c r="BY70" i="7"/>
  <c r="BY71" i="7"/>
  <c r="BY72" i="7"/>
  <c r="BY73" i="7"/>
  <c r="BY74" i="7"/>
  <c r="BY75" i="7"/>
  <c r="BY76" i="7"/>
  <c r="BY77" i="7"/>
  <c r="BY78" i="7"/>
  <c r="BY79" i="7"/>
  <c r="BY80" i="7"/>
  <c r="BY81" i="7"/>
  <c r="BY82" i="7"/>
  <c r="BY83" i="7"/>
  <c r="BY60" i="7"/>
  <c r="BZ83" i="7"/>
  <c r="BZ82" i="7"/>
  <c r="BZ81" i="7"/>
  <c r="BZ80" i="7"/>
  <c r="BZ79" i="7"/>
  <c r="BZ78" i="7"/>
  <c r="BZ77" i="7"/>
  <c r="BZ76" i="7"/>
  <c r="BZ75" i="7"/>
  <c r="BZ74" i="7"/>
  <c r="BZ73" i="7"/>
  <c r="BZ72" i="7"/>
  <c r="BZ71" i="7"/>
  <c r="BZ70" i="7"/>
  <c r="BZ69" i="7"/>
  <c r="BZ68" i="7"/>
  <c r="BZ67" i="7"/>
  <c r="BZ66" i="7"/>
  <c r="BZ65" i="7"/>
  <c r="BZ64" i="7"/>
  <c r="BZ63" i="7"/>
  <c r="BZ62" i="7"/>
  <c r="BZ61" i="7"/>
  <c r="BZ60" i="7"/>
  <c r="BY55" i="7"/>
  <c r="BZ55" i="7"/>
  <c r="BY54" i="7"/>
  <c r="BZ54" i="7"/>
  <c r="BY53" i="7"/>
  <c r="BZ53" i="7"/>
  <c r="BY52" i="7"/>
  <c r="BZ52" i="7"/>
  <c r="BY51" i="7"/>
  <c r="BZ51" i="7"/>
  <c r="BY50" i="7"/>
  <c r="BZ50" i="7"/>
  <c r="BY49" i="7"/>
  <c r="BZ49" i="7"/>
  <c r="BY48" i="7"/>
  <c r="BZ48" i="7"/>
  <c r="BY47" i="7"/>
  <c r="BZ47" i="7"/>
  <c r="BY46" i="7"/>
  <c r="BZ46" i="7"/>
  <c r="BY45" i="7"/>
  <c r="BZ45" i="7"/>
  <c r="BY44" i="7"/>
  <c r="BZ44" i="7"/>
  <c r="BY43" i="7"/>
  <c r="BZ43" i="7"/>
  <c r="BY42" i="7"/>
  <c r="BZ42" i="7"/>
  <c r="BY41" i="7"/>
  <c r="BZ41" i="7"/>
  <c r="BY40" i="7"/>
  <c r="BZ40" i="7"/>
  <c r="BY39" i="7"/>
  <c r="BZ39" i="7"/>
  <c r="BY38" i="7"/>
  <c r="BZ38" i="7"/>
  <c r="BY37" i="7"/>
  <c r="BZ37" i="7"/>
  <c r="BY36" i="7"/>
  <c r="BZ36" i="7"/>
  <c r="BY35" i="7"/>
  <c r="BZ35" i="7"/>
  <c r="BY34" i="7"/>
  <c r="BZ34" i="7"/>
  <c r="BY33" i="7"/>
  <c r="BZ33" i="7"/>
  <c r="BY32" i="7"/>
  <c r="BZ32" i="7"/>
  <c r="BY26" i="7"/>
  <c r="BZ26" i="7"/>
  <c r="BY25" i="7"/>
  <c r="BZ25" i="7"/>
  <c r="BY24" i="7"/>
  <c r="BZ24" i="7"/>
  <c r="BY23" i="7"/>
  <c r="BZ23" i="7"/>
  <c r="BY22" i="7"/>
  <c r="BZ22" i="7"/>
  <c r="BY21" i="7"/>
  <c r="BZ21" i="7"/>
  <c r="BY20" i="7"/>
  <c r="BZ20" i="7"/>
  <c r="BY19" i="7"/>
  <c r="BZ19" i="7"/>
  <c r="BY18" i="7"/>
  <c r="BZ18" i="7"/>
  <c r="BY17" i="7"/>
  <c r="BZ17" i="7"/>
  <c r="BY16" i="7"/>
  <c r="BZ16" i="7"/>
  <c r="BY15" i="7"/>
  <c r="BZ15" i="7"/>
  <c r="BY14" i="7"/>
  <c r="BZ14" i="7"/>
  <c r="BY13" i="7"/>
  <c r="BZ13" i="7"/>
  <c r="BY12" i="7"/>
  <c r="BZ12" i="7"/>
  <c r="BY11" i="7"/>
  <c r="BZ11" i="7"/>
  <c r="BY10" i="7"/>
  <c r="BZ10" i="7"/>
  <c r="BY9" i="7"/>
  <c r="BZ9" i="7"/>
  <c r="BY8" i="7"/>
  <c r="BZ8" i="7"/>
  <c r="BY7" i="7"/>
  <c r="BZ7" i="7"/>
  <c r="BY6" i="7"/>
  <c r="BZ6" i="7"/>
  <c r="BY5" i="7"/>
  <c r="BZ5" i="7"/>
  <c r="BY4" i="7"/>
  <c r="BZ4" i="7"/>
  <c r="BY3" i="7"/>
  <c r="BZ3" i="7"/>
  <c r="Q26" i="6"/>
  <c r="Q83" i="6"/>
  <c r="R83" i="6"/>
  <c r="Q25" i="6"/>
  <c r="Q82" i="6"/>
  <c r="R82" i="6"/>
  <c r="Q24" i="6"/>
  <c r="Q81" i="6"/>
  <c r="R81" i="6"/>
  <c r="Q23" i="6"/>
  <c r="Q80" i="6"/>
  <c r="R80" i="6"/>
  <c r="Q22" i="6"/>
  <c r="Q79" i="6"/>
  <c r="R79" i="6"/>
  <c r="Q21" i="6"/>
  <c r="Q78" i="6"/>
  <c r="R78" i="6"/>
  <c r="Q20" i="6"/>
  <c r="Q77" i="6"/>
  <c r="R77" i="6"/>
  <c r="Q19" i="6"/>
  <c r="Q76" i="6"/>
  <c r="R76" i="6"/>
  <c r="Q18" i="6"/>
  <c r="Q75" i="6"/>
  <c r="R75" i="6"/>
  <c r="Q17" i="6"/>
  <c r="Q74" i="6"/>
  <c r="R74" i="6"/>
  <c r="Q16" i="6"/>
  <c r="Q73" i="6"/>
  <c r="R73" i="6"/>
  <c r="Q15" i="6"/>
  <c r="Q72" i="6"/>
  <c r="R72" i="6"/>
  <c r="Q14" i="6"/>
  <c r="Q71" i="6"/>
  <c r="R71" i="6"/>
  <c r="Q13" i="6"/>
  <c r="Q70" i="6"/>
  <c r="R70" i="6"/>
  <c r="Q12" i="6"/>
  <c r="Q69" i="6"/>
  <c r="R69" i="6"/>
  <c r="Q11" i="6"/>
  <c r="Q68" i="6"/>
  <c r="R68" i="6"/>
  <c r="Q10" i="6"/>
  <c r="Q67" i="6"/>
  <c r="R67" i="6"/>
  <c r="Q9" i="6"/>
  <c r="Q66" i="6"/>
  <c r="R66" i="6"/>
  <c r="Q8" i="6"/>
  <c r="Q65" i="6"/>
  <c r="R65" i="6"/>
  <c r="Q7" i="6"/>
  <c r="Q64" i="6"/>
  <c r="R64" i="6"/>
  <c r="Q6" i="6"/>
  <c r="Q63" i="6"/>
  <c r="R63" i="6"/>
  <c r="Q5" i="6"/>
  <c r="Q62" i="6"/>
  <c r="R62" i="6"/>
  <c r="Q4" i="6"/>
  <c r="Q61" i="6"/>
  <c r="R61" i="6"/>
  <c r="Q3" i="6"/>
  <c r="Q60" i="6"/>
  <c r="R60" i="6"/>
  <c r="Q55" i="6"/>
  <c r="R55" i="6"/>
  <c r="Q54" i="6"/>
  <c r="R54" i="6"/>
  <c r="Q53" i="6"/>
  <c r="R53" i="6"/>
  <c r="Q52" i="6"/>
  <c r="R52" i="6"/>
  <c r="Q51" i="6"/>
  <c r="R51" i="6"/>
  <c r="Q50" i="6"/>
  <c r="R50" i="6"/>
  <c r="Q49" i="6"/>
  <c r="R49" i="6"/>
  <c r="Q48" i="6"/>
  <c r="R48" i="6"/>
  <c r="Q47" i="6"/>
  <c r="R47" i="6"/>
  <c r="Q46" i="6"/>
  <c r="R46" i="6"/>
  <c r="Q45" i="6"/>
  <c r="R45" i="6"/>
  <c r="Q44" i="6"/>
  <c r="R44" i="6"/>
  <c r="Q43" i="6"/>
  <c r="R43" i="6"/>
  <c r="Q42" i="6"/>
  <c r="R42" i="6"/>
  <c r="Q41" i="6"/>
  <c r="R41" i="6"/>
  <c r="Q40" i="6"/>
  <c r="R40" i="6"/>
  <c r="Q39" i="6"/>
  <c r="R39" i="6"/>
  <c r="Q38" i="6"/>
  <c r="R38" i="6"/>
  <c r="Q37" i="6"/>
  <c r="R37" i="6"/>
  <c r="Q36" i="6"/>
  <c r="R36" i="6"/>
  <c r="Q35" i="6"/>
  <c r="R35" i="6"/>
  <c r="Q34" i="6"/>
  <c r="R34" i="6"/>
  <c r="Q33" i="6"/>
  <c r="R33" i="6"/>
  <c r="Q32" i="6"/>
  <c r="R32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AA26" i="6"/>
  <c r="AA83" i="6"/>
  <c r="AB83" i="6"/>
  <c r="AA25" i="6"/>
  <c r="AA82" i="6"/>
  <c r="AB82" i="6"/>
  <c r="AA24" i="6"/>
  <c r="AA81" i="6"/>
  <c r="AB81" i="6"/>
  <c r="AA23" i="6"/>
  <c r="AA80" i="6"/>
  <c r="AB80" i="6"/>
  <c r="AA22" i="6"/>
  <c r="AA79" i="6"/>
  <c r="AB79" i="6"/>
  <c r="AA21" i="6"/>
  <c r="AA78" i="6"/>
  <c r="AB78" i="6"/>
  <c r="AA20" i="6"/>
  <c r="AA77" i="6"/>
  <c r="AB77" i="6"/>
  <c r="AA19" i="6"/>
  <c r="AA76" i="6"/>
  <c r="AB76" i="6"/>
  <c r="AA18" i="6"/>
  <c r="AA75" i="6"/>
  <c r="AB75" i="6"/>
  <c r="AA17" i="6"/>
  <c r="AA74" i="6"/>
  <c r="AB74" i="6"/>
  <c r="AA16" i="6"/>
  <c r="AA73" i="6"/>
  <c r="AB73" i="6"/>
  <c r="AA15" i="6"/>
  <c r="AA72" i="6"/>
  <c r="AB72" i="6"/>
  <c r="AA14" i="6"/>
  <c r="AA71" i="6"/>
  <c r="AB71" i="6"/>
  <c r="AA13" i="6"/>
  <c r="AA70" i="6"/>
  <c r="AB70" i="6"/>
  <c r="AA12" i="6"/>
  <c r="AA69" i="6"/>
  <c r="AB69" i="6"/>
  <c r="AA11" i="6"/>
  <c r="AA68" i="6"/>
  <c r="AB68" i="6"/>
  <c r="AA10" i="6"/>
  <c r="AA67" i="6"/>
  <c r="AB67" i="6"/>
  <c r="AA9" i="6"/>
  <c r="AA66" i="6"/>
  <c r="AB66" i="6"/>
  <c r="AA8" i="6"/>
  <c r="AA65" i="6"/>
  <c r="AB65" i="6"/>
  <c r="AA7" i="6"/>
  <c r="AA64" i="6"/>
  <c r="AB64" i="6"/>
  <c r="AA6" i="6"/>
  <c r="AA63" i="6"/>
  <c r="AB63" i="6"/>
  <c r="AA5" i="6"/>
  <c r="AA62" i="6"/>
  <c r="AB62" i="6"/>
  <c r="AA4" i="6"/>
  <c r="AA61" i="6"/>
  <c r="AB61" i="6"/>
  <c r="AA3" i="6"/>
  <c r="AA60" i="6"/>
  <c r="AB60" i="6"/>
  <c r="AA55" i="6"/>
  <c r="AB55" i="6"/>
  <c r="AA54" i="6"/>
  <c r="AB54" i="6"/>
  <c r="AA53" i="6"/>
  <c r="AB53" i="6"/>
  <c r="AA52" i="6"/>
  <c r="AB52" i="6"/>
  <c r="AA51" i="6"/>
  <c r="AB51" i="6"/>
  <c r="AA50" i="6"/>
  <c r="AB50" i="6"/>
  <c r="AA49" i="6"/>
  <c r="AB49" i="6"/>
  <c r="AA48" i="6"/>
  <c r="AB48" i="6"/>
  <c r="AA47" i="6"/>
  <c r="AB47" i="6"/>
  <c r="AA46" i="6"/>
  <c r="AB46" i="6"/>
  <c r="AA45" i="6"/>
  <c r="AB45" i="6"/>
  <c r="AA44" i="6"/>
  <c r="AB44" i="6"/>
  <c r="AA43" i="6"/>
  <c r="AB43" i="6"/>
  <c r="AA42" i="6"/>
  <c r="AB42" i="6"/>
  <c r="AA41" i="6"/>
  <c r="AB41" i="6"/>
  <c r="AA40" i="6"/>
  <c r="AB40" i="6"/>
  <c r="AA39" i="6"/>
  <c r="AB39" i="6"/>
  <c r="AA38" i="6"/>
  <c r="AB38" i="6"/>
  <c r="AA37" i="6"/>
  <c r="AB37" i="6"/>
  <c r="AA36" i="6"/>
  <c r="AB36" i="6"/>
  <c r="AA35" i="6"/>
  <c r="AB35" i="6"/>
  <c r="AA34" i="6"/>
  <c r="AB34" i="6"/>
  <c r="AA33" i="6"/>
  <c r="AB33" i="6"/>
  <c r="AA32" i="6"/>
  <c r="AB32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AK26" i="6"/>
  <c r="AK83" i="6"/>
  <c r="AL83" i="6"/>
  <c r="AK25" i="6"/>
  <c r="AK82" i="6"/>
  <c r="AL82" i="6"/>
  <c r="AK24" i="6"/>
  <c r="AK81" i="6"/>
  <c r="AL81" i="6"/>
  <c r="AK23" i="6"/>
  <c r="AK80" i="6"/>
  <c r="AL80" i="6"/>
  <c r="AK22" i="6"/>
  <c r="AK79" i="6"/>
  <c r="AL79" i="6"/>
  <c r="AK21" i="6"/>
  <c r="AK78" i="6"/>
  <c r="AL78" i="6"/>
  <c r="AK20" i="6"/>
  <c r="AK77" i="6"/>
  <c r="AL77" i="6"/>
  <c r="AK19" i="6"/>
  <c r="AK76" i="6"/>
  <c r="AL76" i="6"/>
  <c r="AK18" i="6"/>
  <c r="AK75" i="6"/>
  <c r="AL75" i="6"/>
  <c r="AK17" i="6"/>
  <c r="AK74" i="6"/>
  <c r="AL74" i="6"/>
  <c r="AK16" i="6"/>
  <c r="AK73" i="6"/>
  <c r="AL73" i="6"/>
  <c r="AK15" i="6"/>
  <c r="AK72" i="6"/>
  <c r="AL72" i="6"/>
  <c r="AK14" i="6"/>
  <c r="AK71" i="6"/>
  <c r="AL71" i="6"/>
  <c r="AK13" i="6"/>
  <c r="AK70" i="6"/>
  <c r="AL70" i="6"/>
  <c r="AK12" i="6"/>
  <c r="AK69" i="6"/>
  <c r="AL69" i="6"/>
  <c r="AK11" i="6"/>
  <c r="AK68" i="6"/>
  <c r="AL68" i="6"/>
  <c r="AK10" i="6"/>
  <c r="AK67" i="6"/>
  <c r="AL67" i="6"/>
  <c r="AK9" i="6"/>
  <c r="AK66" i="6"/>
  <c r="AL66" i="6"/>
  <c r="AK8" i="6"/>
  <c r="AK65" i="6"/>
  <c r="AL65" i="6"/>
  <c r="AK7" i="6"/>
  <c r="AK64" i="6"/>
  <c r="AL64" i="6"/>
  <c r="AK6" i="6"/>
  <c r="AK63" i="6"/>
  <c r="AL63" i="6"/>
  <c r="AK5" i="6"/>
  <c r="AK62" i="6"/>
  <c r="AL62" i="6"/>
  <c r="AK4" i="6"/>
  <c r="AK61" i="6"/>
  <c r="AL61" i="6"/>
  <c r="AK3" i="6"/>
  <c r="AK60" i="6"/>
  <c r="AL60" i="6"/>
  <c r="AK55" i="6"/>
  <c r="AL55" i="6"/>
  <c r="AK54" i="6"/>
  <c r="AL54" i="6"/>
  <c r="AK53" i="6"/>
  <c r="AL53" i="6"/>
  <c r="AK52" i="6"/>
  <c r="AL52" i="6"/>
  <c r="AK51" i="6"/>
  <c r="AL51" i="6"/>
  <c r="AK50" i="6"/>
  <c r="AL50" i="6"/>
  <c r="AK49" i="6"/>
  <c r="AL49" i="6"/>
  <c r="AK48" i="6"/>
  <c r="AL48" i="6"/>
  <c r="AK47" i="6"/>
  <c r="AL47" i="6"/>
  <c r="AK46" i="6"/>
  <c r="AL46" i="6"/>
  <c r="AK45" i="6"/>
  <c r="AL45" i="6"/>
  <c r="AK44" i="6"/>
  <c r="AL44" i="6"/>
  <c r="AK43" i="6"/>
  <c r="AL43" i="6"/>
  <c r="AK42" i="6"/>
  <c r="AL42" i="6"/>
  <c r="AK41" i="6"/>
  <c r="AL41" i="6"/>
  <c r="AK40" i="6"/>
  <c r="AL40" i="6"/>
  <c r="AK39" i="6"/>
  <c r="AL39" i="6"/>
  <c r="AK38" i="6"/>
  <c r="AL38" i="6"/>
  <c r="AK37" i="6"/>
  <c r="AL37" i="6"/>
  <c r="AK36" i="6"/>
  <c r="AL36" i="6"/>
  <c r="AK35" i="6"/>
  <c r="AL35" i="6"/>
  <c r="AK34" i="6"/>
  <c r="AL34" i="6"/>
  <c r="AK33" i="6"/>
  <c r="AL33" i="6"/>
  <c r="AK32" i="6"/>
  <c r="AL32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AL5" i="6"/>
  <c r="AL4" i="6"/>
  <c r="AL3" i="6"/>
  <c r="AU26" i="6"/>
  <c r="AU83" i="6"/>
  <c r="AV83" i="6"/>
  <c r="AU25" i="6"/>
  <c r="AU82" i="6"/>
  <c r="AV82" i="6"/>
  <c r="AU24" i="6"/>
  <c r="AU81" i="6"/>
  <c r="AV81" i="6"/>
  <c r="AU23" i="6"/>
  <c r="AU80" i="6"/>
  <c r="AV80" i="6"/>
  <c r="AU22" i="6"/>
  <c r="AU79" i="6"/>
  <c r="AV79" i="6"/>
  <c r="AU21" i="6"/>
  <c r="AU78" i="6"/>
  <c r="AV78" i="6"/>
  <c r="AU20" i="6"/>
  <c r="AU77" i="6"/>
  <c r="AV77" i="6"/>
  <c r="AU19" i="6"/>
  <c r="AU76" i="6"/>
  <c r="AV76" i="6"/>
  <c r="AU18" i="6"/>
  <c r="AU75" i="6"/>
  <c r="AV75" i="6"/>
  <c r="AU17" i="6"/>
  <c r="AU74" i="6"/>
  <c r="AV74" i="6"/>
  <c r="AU16" i="6"/>
  <c r="AU73" i="6"/>
  <c r="AV73" i="6"/>
  <c r="AU15" i="6"/>
  <c r="AU72" i="6"/>
  <c r="AV72" i="6"/>
  <c r="AU14" i="6"/>
  <c r="AU71" i="6"/>
  <c r="AV71" i="6"/>
  <c r="AU13" i="6"/>
  <c r="AU70" i="6"/>
  <c r="AV70" i="6"/>
  <c r="AU12" i="6"/>
  <c r="AU69" i="6"/>
  <c r="AV69" i="6"/>
  <c r="AU11" i="6"/>
  <c r="AU68" i="6"/>
  <c r="AV68" i="6"/>
  <c r="AU10" i="6"/>
  <c r="AU67" i="6"/>
  <c r="AV67" i="6"/>
  <c r="AU9" i="6"/>
  <c r="AU66" i="6"/>
  <c r="AV66" i="6"/>
  <c r="AU8" i="6"/>
  <c r="AU65" i="6"/>
  <c r="AV65" i="6"/>
  <c r="AU7" i="6"/>
  <c r="AU64" i="6"/>
  <c r="AV64" i="6"/>
  <c r="AU6" i="6"/>
  <c r="AU63" i="6"/>
  <c r="AV63" i="6"/>
  <c r="AU5" i="6"/>
  <c r="AU62" i="6"/>
  <c r="AV62" i="6"/>
  <c r="AU4" i="6"/>
  <c r="AU61" i="6"/>
  <c r="AV61" i="6"/>
  <c r="AU3" i="6"/>
  <c r="AU60" i="6"/>
  <c r="AV60" i="6"/>
  <c r="AU55" i="6"/>
  <c r="AV55" i="6"/>
  <c r="AU54" i="6"/>
  <c r="AV54" i="6"/>
  <c r="AU53" i="6"/>
  <c r="AV53" i="6"/>
  <c r="AU52" i="6"/>
  <c r="AV52" i="6"/>
  <c r="AU51" i="6"/>
  <c r="AV51" i="6"/>
  <c r="AU50" i="6"/>
  <c r="AV50" i="6"/>
  <c r="AU49" i="6"/>
  <c r="AV49" i="6"/>
  <c r="AU48" i="6"/>
  <c r="AV48" i="6"/>
  <c r="AU47" i="6"/>
  <c r="AV47" i="6"/>
  <c r="AU46" i="6"/>
  <c r="AV46" i="6"/>
  <c r="AU45" i="6"/>
  <c r="AV45" i="6"/>
  <c r="AU44" i="6"/>
  <c r="AV44" i="6"/>
  <c r="AU43" i="6"/>
  <c r="AV43" i="6"/>
  <c r="AU42" i="6"/>
  <c r="AV42" i="6"/>
  <c r="AU41" i="6"/>
  <c r="AV41" i="6"/>
  <c r="AU40" i="6"/>
  <c r="AV40" i="6"/>
  <c r="AU39" i="6"/>
  <c r="AV39" i="6"/>
  <c r="AU38" i="6"/>
  <c r="AV38" i="6"/>
  <c r="AU37" i="6"/>
  <c r="AV37" i="6"/>
  <c r="AU36" i="6"/>
  <c r="AV36" i="6"/>
  <c r="AU35" i="6"/>
  <c r="AV35" i="6"/>
  <c r="AU34" i="6"/>
  <c r="AV34" i="6"/>
  <c r="AU33" i="6"/>
  <c r="AV33" i="6"/>
  <c r="AU32" i="6"/>
  <c r="AV32" i="6"/>
  <c r="AV26" i="6"/>
  <c r="AV25" i="6"/>
  <c r="AV24" i="6"/>
  <c r="AV23" i="6"/>
  <c r="AV22" i="6"/>
  <c r="AV21" i="6"/>
  <c r="AV20" i="6"/>
  <c r="AV19" i="6"/>
  <c r="AV18" i="6"/>
  <c r="AV17" i="6"/>
  <c r="AV16" i="6"/>
  <c r="AV15" i="6"/>
  <c r="AV14" i="6"/>
  <c r="AV13" i="6"/>
  <c r="AV12" i="6"/>
  <c r="AV11" i="6"/>
  <c r="AV10" i="6"/>
  <c r="AV9" i="6"/>
  <c r="AV8" i="6"/>
  <c r="AV7" i="6"/>
  <c r="AV6" i="6"/>
  <c r="AV5" i="6"/>
  <c r="AV4" i="6"/>
  <c r="AV3" i="6"/>
  <c r="BE26" i="6"/>
  <c r="BE83" i="6"/>
  <c r="BF83" i="6"/>
  <c r="BE25" i="6"/>
  <c r="BE82" i="6"/>
  <c r="BF82" i="6"/>
  <c r="BE24" i="6"/>
  <c r="BE81" i="6"/>
  <c r="BF81" i="6"/>
  <c r="BE23" i="6"/>
  <c r="BE80" i="6"/>
  <c r="BF80" i="6"/>
  <c r="BE22" i="6"/>
  <c r="BE79" i="6"/>
  <c r="BF79" i="6"/>
  <c r="BE21" i="6"/>
  <c r="BE78" i="6"/>
  <c r="BF78" i="6"/>
  <c r="BE20" i="6"/>
  <c r="BE77" i="6"/>
  <c r="BF77" i="6"/>
  <c r="BE19" i="6"/>
  <c r="BE76" i="6"/>
  <c r="BF76" i="6"/>
  <c r="BE18" i="6"/>
  <c r="BE75" i="6"/>
  <c r="BF75" i="6"/>
  <c r="BE17" i="6"/>
  <c r="BE74" i="6"/>
  <c r="BF74" i="6"/>
  <c r="BE16" i="6"/>
  <c r="BE73" i="6"/>
  <c r="BF73" i="6"/>
  <c r="BE15" i="6"/>
  <c r="BE72" i="6"/>
  <c r="BF72" i="6"/>
  <c r="BE14" i="6"/>
  <c r="BE71" i="6"/>
  <c r="BF71" i="6"/>
  <c r="BE13" i="6"/>
  <c r="BE70" i="6"/>
  <c r="BF70" i="6"/>
  <c r="BE12" i="6"/>
  <c r="BE69" i="6"/>
  <c r="BF69" i="6"/>
  <c r="BE11" i="6"/>
  <c r="BE68" i="6"/>
  <c r="BF68" i="6"/>
  <c r="BE10" i="6"/>
  <c r="BE67" i="6"/>
  <c r="BF67" i="6"/>
  <c r="BE9" i="6"/>
  <c r="BE66" i="6"/>
  <c r="BF66" i="6"/>
  <c r="BE8" i="6"/>
  <c r="BE65" i="6"/>
  <c r="BF65" i="6"/>
  <c r="BE7" i="6"/>
  <c r="BE64" i="6"/>
  <c r="BF64" i="6"/>
  <c r="BE6" i="6"/>
  <c r="BE63" i="6"/>
  <c r="BF63" i="6"/>
  <c r="BE5" i="6"/>
  <c r="BE62" i="6"/>
  <c r="BF62" i="6"/>
  <c r="BE4" i="6"/>
  <c r="BE61" i="6"/>
  <c r="BF61" i="6"/>
  <c r="BE3" i="6"/>
  <c r="BE60" i="6"/>
  <c r="BF60" i="6"/>
  <c r="BE55" i="6"/>
  <c r="BF55" i="6"/>
  <c r="BE54" i="6"/>
  <c r="BF54" i="6"/>
  <c r="BE53" i="6"/>
  <c r="BF53" i="6"/>
  <c r="BE52" i="6"/>
  <c r="BF52" i="6"/>
  <c r="BE51" i="6"/>
  <c r="BF51" i="6"/>
  <c r="BE50" i="6"/>
  <c r="BF50" i="6"/>
  <c r="BE49" i="6"/>
  <c r="BF49" i="6"/>
  <c r="BE48" i="6"/>
  <c r="BF48" i="6"/>
  <c r="BE47" i="6"/>
  <c r="BF47" i="6"/>
  <c r="BE46" i="6"/>
  <c r="BF46" i="6"/>
  <c r="BE45" i="6"/>
  <c r="BF45" i="6"/>
  <c r="BE44" i="6"/>
  <c r="BF44" i="6"/>
  <c r="BE43" i="6"/>
  <c r="BF43" i="6"/>
  <c r="BE42" i="6"/>
  <c r="BF42" i="6"/>
  <c r="BE41" i="6"/>
  <c r="BF41" i="6"/>
  <c r="BE40" i="6"/>
  <c r="BF40" i="6"/>
  <c r="BE39" i="6"/>
  <c r="BF39" i="6"/>
  <c r="BE38" i="6"/>
  <c r="BF38" i="6"/>
  <c r="BE37" i="6"/>
  <c r="BF37" i="6"/>
  <c r="BE36" i="6"/>
  <c r="BF36" i="6"/>
  <c r="BE35" i="6"/>
  <c r="BF35" i="6"/>
  <c r="BE34" i="6"/>
  <c r="BF34" i="6"/>
  <c r="BE33" i="6"/>
  <c r="BF33" i="6"/>
  <c r="BE32" i="6"/>
  <c r="BF32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BF8" i="6"/>
  <c r="BF7" i="6"/>
  <c r="BF6" i="6"/>
  <c r="BF5" i="6"/>
  <c r="BF4" i="6"/>
  <c r="BF3" i="6"/>
  <c r="BO26" i="6"/>
  <c r="BO83" i="6"/>
  <c r="BP83" i="6"/>
  <c r="BO25" i="6"/>
  <c r="BO82" i="6"/>
  <c r="BP82" i="6"/>
  <c r="BO24" i="6"/>
  <c r="BO81" i="6"/>
  <c r="BP81" i="6"/>
  <c r="BO23" i="6"/>
  <c r="BO80" i="6"/>
  <c r="BP80" i="6"/>
  <c r="BO22" i="6"/>
  <c r="BO79" i="6"/>
  <c r="BP79" i="6"/>
  <c r="BO21" i="6"/>
  <c r="BO78" i="6"/>
  <c r="BP78" i="6"/>
  <c r="BO20" i="6"/>
  <c r="BO77" i="6"/>
  <c r="BP77" i="6"/>
  <c r="BO19" i="6"/>
  <c r="BO76" i="6"/>
  <c r="BP76" i="6"/>
  <c r="BO18" i="6"/>
  <c r="BO75" i="6"/>
  <c r="BP75" i="6"/>
  <c r="BO17" i="6"/>
  <c r="BO74" i="6"/>
  <c r="BP74" i="6"/>
  <c r="BO16" i="6"/>
  <c r="BO73" i="6"/>
  <c r="BP73" i="6"/>
  <c r="BO15" i="6"/>
  <c r="BO72" i="6"/>
  <c r="BP72" i="6"/>
  <c r="BO14" i="6"/>
  <c r="BO71" i="6"/>
  <c r="BP71" i="6"/>
  <c r="BO13" i="6"/>
  <c r="BO70" i="6"/>
  <c r="BP70" i="6"/>
  <c r="BO12" i="6"/>
  <c r="BO69" i="6"/>
  <c r="BP69" i="6"/>
  <c r="BO11" i="6"/>
  <c r="BO68" i="6"/>
  <c r="BP68" i="6"/>
  <c r="BO10" i="6"/>
  <c r="BO67" i="6"/>
  <c r="BP67" i="6"/>
  <c r="BO9" i="6"/>
  <c r="BO66" i="6"/>
  <c r="BP66" i="6"/>
  <c r="BO8" i="6"/>
  <c r="BO65" i="6"/>
  <c r="BP65" i="6"/>
  <c r="BO7" i="6"/>
  <c r="BO64" i="6"/>
  <c r="BP64" i="6"/>
  <c r="BO6" i="6"/>
  <c r="BO63" i="6"/>
  <c r="BP63" i="6"/>
  <c r="BO5" i="6"/>
  <c r="BO62" i="6"/>
  <c r="BP62" i="6"/>
  <c r="BO4" i="6"/>
  <c r="BO61" i="6"/>
  <c r="BP61" i="6"/>
  <c r="BO3" i="6"/>
  <c r="BO60" i="6"/>
  <c r="BP60" i="6"/>
  <c r="BO55" i="6"/>
  <c r="BP55" i="6"/>
  <c r="BO54" i="6"/>
  <c r="BP54" i="6"/>
  <c r="BO53" i="6"/>
  <c r="BP53" i="6"/>
  <c r="BO52" i="6"/>
  <c r="BP52" i="6"/>
  <c r="BO51" i="6"/>
  <c r="BP51" i="6"/>
  <c r="BO50" i="6"/>
  <c r="BP50" i="6"/>
  <c r="BO49" i="6"/>
  <c r="BP49" i="6"/>
  <c r="BO48" i="6"/>
  <c r="BP48" i="6"/>
  <c r="BO47" i="6"/>
  <c r="BP47" i="6"/>
  <c r="BO46" i="6"/>
  <c r="BP46" i="6"/>
  <c r="BO45" i="6"/>
  <c r="BP45" i="6"/>
  <c r="BO44" i="6"/>
  <c r="BP44" i="6"/>
  <c r="BO43" i="6"/>
  <c r="BP43" i="6"/>
  <c r="BO42" i="6"/>
  <c r="BP42" i="6"/>
  <c r="BO41" i="6"/>
  <c r="BP41" i="6"/>
  <c r="BO40" i="6"/>
  <c r="BP40" i="6"/>
  <c r="BO39" i="6"/>
  <c r="BP39" i="6"/>
  <c r="BO38" i="6"/>
  <c r="BP38" i="6"/>
  <c r="BO37" i="6"/>
  <c r="BP37" i="6"/>
  <c r="BO36" i="6"/>
  <c r="BP36" i="6"/>
  <c r="BO35" i="6"/>
  <c r="BP35" i="6"/>
  <c r="BO34" i="6"/>
  <c r="BP34" i="6"/>
  <c r="BO33" i="6"/>
  <c r="BP33" i="6"/>
  <c r="BO32" i="6"/>
  <c r="BP32" i="6"/>
  <c r="BP26" i="6"/>
  <c r="BP25" i="6"/>
  <c r="BP24" i="6"/>
  <c r="BP23" i="6"/>
  <c r="BP22" i="6"/>
  <c r="BP21" i="6"/>
  <c r="BP20" i="6"/>
  <c r="BP19" i="6"/>
  <c r="BP18" i="6"/>
  <c r="BP17" i="6"/>
  <c r="BP16" i="6"/>
  <c r="BP15" i="6"/>
  <c r="BP14" i="6"/>
  <c r="BP13" i="6"/>
  <c r="BP12" i="6"/>
  <c r="BP11" i="6"/>
  <c r="BP10" i="6"/>
  <c r="BP9" i="6"/>
  <c r="BP8" i="6"/>
  <c r="BP7" i="6"/>
  <c r="BP6" i="6"/>
  <c r="BP5" i="6"/>
  <c r="BP4" i="6"/>
  <c r="BP3" i="6"/>
  <c r="BY61" i="6"/>
  <c r="BY62" i="6"/>
  <c r="BY63" i="6"/>
  <c r="BY64" i="6"/>
  <c r="BY65" i="6"/>
  <c r="BY66" i="6"/>
  <c r="BY67" i="6"/>
  <c r="BY68" i="6"/>
  <c r="BY69" i="6"/>
  <c r="BY70" i="6"/>
  <c r="BY71" i="6"/>
  <c r="BY72" i="6"/>
  <c r="BY73" i="6"/>
  <c r="BY74" i="6"/>
  <c r="BY75" i="6"/>
  <c r="BY76" i="6"/>
  <c r="BY77" i="6"/>
  <c r="BY78" i="6"/>
  <c r="BY79" i="6"/>
  <c r="BY80" i="6"/>
  <c r="BY81" i="6"/>
  <c r="BY82" i="6"/>
  <c r="BY83" i="6"/>
  <c r="BY60" i="6"/>
  <c r="BZ83" i="6"/>
  <c r="BZ82" i="6"/>
  <c r="BZ81" i="6"/>
  <c r="BZ80" i="6"/>
  <c r="BZ79" i="6"/>
  <c r="BZ78" i="6"/>
  <c r="BZ77" i="6"/>
  <c r="BZ76" i="6"/>
  <c r="BZ75" i="6"/>
  <c r="BZ74" i="6"/>
  <c r="BZ73" i="6"/>
  <c r="BZ72" i="6"/>
  <c r="BZ71" i="6"/>
  <c r="BZ70" i="6"/>
  <c r="BZ69" i="6"/>
  <c r="BZ68" i="6"/>
  <c r="BZ67" i="6"/>
  <c r="BZ66" i="6"/>
  <c r="BZ65" i="6"/>
  <c r="BZ64" i="6"/>
  <c r="BZ63" i="6"/>
  <c r="BZ62" i="6"/>
  <c r="BZ61" i="6"/>
  <c r="BZ60" i="6"/>
  <c r="BY55" i="6"/>
  <c r="BZ55" i="6"/>
  <c r="BY54" i="6"/>
  <c r="BZ54" i="6"/>
  <c r="BY53" i="6"/>
  <c r="BZ53" i="6"/>
  <c r="BY52" i="6"/>
  <c r="BZ52" i="6"/>
  <c r="BY51" i="6"/>
  <c r="BZ51" i="6"/>
  <c r="BY50" i="6"/>
  <c r="BZ50" i="6"/>
  <c r="BY49" i="6"/>
  <c r="BZ49" i="6"/>
  <c r="BY48" i="6"/>
  <c r="BZ48" i="6"/>
  <c r="BY47" i="6"/>
  <c r="BZ47" i="6"/>
  <c r="BY46" i="6"/>
  <c r="BZ46" i="6"/>
  <c r="BY45" i="6"/>
  <c r="BZ45" i="6"/>
  <c r="BY44" i="6"/>
  <c r="BZ44" i="6"/>
  <c r="BY43" i="6"/>
  <c r="BZ43" i="6"/>
  <c r="BY42" i="6"/>
  <c r="BZ42" i="6"/>
  <c r="BY41" i="6"/>
  <c r="BZ41" i="6"/>
  <c r="BY40" i="6"/>
  <c r="BZ40" i="6"/>
  <c r="BY39" i="6"/>
  <c r="BZ39" i="6"/>
  <c r="BY38" i="6"/>
  <c r="BZ38" i="6"/>
  <c r="BY37" i="6"/>
  <c r="BZ37" i="6"/>
  <c r="BY36" i="6"/>
  <c r="BZ36" i="6"/>
  <c r="BY35" i="6"/>
  <c r="BZ35" i="6"/>
  <c r="BY34" i="6"/>
  <c r="BZ34" i="6"/>
  <c r="BY33" i="6"/>
  <c r="BZ33" i="6"/>
  <c r="BY32" i="6"/>
  <c r="BZ32" i="6"/>
  <c r="BY26" i="6"/>
  <c r="BZ26" i="6"/>
  <c r="BY25" i="6"/>
  <c r="BZ25" i="6"/>
  <c r="BY24" i="6"/>
  <c r="BZ24" i="6"/>
  <c r="BY23" i="6"/>
  <c r="BZ23" i="6"/>
  <c r="BY22" i="6"/>
  <c r="BZ22" i="6"/>
  <c r="BY21" i="6"/>
  <c r="BZ21" i="6"/>
  <c r="BY20" i="6"/>
  <c r="BZ20" i="6"/>
  <c r="BY19" i="6"/>
  <c r="BZ19" i="6"/>
  <c r="BY18" i="6"/>
  <c r="BZ18" i="6"/>
  <c r="BY17" i="6"/>
  <c r="BZ17" i="6"/>
  <c r="BY16" i="6"/>
  <c r="BZ16" i="6"/>
  <c r="BY15" i="6"/>
  <c r="BZ15" i="6"/>
  <c r="BY14" i="6"/>
  <c r="BZ14" i="6"/>
  <c r="BY13" i="6"/>
  <c r="BZ13" i="6"/>
  <c r="BY12" i="6"/>
  <c r="BZ12" i="6"/>
  <c r="BY11" i="6"/>
  <c r="BZ11" i="6"/>
  <c r="BY10" i="6"/>
  <c r="BZ10" i="6"/>
  <c r="BY9" i="6"/>
  <c r="BZ9" i="6"/>
  <c r="BY8" i="6"/>
  <c r="BZ8" i="6"/>
  <c r="BY7" i="6"/>
  <c r="BZ7" i="6"/>
  <c r="BY6" i="6"/>
  <c r="BZ6" i="6"/>
  <c r="BY5" i="6"/>
  <c r="BZ5" i="6"/>
  <c r="BY4" i="6"/>
  <c r="BZ4" i="6"/>
  <c r="BY3" i="6"/>
  <c r="BZ3" i="6"/>
  <c r="BN5" i="9"/>
  <c r="BO5" i="9"/>
  <c r="BN6" i="9"/>
  <c r="BO6" i="9"/>
  <c r="BN7" i="9"/>
  <c r="BO7" i="9"/>
  <c r="BN8" i="9"/>
  <c r="BO8" i="9"/>
  <c r="BN9" i="9"/>
  <c r="BO9" i="9"/>
  <c r="BN10" i="9"/>
  <c r="BO10" i="9"/>
  <c r="BN11" i="9"/>
  <c r="BO11" i="9"/>
  <c r="BN12" i="9"/>
  <c r="BO12" i="9"/>
  <c r="BN13" i="9"/>
  <c r="BO13" i="9"/>
  <c r="BN14" i="9"/>
  <c r="BO14" i="9"/>
  <c r="BN15" i="9"/>
  <c r="BO15" i="9"/>
  <c r="BN16" i="9"/>
  <c r="BO16" i="9"/>
  <c r="BN17" i="9"/>
  <c r="BO17" i="9"/>
  <c r="BN18" i="9"/>
  <c r="BO18" i="9"/>
  <c r="BN19" i="9"/>
  <c r="BO19" i="9"/>
  <c r="BN20" i="9"/>
  <c r="BO20" i="9"/>
  <c r="BN21" i="9"/>
  <c r="BO21" i="9"/>
  <c r="BN22" i="9"/>
  <c r="BO22" i="9"/>
  <c r="BN23" i="9"/>
  <c r="BO23" i="9"/>
  <c r="BN24" i="9"/>
  <c r="BO24" i="9"/>
  <c r="BN25" i="9"/>
  <c r="BO25" i="9"/>
  <c r="BN26" i="9"/>
  <c r="BO26" i="9"/>
  <c r="BO4" i="9"/>
  <c r="BN4" i="9"/>
  <c r="BL5" i="9"/>
  <c r="BM5" i="9"/>
  <c r="BL6" i="9"/>
  <c r="BM6" i="9"/>
  <c r="BL7" i="9"/>
  <c r="BM7" i="9"/>
  <c r="BL8" i="9"/>
  <c r="BM8" i="9"/>
  <c r="BL9" i="9"/>
  <c r="BM9" i="9"/>
  <c r="BL10" i="9"/>
  <c r="BM10" i="9"/>
  <c r="BL11" i="9"/>
  <c r="BM11" i="9"/>
  <c r="BL12" i="9"/>
  <c r="BM12" i="9"/>
  <c r="BL13" i="9"/>
  <c r="BM13" i="9"/>
  <c r="BL14" i="9"/>
  <c r="BM14" i="9"/>
  <c r="BL15" i="9"/>
  <c r="BM15" i="9"/>
  <c r="BL16" i="9"/>
  <c r="BM16" i="9"/>
  <c r="BL17" i="9"/>
  <c r="BM17" i="9"/>
  <c r="BL18" i="9"/>
  <c r="BM18" i="9"/>
  <c r="BL19" i="9"/>
  <c r="BM19" i="9"/>
  <c r="BL20" i="9"/>
  <c r="BM20" i="9"/>
  <c r="BL21" i="9"/>
  <c r="BM21" i="9"/>
  <c r="BL22" i="9"/>
  <c r="BM22" i="9"/>
  <c r="BL23" i="9"/>
  <c r="BM23" i="9"/>
  <c r="BL24" i="9"/>
  <c r="BM24" i="9"/>
  <c r="BL25" i="9"/>
  <c r="BM25" i="9"/>
  <c r="BL26" i="9"/>
  <c r="BM26" i="9"/>
  <c r="BM4" i="9"/>
  <c r="BL4" i="9"/>
  <c r="BJ5" i="9"/>
  <c r="BK5" i="9"/>
  <c r="BJ6" i="9"/>
  <c r="BK6" i="9"/>
  <c r="BJ7" i="9"/>
  <c r="BK7" i="9"/>
  <c r="BJ8" i="9"/>
  <c r="BK8" i="9"/>
  <c r="BJ9" i="9"/>
  <c r="BK9" i="9"/>
  <c r="BJ10" i="9"/>
  <c r="BK10" i="9"/>
  <c r="BJ11" i="9"/>
  <c r="BK11" i="9"/>
  <c r="BJ12" i="9"/>
  <c r="BK12" i="9"/>
  <c r="BJ13" i="9"/>
  <c r="BK13" i="9"/>
  <c r="BJ14" i="9"/>
  <c r="BK14" i="9"/>
  <c r="BJ15" i="9"/>
  <c r="BK15" i="9"/>
  <c r="BJ16" i="9"/>
  <c r="BK16" i="9"/>
  <c r="BJ17" i="9"/>
  <c r="BK17" i="9"/>
  <c r="BJ18" i="9"/>
  <c r="BK18" i="9"/>
  <c r="BJ19" i="9"/>
  <c r="BK19" i="9"/>
  <c r="BJ20" i="9"/>
  <c r="BK20" i="9"/>
  <c r="BJ21" i="9"/>
  <c r="BK21" i="9"/>
  <c r="BJ22" i="9"/>
  <c r="BK22" i="9"/>
  <c r="BJ23" i="9"/>
  <c r="BK23" i="9"/>
  <c r="BJ24" i="9"/>
  <c r="BK24" i="9"/>
  <c r="BJ25" i="9"/>
  <c r="BK25" i="9"/>
  <c r="BJ26" i="9"/>
  <c r="BK26" i="9"/>
  <c r="BK4" i="9"/>
  <c r="BJ4" i="9"/>
  <c r="BH5" i="9"/>
  <c r="BI5" i="9"/>
  <c r="BH6" i="9"/>
  <c r="BI6" i="9"/>
  <c r="BH7" i="9"/>
  <c r="BI7" i="9"/>
  <c r="BH8" i="9"/>
  <c r="BI8" i="9"/>
  <c r="BH9" i="9"/>
  <c r="BI9" i="9"/>
  <c r="BH10" i="9"/>
  <c r="BI10" i="9"/>
  <c r="BH11" i="9"/>
  <c r="BI11" i="9"/>
  <c r="BH12" i="9"/>
  <c r="BI12" i="9"/>
  <c r="BH13" i="9"/>
  <c r="BI13" i="9"/>
  <c r="BH14" i="9"/>
  <c r="BI14" i="9"/>
  <c r="BH15" i="9"/>
  <c r="BI15" i="9"/>
  <c r="BH16" i="9"/>
  <c r="BI16" i="9"/>
  <c r="BH17" i="9"/>
  <c r="BI17" i="9"/>
  <c r="BH18" i="9"/>
  <c r="BI18" i="9"/>
  <c r="BH19" i="9"/>
  <c r="BI19" i="9"/>
  <c r="BH20" i="9"/>
  <c r="BI20" i="9"/>
  <c r="BH21" i="9"/>
  <c r="BI21" i="9"/>
  <c r="BH22" i="9"/>
  <c r="BI22" i="9"/>
  <c r="BH23" i="9"/>
  <c r="BI23" i="9"/>
  <c r="BH24" i="9"/>
  <c r="BI24" i="9"/>
  <c r="BH25" i="9"/>
  <c r="BI25" i="9"/>
  <c r="BH26" i="9"/>
  <c r="BI26" i="9"/>
  <c r="BI4" i="9"/>
  <c r="BH4" i="9"/>
  <c r="BF5" i="9"/>
  <c r="BG5" i="9"/>
  <c r="BF6" i="9"/>
  <c r="BG6" i="9"/>
  <c r="BF7" i="9"/>
  <c r="BG7" i="9"/>
  <c r="BF8" i="9"/>
  <c r="BG8" i="9"/>
  <c r="BF9" i="9"/>
  <c r="BG9" i="9"/>
  <c r="BF10" i="9"/>
  <c r="BG10" i="9"/>
  <c r="BF11" i="9"/>
  <c r="BG11" i="9"/>
  <c r="BF12" i="9"/>
  <c r="BG12" i="9"/>
  <c r="BF13" i="9"/>
  <c r="BG13" i="9"/>
  <c r="BF14" i="9"/>
  <c r="BG14" i="9"/>
  <c r="BF15" i="9"/>
  <c r="BG15" i="9"/>
  <c r="BF16" i="9"/>
  <c r="BG16" i="9"/>
  <c r="BF17" i="9"/>
  <c r="BG17" i="9"/>
  <c r="BF18" i="9"/>
  <c r="BG18" i="9"/>
  <c r="BF19" i="9"/>
  <c r="BG19" i="9"/>
  <c r="BF20" i="9"/>
  <c r="BG20" i="9"/>
  <c r="BF21" i="9"/>
  <c r="BG21" i="9"/>
  <c r="BF22" i="9"/>
  <c r="BG22" i="9"/>
  <c r="BF23" i="9"/>
  <c r="BG23" i="9"/>
  <c r="BF24" i="9"/>
  <c r="BG24" i="9"/>
  <c r="BF25" i="9"/>
  <c r="BG25" i="9"/>
  <c r="BF26" i="9"/>
  <c r="BG26" i="9"/>
  <c r="BG4" i="9"/>
  <c r="BF4" i="9"/>
  <c r="BD5" i="9"/>
  <c r="BE5" i="9"/>
  <c r="BD6" i="9"/>
  <c r="BE6" i="9"/>
  <c r="BD7" i="9"/>
  <c r="BE7" i="9"/>
  <c r="BD8" i="9"/>
  <c r="BE8" i="9"/>
  <c r="BD9" i="9"/>
  <c r="BE9" i="9"/>
  <c r="BD10" i="9"/>
  <c r="BE10" i="9"/>
  <c r="BD11" i="9"/>
  <c r="BE11" i="9"/>
  <c r="BD12" i="9"/>
  <c r="BE12" i="9"/>
  <c r="BD13" i="9"/>
  <c r="BE13" i="9"/>
  <c r="BD14" i="9"/>
  <c r="BE14" i="9"/>
  <c r="BD15" i="9"/>
  <c r="BE15" i="9"/>
  <c r="BD16" i="9"/>
  <c r="BE16" i="9"/>
  <c r="BD17" i="9"/>
  <c r="BE17" i="9"/>
  <c r="BD18" i="9"/>
  <c r="BE18" i="9"/>
  <c r="BD19" i="9"/>
  <c r="BE19" i="9"/>
  <c r="BD20" i="9"/>
  <c r="BE20" i="9"/>
  <c r="BD21" i="9"/>
  <c r="BE21" i="9"/>
  <c r="BD22" i="9"/>
  <c r="BE22" i="9"/>
  <c r="BD23" i="9"/>
  <c r="BE23" i="9"/>
  <c r="BD24" i="9"/>
  <c r="BE24" i="9"/>
  <c r="BD25" i="9"/>
  <c r="BE25" i="9"/>
  <c r="BD26" i="9"/>
  <c r="BE26" i="9"/>
  <c r="BE4" i="9"/>
  <c r="BD4" i="9"/>
  <c r="C11" i="7"/>
  <c r="C7" i="7"/>
  <c r="BV4" i="7"/>
  <c r="BV33" i="7"/>
  <c r="BV61" i="7"/>
  <c r="BB4" i="9"/>
  <c r="BU4" i="7"/>
  <c r="BW4" i="7"/>
  <c r="BU33" i="7"/>
  <c r="BW33" i="7"/>
  <c r="BW61" i="7"/>
  <c r="BC4" i="9"/>
  <c r="BV5" i="7"/>
  <c r="BV34" i="7"/>
  <c r="BV62" i="7"/>
  <c r="BB5" i="9"/>
  <c r="BU5" i="7"/>
  <c r="BW5" i="7"/>
  <c r="BU34" i="7"/>
  <c r="BW34" i="7"/>
  <c r="BW62" i="7"/>
  <c r="BC5" i="9"/>
  <c r="BV6" i="7"/>
  <c r="BV35" i="7"/>
  <c r="BV63" i="7"/>
  <c r="BB6" i="9"/>
  <c r="BU6" i="7"/>
  <c r="BW6" i="7"/>
  <c r="BU35" i="7"/>
  <c r="BW35" i="7"/>
  <c r="BW63" i="7"/>
  <c r="BC6" i="9"/>
  <c r="BV7" i="7"/>
  <c r="BV36" i="7"/>
  <c r="BV64" i="7"/>
  <c r="BB7" i="9"/>
  <c r="BU7" i="7"/>
  <c r="BW7" i="7"/>
  <c r="BU36" i="7"/>
  <c r="BW36" i="7"/>
  <c r="BW64" i="7"/>
  <c r="BC7" i="9"/>
  <c r="BV8" i="7"/>
  <c r="BV37" i="7"/>
  <c r="BV65" i="7"/>
  <c r="BB8" i="9"/>
  <c r="BU8" i="7"/>
  <c r="BW8" i="7"/>
  <c r="BU37" i="7"/>
  <c r="BW37" i="7"/>
  <c r="BW65" i="7"/>
  <c r="BC8" i="9"/>
  <c r="BV9" i="7"/>
  <c r="BV38" i="7"/>
  <c r="BV66" i="7"/>
  <c r="BB9" i="9"/>
  <c r="BU9" i="7"/>
  <c r="BW9" i="7"/>
  <c r="BU38" i="7"/>
  <c r="BW38" i="7"/>
  <c r="BW66" i="7"/>
  <c r="BC9" i="9"/>
  <c r="BV10" i="7"/>
  <c r="BV39" i="7"/>
  <c r="BV67" i="7"/>
  <c r="BB10" i="9"/>
  <c r="BU10" i="7"/>
  <c r="BW10" i="7"/>
  <c r="BU39" i="7"/>
  <c r="BW39" i="7"/>
  <c r="BW67" i="7"/>
  <c r="BC10" i="9"/>
  <c r="BV11" i="7"/>
  <c r="BV40" i="7"/>
  <c r="BV68" i="7"/>
  <c r="BB11" i="9"/>
  <c r="BU11" i="7"/>
  <c r="BW11" i="7"/>
  <c r="BU40" i="7"/>
  <c r="BW40" i="7"/>
  <c r="BW68" i="7"/>
  <c r="BC11" i="9"/>
  <c r="BV12" i="7"/>
  <c r="BV41" i="7"/>
  <c r="BV69" i="7"/>
  <c r="BB12" i="9"/>
  <c r="BU12" i="7"/>
  <c r="BW12" i="7"/>
  <c r="BU41" i="7"/>
  <c r="BW41" i="7"/>
  <c r="BW69" i="7"/>
  <c r="BC12" i="9"/>
  <c r="BV13" i="7"/>
  <c r="BV42" i="7"/>
  <c r="BV70" i="7"/>
  <c r="BB13" i="9"/>
  <c r="BU13" i="7"/>
  <c r="BW13" i="7"/>
  <c r="BU42" i="7"/>
  <c r="BW42" i="7"/>
  <c r="BW70" i="7"/>
  <c r="BC13" i="9"/>
  <c r="BV14" i="7"/>
  <c r="BV43" i="7"/>
  <c r="BV71" i="7"/>
  <c r="BB14" i="9"/>
  <c r="BU14" i="7"/>
  <c r="BW14" i="7"/>
  <c r="BU43" i="7"/>
  <c r="BW43" i="7"/>
  <c r="BW71" i="7"/>
  <c r="BC14" i="9"/>
  <c r="BV15" i="7"/>
  <c r="BV44" i="7"/>
  <c r="BV72" i="7"/>
  <c r="BB15" i="9"/>
  <c r="BU15" i="7"/>
  <c r="BW15" i="7"/>
  <c r="BU44" i="7"/>
  <c r="BW44" i="7"/>
  <c r="BW72" i="7"/>
  <c r="BC15" i="9"/>
  <c r="BV16" i="7"/>
  <c r="BV45" i="7"/>
  <c r="BV73" i="7"/>
  <c r="BB16" i="9"/>
  <c r="BU16" i="7"/>
  <c r="BW16" i="7"/>
  <c r="BU45" i="7"/>
  <c r="BW45" i="7"/>
  <c r="BW73" i="7"/>
  <c r="BC16" i="9"/>
  <c r="BV17" i="7"/>
  <c r="BV46" i="7"/>
  <c r="BV74" i="7"/>
  <c r="BB17" i="9"/>
  <c r="BU17" i="7"/>
  <c r="BW17" i="7"/>
  <c r="BU46" i="7"/>
  <c r="BW46" i="7"/>
  <c r="BW74" i="7"/>
  <c r="BC17" i="9"/>
  <c r="BV18" i="7"/>
  <c r="BV47" i="7"/>
  <c r="BV75" i="7"/>
  <c r="BB18" i="9"/>
  <c r="BU18" i="7"/>
  <c r="BW18" i="7"/>
  <c r="BU47" i="7"/>
  <c r="BW47" i="7"/>
  <c r="BW75" i="7"/>
  <c r="BC18" i="9"/>
  <c r="BV19" i="7"/>
  <c r="BV48" i="7"/>
  <c r="BV76" i="7"/>
  <c r="BB19" i="9"/>
  <c r="BU19" i="7"/>
  <c r="BW19" i="7"/>
  <c r="BU48" i="7"/>
  <c r="BW48" i="7"/>
  <c r="BW76" i="7"/>
  <c r="BC19" i="9"/>
  <c r="BV20" i="7"/>
  <c r="BV49" i="7"/>
  <c r="BV77" i="7"/>
  <c r="BB20" i="9"/>
  <c r="BU20" i="7"/>
  <c r="BW20" i="7"/>
  <c r="BU49" i="7"/>
  <c r="BW49" i="7"/>
  <c r="BW77" i="7"/>
  <c r="BC20" i="9"/>
  <c r="BV21" i="7"/>
  <c r="BV50" i="7"/>
  <c r="BV78" i="7"/>
  <c r="BB21" i="9"/>
  <c r="BU21" i="7"/>
  <c r="BW21" i="7"/>
  <c r="BU50" i="7"/>
  <c r="BW50" i="7"/>
  <c r="BW78" i="7"/>
  <c r="BC21" i="9"/>
  <c r="BV22" i="7"/>
  <c r="BV51" i="7"/>
  <c r="BV79" i="7"/>
  <c r="BB22" i="9"/>
  <c r="BU22" i="7"/>
  <c r="BW22" i="7"/>
  <c r="BU51" i="7"/>
  <c r="BW51" i="7"/>
  <c r="BW79" i="7"/>
  <c r="BC22" i="9"/>
  <c r="BV23" i="7"/>
  <c r="BV52" i="7"/>
  <c r="BV80" i="7"/>
  <c r="BB23" i="9"/>
  <c r="BU23" i="7"/>
  <c r="BW23" i="7"/>
  <c r="BU52" i="7"/>
  <c r="BW52" i="7"/>
  <c r="BW80" i="7"/>
  <c r="BC23" i="9"/>
  <c r="BV24" i="7"/>
  <c r="BV53" i="7"/>
  <c r="BV81" i="7"/>
  <c r="BB24" i="9"/>
  <c r="BU24" i="7"/>
  <c r="BW24" i="7"/>
  <c r="BU53" i="7"/>
  <c r="BW53" i="7"/>
  <c r="BW81" i="7"/>
  <c r="BC24" i="9"/>
  <c r="BV25" i="7"/>
  <c r="BV54" i="7"/>
  <c r="BV82" i="7"/>
  <c r="BB25" i="9"/>
  <c r="BU25" i="7"/>
  <c r="BW25" i="7"/>
  <c r="BU54" i="7"/>
  <c r="BW54" i="7"/>
  <c r="BW82" i="7"/>
  <c r="BC25" i="9"/>
  <c r="BV26" i="7"/>
  <c r="BV55" i="7"/>
  <c r="BV83" i="7"/>
  <c r="BB26" i="9"/>
  <c r="BU26" i="7"/>
  <c r="BW26" i="7"/>
  <c r="BU55" i="7"/>
  <c r="BW55" i="7"/>
  <c r="BW83" i="7"/>
  <c r="BC26" i="9"/>
  <c r="BU3" i="7"/>
  <c r="BV3" i="7"/>
  <c r="BW3" i="7"/>
  <c r="BU32" i="7"/>
  <c r="BV32" i="7"/>
  <c r="BW32" i="7"/>
  <c r="BW60" i="7"/>
  <c r="BC3" i="9"/>
  <c r="BV60" i="7"/>
  <c r="BB3" i="9"/>
  <c r="BL4" i="7"/>
  <c r="BL33" i="7"/>
  <c r="BL61" i="7"/>
  <c r="AZ4" i="9"/>
  <c r="BK4" i="7"/>
  <c r="BM4" i="7"/>
  <c r="BK33" i="7"/>
  <c r="BM33" i="7"/>
  <c r="BM61" i="7"/>
  <c r="BA4" i="9"/>
  <c r="BL5" i="7"/>
  <c r="BL34" i="7"/>
  <c r="BL62" i="7"/>
  <c r="AZ5" i="9"/>
  <c r="BK5" i="7"/>
  <c r="BM5" i="7"/>
  <c r="BK34" i="7"/>
  <c r="BM34" i="7"/>
  <c r="BM62" i="7"/>
  <c r="BA5" i="9"/>
  <c r="BL6" i="7"/>
  <c r="BL35" i="7"/>
  <c r="BL63" i="7"/>
  <c r="AZ6" i="9"/>
  <c r="BK6" i="7"/>
  <c r="BM6" i="7"/>
  <c r="BK35" i="7"/>
  <c r="BM35" i="7"/>
  <c r="BM63" i="7"/>
  <c r="BA6" i="9"/>
  <c r="BL7" i="7"/>
  <c r="BL36" i="7"/>
  <c r="BL64" i="7"/>
  <c r="AZ7" i="9"/>
  <c r="BK7" i="7"/>
  <c r="BM7" i="7"/>
  <c r="BK36" i="7"/>
  <c r="BM36" i="7"/>
  <c r="BM64" i="7"/>
  <c r="BA7" i="9"/>
  <c r="BL8" i="7"/>
  <c r="BL37" i="7"/>
  <c r="BL65" i="7"/>
  <c r="AZ8" i="9"/>
  <c r="BK8" i="7"/>
  <c r="BM8" i="7"/>
  <c r="BK37" i="7"/>
  <c r="BM37" i="7"/>
  <c r="BM65" i="7"/>
  <c r="BA8" i="9"/>
  <c r="BL9" i="7"/>
  <c r="BL38" i="7"/>
  <c r="BL66" i="7"/>
  <c r="AZ9" i="9"/>
  <c r="BK9" i="7"/>
  <c r="BM9" i="7"/>
  <c r="BK38" i="7"/>
  <c r="BM38" i="7"/>
  <c r="BM66" i="7"/>
  <c r="BA9" i="9"/>
  <c r="BL10" i="7"/>
  <c r="BL39" i="7"/>
  <c r="BL67" i="7"/>
  <c r="AZ10" i="9"/>
  <c r="BK10" i="7"/>
  <c r="BM10" i="7"/>
  <c r="BK39" i="7"/>
  <c r="BM39" i="7"/>
  <c r="BM67" i="7"/>
  <c r="BA10" i="9"/>
  <c r="BL11" i="7"/>
  <c r="BL40" i="7"/>
  <c r="BL68" i="7"/>
  <c r="AZ11" i="9"/>
  <c r="BK11" i="7"/>
  <c r="BM11" i="7"/>
  <c r="BK40" i="7"/>
  <c r="BM40" i="7"/>
  <c r="BM68" i="7"/>
  <c r="BA11" i="9"/>
  <c r="BL12" i="7"/>
  <c r="BL41" i="7"/>
  <c r="BL69" i="7"/>
  <c r="AZ12" i="9"/>
  <c r="BK12" i="7"/>
  <c r="BM12" i="7"/>
  <c r="BK41" i="7"/>
  <c r="BM41" i="7"/>
  <c r="BM69" i="7"/>
  <c r="BA12" i="9"/>
  <c r="BL13" i="7"/>
  <c r="BL42" i="7"/>
  <c r="BL70" i="7"/>
  <c r="AZ13" i="9"/>
  <c r="BK13" i="7"/>
  <c r="BM13" i="7"/>
  <c r="BK42" i="7"/>
  <c r="BM42" i="7"/>
  <c r="BM70" i="7"/>
  <c r="BA13" i="9"/>
  <c r="BL14" i="7"/>
  <c r="BL43" i="7"/>
  <c r="BL71" i="7"/>
  <c r="AZ14" i="9"/>
  <c r="BK14" i="7"/>
  <c r="BM14" i="7"/>
  <c r="BK43" i="7"/>
  <c r="BM43" i="7"/>
  <c r="BM71" i="7"/>
  <c r="BA14" i="9"/>
  <c r="BL15" i="7"/>
  <c r="BL44" i="7"/>
  <c r="BL72" i="7"/>
  <c r="AZ15" i="9"/>
  <c r="BK15" i="7"/>
  <c r="BM15" i="7"/>
  <c r="BK44" i="7"/>
  <c r="BM44" i="7"/>
  <c r="BM72" i="7"/>
  <c r="BA15" i="9"/>
  <c r="BL16" i="7"/>
  <c r="BL45" i="7"/>
  <c r="BL73" i="7"/>
  <c r="AZ16" i="9"/>
  <c r="BK16" i="7"/>
  <c r="BM16" i="7"/>
  <c r="BK45" i="7"/>
  <c r="BM45" i="7"/>
  <c r="BM73" i="7"/>
  <c r="BA16" i="9"/>
  <c r="BL17" i="7"/>
  <c r="BL46" i="7"/>
  <c r="BL74" i="7"/>
  <c r="AZ17" i="9"/>
  <c r="BK17" i="7"/>
  <c r="BM17" i="7"/>
  <c r="BK46" i="7"/>
  <c r="BM46" i="7"/>
  <c r="BM74" i="7"/>
  <c r="BA17" i="9"/>
  <c r="BL18" i="7"/>
  <c r="BL47" i="7"/>
  <c r="BL75" i="7"/>
  <c r="AZ18" i="9"/>
  <c r="BK18" i="7"/>
  <c r="BM18" i="7"/>
  <c r="BK47" i="7"/>
  <c r="BM47" i="7"/>
  <c r="BM75" i="7"/>
  <c r="BA18" i="9"/>
  <c r="BL19" i="7"/>
  <c r="BL48" i="7"/>
  <c r="BL76" i="7"/>
  <c r="AZ19" i="9"/>
  <c r="BK19" i="7"/>
  <c r="BM19" i="7"/>
  <c r="BK48" i="7"/>
  <c r="BM48" i="7"/>
  <c r="BM76" i="7"/>
  <c r="BA19" i="9"/>
  <c r="BL20" i="7"/>
  <c r="BL49" i="7"/>
  <c r="BL77" i="7"/>
  <c r="AZ20" i="9"/>
  <c r="BK20" i="7"/>
  <c r="BM20" i="7"/>
  <c r="BK49" i="7"/>
  <c r="BM49" i="7"/>
  <c r="BM77" i="7"/>
  <c r="BA20" i="9"/>
  <c r="BL21" i="7"/>
  <c r="BL50" i="7"/>
  <c r="BL78" i="7"/>
  <c r="AZ21" i="9"/>
  <c r="BK21" i="7"/>
  <c r="BM21" i="7"/>
  <c r="BK50" i="7"/>
  <c r="BM50" i="7"/>
  <c r="BM78" i="7"/>
  <c r="BA21" i="9"/>
  <c r="BL22" i="7"/>
  <c r="BL51" i="7"/>
  <c r="BL79" i="7"/>
  <c r="AZ22" i="9"/>
  <c r="BK22" i="7"/>
  <c r="BM22" i="7"/>
  <c r="BK51" i="7"/>
  <c r="BM51" i="7"/>
  <c r="BM79" i="7"/>
  <c r="BA22" i="9"/>
  <c r="BL23" i="7"/>
  <c r="BL52" i="7"/>
  <c r="BL80" i="7"/>
  <c r="AZ23" i="9"/>
  <c r="BK23" i="7"/>
  <c r="BM23" i="7"/>
  <c r="BK52" i="7"/>
  <c r="BM52" i="7"/>
  <c r="BM80" i="7"/>
  <c r="BA23" i="9"/>
  <c r="BL24" i="7"/>
  <c r="BL53" i="7"/>
  <c r="BL81" i="7"/>
  <c r="AZ24" i="9"/>
  <c r="BK24" i="7"/>
  <c r="BM24" i="7"/>
  <c r="BK53" i="7"/>
  <c r="BM53" i="7"/>
  <c r="BM81" i="7"/>
  <c r="BA24" i="9"/>
  <c r="BL25" i="7"/>
  <c r="BL54" i="7"/>
  <c r="BL82" i="7"/>
  <c r="AZ25" i="9"/>
  <c r="BK25" i="7"/>
  <c r="BM25" i="7"/>
  <c r="BK54" i="7"/>
  <c r="BM54" i="7"/>
  <c r="BM82" i="7"/>
  <c r="BA25" i="9"/>
  <c r="BL26" i="7"/>
  <c r="BL55" i="7"/>
  <c r="BL83" i="7"/>
  <c r="AZ26" i="9"/>
  <c r="BK26" i="7"/>
  <c r="BM26" i="7"/>
  <c r="BK55" i="7"/>
  <c r="BM55" i="7"/>
  <c r="BM83" i="7"/>
  <c r="BA26" i="9"/>
  <c r="BK3" i="7"/>
  <c r="BL3" i="7"/>
  <c r="BM3" i="7"/>
  <c r="BK32" i="7"/>
  <c r="BL32" i="7"/>
  <c r="BM32" i="7"/>
  <c r="BM60" i="7"/>
  <c r="BA3" i="9"/>
  <c r="BL60" i="7"/>
  <c r="AZ3" i="9"/>
  <c r="BB4" i="7"/>
  <c r="BB33" i="7"/>
  <c r="BB61" i="7"/>
  <c r="AX4" i="9"/>
  <c r="BA4" i="7"/>
  <c r="BC4" i="7"/>
  <c r="BA33" i="7"/>
  <c r="BC33" i="7"/>
  <c r="BC61" i="7"/>
  <c r="AY4" i="9"/>
  <c r="BB5" i="7"/>
  <c r="BB34" i="7"/>
  <c r="BB62" i="7"/>
  <c r="AX5" i="9"/>
  <c r="BA5" i="7"/>
  <c r="BC5" i="7"/>
  <c r="BA34" i="7"/>
  <c r="BC34" i="7"/>
  <c r="BC62" i="7"/>
  <c r="AY5" i="9"/>
  <c r="BB6" i="7"/>
  <c r="BB35" i="7"/>
  <c r="BB63" i="7"/>
  <c r="AX6" i="9"/>
  <c r="BA6" i="7"/>
  <c r="BC6" i="7"/>
  <c r="BA35" i="7"/>
  <c r="BC35" i="7"/>
  <c r="BC63" i="7"/>
  <c r="AY6" i="9"/>
  <c r="BB7" i="7"/>
  <c r="BB36" i="7"/>
  <c r="BB64" i="7"/>
  <c r="AX7" i="9"/>
  <c r="BA7" i="7"/>
  <c r="BC7" i="7"/>
  <c r="BA36" i="7"/>
  <c r="BC36" i="7"/>
  <c r="BC64" i="7"/>
  <c r="AY7" i="9"/>
  <c r="BB8" i="7"/>
  <c r="BB37" i="7"/>
  <c r="BB65" i="7"/>
  <c r="AX8" i="9"/>
  <c r="BA8" i="7"/>
  <c r="BC8" i="7"/>
  <c r="BA37" i="7"/>
  <c r="BC37" i="7"/>
  <c r="BC65" i="7"/>
  <c r="AY8" i="9"/>
  <c r="BB9" i="7"/>
  <c r="BB38" i="7"/>
  <c r="BB66" i="7"/>
  <c r="AX9" i="9"/>
  <c r="BA9" i="7"/>
  <c r="BC9" i="7"/>
  <c r="BA38" i="7"/>
  <c r="BC38" i="7"/>
  <c r="BC66" i="7"/>
  <c r="AY9" i="9"/>
  <c r="BB10" i="7"/>
  <c r="BB39" i="7"/>
  <c r="BB67" i="7"/>
  <c r="AX10" i="9"/>
  <c r="BA10" i="7"/>
  <c r="BC10" i="7"/>
  <c r="BA39" i="7"/>
  <c r="BC39" i="7"/>
  <c r="BC67" i="7"/>
  <c r="AY10" i="9"/>
  <c r="BB11" i="7"/>
  <c r="BB40" i="7"/>
  <c r="BB68" i="7"/>
  <c r="AX11" i="9"/>
  <c r="BA11" i="7"/>
  <c r="BC11" i="7"/>
  <c r="BA40" i="7"/>
  <c r="BC40" i="7"/>
  <c r="BC68" i="7"/>
  <c r="AY11" i="9"/>
  <c r="BB12" i="7"/>
  <c r="BB41" i="7"/>
  <c r="BB69" i="7"/>
  <c r="AX12" i="9"/>
  <c r="BA12" i="7"/>
  <c r="BC12" i="7"/>
  <c r="BA41" i="7"/>
  <c r="BC41" i="7"/>
  <c r="BC69" i="7"/>
  <c r="AY12" i="9"/>
  <c r="BB13" i="7"/>
  <c r="BB42" i="7"/>
  <c r="BB70" i="7"/>
  <c r="AX13" i="9"/>
  <c r="BA13" i="7"/>
  <c r="BC13" i="7"/>
  <c r="BA42" i="7"/>
  <c r="BC42" i="7"/>
  <c r="BC70" i="7"/>
  <c r="AY13" i="9"/>
  <c r="BB14" i="7"/>
  <c r="BB43" i="7"/>
  <c r="BB71" i="7"/>
  <c r="AX14" i="9"/>
  <c r="BA14" i="7"/>
  <c r="BC14" i="7"/>
  <c r="BA43" i="7"/>
  <c r="BC43" i="7"/>
  <c r="BC71" i="7"/>
  <c r="AY14" i="9"/>
  <c r="BB15" i="7"/>
  <c r="BB44" i="7"/>
  <c r="BB72" i="7"/>
  <c r="AX15" i="9"/>
  <c r="BA15" i="7"/>
  <c r="BC15" i="7"/>
  <c r="BA44" i="7"/>
  <c r="BC44" i="7"/>
  <c r="BC72" i="7"/>
  <c r="AY15" i="9"/>
  <c r="BB16" i="7"/>
  <c r="BB45" i="7"/>
  <c r="BB73" i="7"/>
  <c r="AX16" i="9"/>
  <c r="BA16" i="7"/>
  <c r="BC16" i="7"/>
  <c r="BA45" i="7"/>
  <c r="BC45" i="7"/>
  <c r="BC73" i="7"/>
  <c r="AY16" i="9"/>
  <c r="BB17" i="7"/>
  <c r="BB46" i="7"/>
  <c r="BB74" i="7"/>
  <c r="AX17" i="9"/>
  <c r="BA17" i="7"/>
  <c r="BC17" i="7"/>
  <c r="BA46" i="7"/>
  <c r="BC46" i="7"/>
  <c r="BC74" i="7"/>
  <c r="AY17" i="9"/>
  <c r="BB18" i="7"/>
  <c r="BB47" i="7"/>
  <c r="BB75" i="7"/>
  <c r="AX18" i="9"/>
  <c r="BA18" i="7"/>
  <c r="BC18" i="7"/>
  <c r="BA47" i="7"/>
  <c r="BC47" i="7"/>
  <c r="BC75" i="7"/>
  <c r="AY18" i="9"/>
  <c r="BB19" i="7"/>
  <c r="BB48" i="7"/>
  <c r="BB76" i="7"/>
  <c r="AX19" i="9"/>
  <c r="BA19" i="7"/>
  <c r="BC19" i="7"/>
  <c r="BA48" i="7"/>
  <c r="BC48" i="7"/>
  <c r="BC76" i="7"/>
  <c r="AY19" i="9"/>
  <c r="BB20" i="7"/>
  <c r="BB49" i="7"/>
  <c r="BB77" i="7"/>
  <c r="AX20" i="9"/>
  <c r="BA20" i="7"/>
  <c r="BC20" i="7"/>
  <c r="BA49" i="7"/>
  <c r="BC49" i="7"/>
  <c r="BC77" i="7"/>
  <c r="AY20" i="9"/>
  <c r="BB21" i="7"/>
  <c r="BB50" i="7"/>
  <c r="BB78" i="7"/>
  <c r="AX21" i="9"/>
  <c r="BA21" i="7"/>
  <c r="BC21" i="7"/>
  <c r="BA50" i="7"/>
  <c r="BC50" i="7"/>
  <c r="BC78" i="7"/>
  <c r="AY21" i="9"/>
  <c r="BB22" i="7"/>
  <c r="BB51" i="7"/>
  <c r="BB79" i="7"/>
  <c r="AX22" i="9"/>
  <c r="BA22" i="7"/>
  <c r="BC22" i="7"/>
  <c r="BA51" i="7"/>
  <c r="BC51" i="7"/>
  <c r="BC79" i="7"/>
  <c r="AY22" i="9"/>
  <c r="BB23" i="7"/>
  <c r="BB52" i="7"/>
  <c r="BB80" i="7"/>
  <c r="AX23" i="9"/>
  <c r="BA23" i="7"/>
  <c r="BC23" i="7"/>
  <c r="BA52" i="7"/>
  <c r="BC52" i="7"/>
  <c r="BC80" i="7"/>
  <c r="AY23" i="9"/>
  <c r="BB24" i="7"/>
  <c r="BB53" i="7"/>
  <c r="BB81" i="7"/>
  <c r="AX24" i="9"/>
  <c r="BA24" i="7"/>
  <c r="BC24" i="7"/>
  <c r="BA53" i="7"/>
  <c r="BC53" i="7"/>
  <c r="BC81" i="7"/>
  <c r="AY24" i="9"/>
  <c r="BB25" i="7"/>
  <c r="BB54" i="7"/>
  <c r="BB82" i="7"/>
  <c r="AX25" i="9"/>
  <c r="BA25" i="7"/>
  <c r="BC25" i="7"/>
  <c r="BA54" i="7"/>
  <c r="BC54" i="7"/>
  <c r="BC82" i="7"/>
  <c r="AY25" i="9"/>
  <c r="BB26" i="7"/>
  <c r="BB55" i="7"/>
  <c r="BB83" i="7"/>
  <c r="AX26" i="9"/>
  <c r="BA26" i="7"/>
  <c r="BC26" i="7"/>
  <c r="BA55" i="7"/>
  <c r="BC55" i="7"/>
  <c r="BC83" i="7"/>
  <c r="AY26" i="9"/>
  <c r="BA3" i="7"/>
  <c r="BB3" i="7"/>
  <c r="BC3" i="7"/>
  <c r="BA32" i="7"/>
  <c r="BB32" i="7"/>
  <c r="BC32" i="7"/>
  <c r="BC60" i="7"/>
  <c r="AY3" i="9"/>
  <c r="BB60" i="7"/>
  <c r="AX3" i="9"/>
  <c r="AR4" i="7"/>
  <c r="AR33" i="7"/>
  <c r="AR61" i="7"/>
  <c r="AV4" i="9"/>
  <c r="AQ4" i="7"/>
  <c r="AS4" i="7"/>
  <c r="AQ33" i="7"/>
  <c r="AS33" i="7"/>
  <c r="AS61" i="7"/>
  <c r="AW4" i="9"/>
  <c r="AR5" i="7"/>
  <c r="AR34" i="7"/>
  <c r="AR62" i="7"/>
  <c r="AV5" i="9"/>
  <c r="AQ5" i="7"/>
  <c r="AS5" i="7"/>
  <c r="AQ34" i="7"/>
  <c r="AS34" i="7"/>
  <c r="AS62" i="7"/>
  <c r="AW5" i="9"/>
  <c r="AR6" i="7"/>
  <c r="AR35" i="7"/>
  <c r="AR63" i="7"/>
  <c r="AV6" i="9"/>
  <c r="AQ6" i="7"/>
  <c r="AS6" i="7"/>
  <c r="AQ35" i="7"/>
  <c r="AS35" i="7"/>
  <c r="AS63" i="7"/>
  <c r="AW6" i="9"/>
  <c r="AR7" i="7"/>
  <c r="AR36" i="7"/>
  <c r="AR64" i="7"/>
  <c r="AV7" i="9"/>
  <c r="AQ7" i="7"/>
  <c r="AS7" i="7"/>
  <c r="AQ36" i="7"/>
  <c r="AS36" i="7"/>
  <c r="AS64" i="7"/>
  <c r="AW7" i="9"/>
  <c r="AR8" i="7"/>
  <c r="AR37" i="7"/>
  <c r="AR65" i="7"/>
  <c r="AV8" i="9"/>
  <c r="AQ8" i="7"/>
  <c r="AS8" i="7"/>
  <c r="AQ37" i="7"/>
  <c r="AS37" i="7"/>
  <c r="AS65" i="7"/>
  <c r="AW8" i="9"/>
  <c r="AR9" i="7"/>
  <c r="AR38" i="7"/>
  <c r="AR66" i="7"/>
  <c r="AV9" i="9"/>
  <c r="AQ9" i="7"/>
  <c r="AS9" i="7"/>
  <c r="AQ38" i="7"/>
  <c r="AS38" i="7"/>
  <c r="AS66" i="7"/>
  <c r="AW9" i="9"/>
  <c r="AR10" i="7"/>
  <c r="AR39" i="7"/>
  <c r="AR67" i="7"/>
  <c r="AV10" i="9"/>
  <c r="AQ10" i="7"/>
  <c r="AS10" i="7"/>
  <c r="AQ39" i="7"/>
  <c r="AS39" i="7"/>
  <c r="AS67" i="7"/>
  <c r="AW10" i="9"/>
  <c r="AR11" i="7"/>
  <c r="AR40" i="7"/>
  <c r="AR68" i="7"/>
  <c r="AV11" i="9"/>
  <c r="AQ11" i="7"/>
  <c r="AS11" i="7"/>
  <c r="AQ40" i="7"/>
  <c r="AS40" i="7"/>
  <c r="AS68" i="7"/>
  <c r="AW11" i="9"/>
  <c r="AR12" i="7"/>
  <c r="AR41" i="7"/>
  <c r="AR69" i="7"/>
  <c r="AV12" i="9"/>
  <c r="AQ12" i="7"/>
  <c r="AS12" i="7"/>
  <c r="AQ41" i="7"/>
  <c r="AS41" i="7"/>
  <c r="AS69" i="7"/>
  <c r="AW12" i="9"/>
  <c r="AR13" i="7"/>
  <c r="AR42" i="7"/>
  <c r="AR70" i="7"/>
  <c r="AV13" i="9"/>
  <c r="AQ13" i="7"/>
  <c r="AS13" i="7"/>
  <c r="AQ42" i="7"/>
  <c r="AS42" i="7"/>
  <c r="AS70" i="7"/>
  <c r="AW13" i="9"/>
  <c r="AR14" i="7"/>
  <c r="AR43" i="7"/>
  <c r="AR71" i="7"/>
  <c r="AV14" i="9"/>
  <c r="AQ14" i="7"/>
  <c r="AS14" i="7"/>
  <c r="AQ43" i="7"/>
  <c r="AS43" i="7"/>
  <c r="AS71" i="7"/>
  <c r="AW14" i="9"/>
  <c r="AR15" i="7"/>
  <c r="AR44" i="7"/>
  <c r="AR72" i="7"/>
  <c r="AV15" i="9"/>
  <c r="AQ15" i="7"/>
  <c r="AS15" i="7"/>
  <c r="AQ44" i="7"/>
  <c r="AS44" i="7"/>
  <c r="AS72" i="7"/>
  <c r="AW15" i="9"/>
  <c r="AR16" i="7"/>
  <c r="AR45" i="7"/>
  <c r="AR73" i="7"/>
  <c r="AV16" i="9"/>
  <c r="AQ16" i="7"/>
  <c r="AS16" i="7"/>
  <c r="AQ45" i="7"/>
  <c r="AS45" i="7"/>
  <c r="AS73" i="7"/>
  <c r="AW16" i="9"/>
  <c r="AR17" i="7"/>
  <c r="AR46" i="7"/>
  <c r="AR74" i="7"/>
  <c r="AV17" i="9"/>
  <c r="AQ17" i="7"/>
  <c r="AS17" i="7"/>
  <c r="AQ46" i="7"/>
  <c r="AS46" i="7"/>
  <c r="AS74" i="7"/>
  <c r="AW17" i="9"/>
  <c r="AR18" i="7"/>
  <c r="AR47" i="7"/>
  <c r="AR75" i="7"/>
  <c r="AV18" i="9"/>
  <c r="AQ18" i="7"/>
  <c r="AS18" i="7"/>
  <c r="AQ47" i="7"/>
  <c r="AS47" i="7"/>
  <c r="AS75" i="7"/>
  <c r="AW18" i="9"/>
  <c r="AR19" i="7"/>
  <c r="AR48" i="7"/>
  <c r="AR76" i="7"/>
  <c r="AV19" i="9"/>
  <c r="AQ19" i="7"/>
  <c r="AS19" i="7"/>
  <c r="AQ48" i="7"/>
  <c r="AS48" i="7"/>
  <c r="AS76" i="7"/>
  <c r="AW19" i="9"/>
  <c r="AR20" i="7"/>
  <c r="AR49" i="7"/>
  <c r="AR77" i="7"/>
  <c r="AV20" i="9"/>
  <c r="AQ20" i="7"/>
  <c r="AS20" i="7"/>
  <c r="AQ49" i="7"/>
  <c r="AS49" i="7"/>
  <c r="AS77" i="7"/>
  <c r="AW20" i="9"/>
  <c r="AR21" i="7"/>
  <c r="AR50" i="7"/>
  <c r="AR78" i="7"/>
  <c r="AV21" i="9"/>
  <c r="AQ21" i="7"/>
  <c r="AS21" i="7"/>
  <c r="AQ50" i="7"/>
  <c r="AS50" i="7"/>
  <c r="AS78" i="7"/>
  <c r="AW21" i="9"/>
  <c r="AR22" i="7"/>
  <c r="AR51" i="7"/>
  <c r="AR79" i="7"/>
  <c r="AV22" i="9"/>
  <c r="AQ22" i="7"/>
  <c r="AS22" i="7"/>
  <c r="AQ51" i="7"/>
  <c r="AS51" i="7"/>
  <c r="AS79" i="7"/>
  <c r="AW22" i="9"/>
  <c r="AR23" i="7"/>
  <c r="AR52" i="7"/>
  <c r="AR80" i="7"/>
  <c r="AV23" i="9"/>
  <c r="AQ23" i="7"/>
  <c r="AS23" i="7"/>
  <c r="AQ52" i="7"/>
  <c r="AS52" i="7"/>
  <c r="AS80" i="7"/>
  <c r="AW23" i="9"/>
  <c r="AR24" i="7"/>
  <c r="AR53" i="7"/>
  <c r="AR81" i="7"/>
  <c r="AV24" i="9"/>
  <c r="AQ24" i="7"/>
  <c r="AS24" i="7"/>
  <c r="AQ53" i="7"/>
  <c r="AS53" i="7"/>
  <c r="AS81" i="7"/>
  <c r="AW24" i="9"/>
  <c r="AR25" i="7"/>
  <c r="AR54" i="7"/>
  <c r="AR82" i="7"/>
  <c r="AV25" i="9"/>
  <c r="AQ25" i="7"/>
  <c r="AS25" i="7"/>
  <c r="AQ54" i="7"/>
  <c r="AS54" i="7"/>
  <c r="AS82" i="7"/>
  <c r="AW25" i="9"/>
  <c r="AR26" i="7"/>
  <c r="AR55" i="7"/>
  <c r="AR83" i="7"/>
  <c r="AV26" i="9"/>
  <c r="AQ26" i="7"/>
  <c r="AS26" i="7"/>
  <c r="AQ55" i="7"/>
  <c r="AS55" i="7"/>
  <c r="AS83" i="7"/>
  <c r="AW26" i="9"/>
  <c r="AQ3" i="7"/>
  <c r="AR3" i="7"/>
  <c r="AS3" i="7"/>
  <c r="AQ32" i="7"/>
  <c r="AR32" i="7"/>
  <c r="AS32" i="7"/>
  <c r="AS60" i="7"/>
  <c r="AW3" i="9"/>
  <c r="AR60" i="7"/>
  <c r="AV3" i="9"/>
  <c r="AH4" i="7"/>
  <c r="AH33" i="7"/>
  <c r="AH61" i="7"/>
  <c r="AT4" i="9"/>
  <c r="AG4" i="7"/>
  <c r="AI4" i="7"/>
  <c r="AG33" i="7"/>
  <c r="AI33" i="7"/>
  <c r="AI61" i="7"/>
  <c r="AU4" i="9"/>
  <c r="AH5" i="7"/>
  <c r="AH34" i="7"/>
  <c r="AH62" i="7"/>
  <c r="AT5" i="9"/>
  <c r="AG5" i="7"/>
  <c r="AI5" i="7"/>
  <c r="AG34" i="7"/>
  <c r="AI34" i="7"/>
  <c r="AI62" i="7"/>
  <c r="AU5" i="9"/>
  <c r="AH6" i="7"/>
  <c r="AH35" i="7"/>
  <c r="AH63" i="7"/>
  <c r="AT6" i="9"/>
  <c r="AG6" i="7"/>
  <c r="AI6" i="7"/>
  <c r="AG35" i="7"/>
  <c r="AI35" i="7"/>
  <c r="AI63" i="7"/>
  <c r="AU6" i="9"/>
  <c r="AH7" i="7"/>
  <c r="AH36" i="7"/>
  <c r="AH64" i="7"/>
  <c r="AT7" i="9"/>
  <c r="AG7" i="7"/>
  <c r="AI7" i="7"/>
  <c r="AG36" i="7"/>
  <c r="AI36" i="7"/>
  <c r="AI64" i="7"/>
  <c r="AU7" i="9"/>
  <c r="AH8" i="7"/>
  <c r="AH37" i="7"/>
  <c r="AH65" i="7"/>
  <c r="AT8" i="9"/>
  <c r="AG8" i="7"/>
  <c r="AI8" i="7"/>
  <c r="AG37" i="7"/>
  <c r="AI37" i="7"/>
  <c r="AI65" i="7"/>
  <c r="AU8" i="9"/>
  <c r="AH9" i="7"/>
  <c r="AH38" i="7"/>
  <c r="AH66" i="7"/>
  <c r="AT9" i="9"/>
  <c r="AG9" i="7"/>
  <c r="AI9" i="7"/>
  <c r="AG38" i="7"/>
  <c r="AI38" i="7"/>
  <c r="AI66" i="7"/>
  <c r="AU9" i="9"/>
  <c r="AH10" i="7"/>
  <c r="AH39" i="7"/>
  <c r="AH67" i="7"/>
  <c r="AT10" i="9"/>
  <c r="AG10" i="7"/>
  <c r="AI10" i="7"/>
  <c r="AG39" i="7"/>
  <c r="AI39" i="7"/>
  <c r="AI67" i="7"/>
  <c r="AU10" i="9"/>
  <c r="AH11" i="7"/>
  <c r="AH40" i="7"/>
  <c r="AH68" i="7"/>
  <c r="AT11" i="9"/>
  <c r="AG11" i="7"/>
  <c r="AI11" i="7"/>
  <c r="AG40" i="7"/>
  <c r="AI40" i="7"/>
  <c r="AI68" i="7"/>
  <c r="AU11" i="9"/>
  <c r="AH12" i="7"/>
  <c r="AH41" i="7"/>
  <c r="AH69" i="7"/>
  <c r="AT12" i="9"/>
  <c r="AG12" i="7"/>
  <c r="AI12" i="7"/>
  <c r="AG41" i="7"/>
  <c r="AI41" i="7"/>
  <c r="AI69" i="7"/>
  <c r="AU12" i="9"/>
  <c r="AH13" i="7"/>
  <c r="AH42" i="7"/>
  <c r="AH70" i="7"/>
  <c r="AT13" i="9"/>
  <c r="AG13" i="7"/>
  <c r="AI13" i="7"/>
  <c r="AG42" i="7"/>
  <c r="AI42" i="7"/>
  <c r="AI70" i="7"/>
  <c r="AU13" i="9"/>
  <c r="AH14" i="7"/>
  <c r="AH43" i="7"/>
  <c r="AH71" i="7"/>
  <c r="AT14" i="9"/>
  <c r="AG14" i="7"/>
  <c r="AI14" i="7"/>
  <c r="AG43" i="7"/>
  <c r="AI43" i="7"/>
  <c r="AI71" i="7"/>
  <c r="AU14" i="9"/>
  <c r="AH15" i="7"/>
  <c r="AH44" i="7"/>
  <c r="AH72" i="7"/>
  <c r="AT15" i="9"/>
  <c r="AG15" i="7"/>
  <c r="AI15" i="7"/>
  <c r="AG44" i="7"/>
  <c r="AI44" i="7"/>
  <c r="AI72" i="7"/>
  <c r="AU15" i="9"/>
  <c r="AH16" i="7"/>
  <c r="AH45" i="7"/>
  <c r="AH73" i="7"/>
  <c r="AT16" i="9"/>
  <c r="AG16" i="7"/>
  <c r="AI16" i="7"/>
  <c r="AG45" i="7"/>
  <c r="AI45" i="7"/>
  <c r="AI73" i="7"/>
  <c r="AU16" i="9"/>
  <c r="AH17" i="7"/>
  <c r="AH46" i="7"/>
  <c r="AH74" i="7"/>
  <c r="AT17" i="9"/>
  <c r="AG17" i="7"/>
  <c r="AI17" i="7"/>
  <c r="AG46" i="7"/>
  <c r="AI46" i="7"/>
  <c r="AI74" i="7"/>
  <c r="AU17" i="9"/>
  <c r="AH18" i="7"/>
  <c r="AH47" i="7"/>
  <c r="AH75" i="7"/>
  <c r="AT18" i="9"/>
  <c r="AG18" i="7"/>
  <c r="AI18" i="7"/>
  <c r="AG47" i="7"/>
  <c r="AI47" i="7"/>
  <c r="AI75" i="7"/>
  <c r="AU18" i="9"/>
  <c r="AH19" i="7"/>
  <c r="AH48" i="7"/>
  <c r="AH76" i="7"/>
  <c r="AT19" i="9"/>
  <c r="AG19" i="7"/>
  <c r="AI19" i="7"/>
  <c r="AG48" i="7"/>
  <c r="AI48" i="7"/>
  <c r="AI76" i="7"/>
  <c r="AU19" i="9"/>
  <c r="AH20" i="7"/>
  <c r="AH49" i="7"/>
  <c r="AH77" i="7"/>
  <c r="AT20" i="9"/>
  <c r="AG20" i="7"/>
  <c r="AI20" i="7"/>
  <c r="AG49" i="7"/>
  <c r="AI49" i="7"/>
  <c r="AI77" i="7"/>
  <c r="AU20" i="9"/>
  <c r="AH21" i="7"/>
  <c r="AH50" i="7"/>
  <c r="AH78" i="7"/>
  <c r="AT21" i="9"/>
  <c r="AG21" i="7"/>
  <c r="AI21" i="7"/>
  <c r="AG50" i="7"/>
  <c r="AI50" i="7"/>
  <c r="AI78" i="7"/>
  <c r="AU21" i="9"/>
  <c r="AH22" i="7"/>
  <c r="AH51" i="7"/>
  <c r="AH79" i="7"/>
  <c r="AT22" i="9"/>
  <c r="AG22" i="7"/>
  <c r="AI22" i="7"/>
  <c r="AG51" i="7"/>
  <c r="AI51" i="7"/>
  <c r="AI79" i="7"/>
  <c r="AU22" i="9"/>
  <c r="AH23" i="7"/>
  <c r="AH52" i="7"/>
  <c r="AH80" i="7"/>
  <c r="AT23" i="9"/>
  <c r="AG23" i="7"/>
  <c r="AI23" i="7"/>
  <c r="AG52" i="7"/>
  <c r="AI52" i="7"/>
  <c r="AI80" i="7"/>
  <c r="AU23" i="9"/>
  <c r="AH24" i="7"/>
  <c r="AH53" i="7"/>
  <c r="AH81" i="7"/>
  <c r="AT24" i="9"/>
  <c r="AG24" i="7"/>
  <c r="AI24" i="7"/>
  <c r="AG53" i="7"/>
  <c r="AI53" i="7"/>
  <c r="AI81" i="7"/>
  <c r="AU24" i="9"/>
  <c r="AH25" i="7"/>
  <c r="AH54" i="7"/>
  <c r="AH82" i="7"/>
  <c r="AT25" i="9"/>
  <c r="AG25" i="7"/>
  <c r="AI25" i="7"/>
  <c r="AG54" i="7"/>
  <c r="AI54" i="7"/>
  <c r="AI82" i="7"/>
  <c r="AU25" i="9"/>
  <c r="AH26" i="7"/>
  <c r="AH55" i="7"/>
  <c r="AH83" i="7"/>
  <c r="AT26" i="9"/>
  <c r="AG26" i="7"/>
  <c r="AI26" i="7"/>
  <c r="AG55" i="7"/>
  <c r="AI55" i="7"/>
  <c r="AI83" i="7"/>
  <c r="AU26" i="9"/>
  <c r="AG3" i="7"/>
  <c r="AH3" i="7"/>
  <c r="AI3" i="7"/>
  <c r="AG32" i="7"/>
  <c r="AH32" i="7"/>
  <c r="AI32" i="7"/>
  <c r="AI60" i="7"/>
  <c r="AU3" i="9"/>
  <c r="AH60" i="7"/>
  <c r="AT3" i="9"/>
  <c r="X4" i="7"/>
  <c r="X33" i="7"/>
  <c r="X61" i="7"/>
  <c r="AR4" i="9"/>
  <c r="W4" i="7"/>
  <c r="Y4" i="7"/>
  <c r="W33" i="7"/>
  <c r="Y33" i="7"/>
  <c r="Y61" i="7"/>
  <c r="AS4" i="9"/>
  <c r="X5" i="7"/>
  <c r="X34" i="7"/>
  <c r="X62" i="7"/>
  <c r="AR5" i="9"/>
  <c r="W5" i="7"/>
  <c r="Y5" i="7"/>
  <c r="W34" i="7"/>
  <c r="Y34" i="7"/>
  <c r="Y62" i="7"/>
  <c r="AS5" i="9"/>
  <c r="X6" i="7"/>
  <c r="X35" i="7"/>
  <c r="X63" i="7"/>
  <c r="AR6" i="9"/>
  <c r="W6" i="7"/>
  <c r="Y6" i="7"/>
  <c r="W35" i="7"/>
  <c r="Y35" i="7"/>
  <c r="Y63" i="7"/>
  <c r="AS6" i="9"/>
  <c r="X7" i="7"/>
  <c r="X36" i="7"/>
  <c r="X64" i="7"/>
  <c r="AR7" i="9"/>
  <c r="W7" i="7"/>
  <c r="Y7" i="7"/>
  <c r="W36" i="7"/>
  <c r="Y36" i="7"/>
  <c r="Y64" i="7"/>
  <c r="AS7" i="9"/>
  <c r="X8" i="7"/>
  <c r="X37" i="7"/>
  <c r="X65" i="7"/>
  <c r="AR8" i="9"/>
  <c r="W8" i="7"/>
  <c r="Y8" i="7"/>
  <c r="W37" i="7"/>
  <c r="Y37" i="7"/>
  <c r="Y65" i="7"/>
  <c r="AS8" i="9"/>
  <c r="X9" i="7"/>
  <c r="X38" i="7"/>
  <c r="X66" i="7"/>
  <c r="AR9" i="9"/>
  <c r="W9" i="7"/>
  <c r="Y9" i="7"/>
  <c r="W38" i="7"/>
  <c r="Y38" i="7"/>
  <c r="Y66" i="7"/>
  <c r="AS9" i="9"/>
  <c r="X10" i="7"/>
  <c r="X39" i="7"/>
  <c r="X67" i="7"/>
  <c r="AR10" i="9"/>
  <c r="W10" i="7"/>
  <c r="Y10" i="7"/>
  <c r="W39" i="7"/>
  <c r="Y39" i="7"/>
  <c r="Y67" i="7"/>
  <c r="AS10" i="9"/>
  <c r="X11" i="7"/>
  <c r="X40" i="7"/>
  <c r="X68" i="7"/>
  <c r="AR11" i="9"/>
  <c r="W11" i="7"/>
  <c r="Y11" i="7"/>
  <c r="W40" i="7"/>
  <c r="Y40" i="7"/>
  <c r="Y68" i="7"/>
  <c r="AS11" i="9"/>
  <c r="X12" i="7"/>
  <c r="X41" i="7"/>
  <c r="X69" i="7"/>
  <c r="AR12" i="9"/>
  <c r="W12" i="7"/>
  <c r="Y12" i="7"/>
  <c r="W41" i="7"/>
  <c r="Y41" i="7"/>
  <c r="Y69" i="7"/>
  <c r="AS12" i="9"/>
  <c r="X13" i="7"/>
  <c r="X42" i="7"/>
  <c r="X70" i="7"/>
  <c r="AR13" i="9"/>
  <c r="W13" i="7"/>
  <c r="Y13" i="7"/>
  <c r="W42" i="7"/>
  <c r="Y42" i="7"/>
  <c r="Y70" i="7"/>
  <c r="AS13" i="9"/>
  <c r="X14" i="7"/>
  <c r="X43" i="7"/>
  <c r="X71" i="7"/>
  <c r="AR14" i="9"/>
  <c r="W14" i="7"/>
  <c r="Y14" i="7"/>
  <c r="W43" i="7"/>
  <c r="Y43" i="7"/>
  <c r="Y71" i="7"/>
  <c r="AS14" i="9"/>
  <c r="X15" i="7"/>
  <c r="X44" i="7"/>
  <c r="X72" i="7"/>
  <c r="AR15" i="9"/>
  <c r="W15" i="7"/>
  <c r="Y15" i="7"/>
  <c r="W44" i="7"/>
  <c r="Y44" i="7"/>
  <c r="Y72" i="7"/>
  <c r="AS15" i="9"/>
  <c r="X16" i="7"/>
  <c r="X45" i="7"/>
  <c r="X73" i="7"/>
  <c r="AR16" i="9"/>
  <c r="W16" i="7"/>
  <c r="Y16" i="7"/>
  <c r="W45" i="7"/>
  <c r="Y45" i="7"/>
  <c r="Y73" i="7"/>
  <c r="AS16" i="9"/>
  <c r="X17" i="7"/>
  <c r="X46" i="7"/>
  <c r="X74" i="7"/>
  <c r="AR17" i="9"/>
  <c r="W17" i="7"/>
  <c r="Y17" i="7"/>
  <c r="W46" i="7"/>
  <c r="Y46" i="7"/>
  <c r="Y74" i="7"/>
  <c r="AS17" i="9"/>
  <c r="X18" i="7"/>
  <c r="X47" i="7"/>
  <c r="X75" i="7"/>
  <c r="AR18" i="9"/>
  <c r="W18" i="7"/>
  <c r="Y18" i="7"/>
  <c r="W47" i="7"/>
  <c r="Y47" i="7"/>
  <c r="Y75" i="7"/>
  <c r="AS18" i="9"/>
  <c r="X19" i="7"/>
  <c r="X48" i="7"/>
  <c r="X76" i="7"/>
  <c r="AR19" i="9"/>
  <c r="W19" i="7"/>
  <c r="Y19" i="7"/>
  <c r="W48" i="7"/>
  <c r="Y48" i="7"/>
  <c r="Y76" i="7"/>
  <c r="AS19" i="9"/>
  <c r="X20" i="7"/>
  <c r="X49" i="7"/>
  <c r="X77" i="7"/>
  <c r="AR20" i="9"/>
  <c r="W20" i="7"/>
  <c r="Y20" i="7"/>
  <c r="W49" i="7"/>
  <c r="Y49" i="7"/>
  <c r="Y77" i="7"/>
  <c r="AS20" i="9"/>
  <c r="X21" i="7"/>
  <c r="X50" i="7"/>
  <c r="X78" i="7"/>
  <c r="AR21" i="9"/>
  <c r="W21" i="7"/>
  <c r="Y21" i="7"/>
  <c r="W50" i="7"/>
  <c r="Y50" i="7"/>
  <c r="Y78" i="7"/>
  <c r="AS21" i="9"/>
  <c r="X22" i="7"/>
  <c r="X51" i="7"/>
  <c r="X79" i="7"/>
  <c r="AR22" i="9"/>
  <c r="W22" i="7"/>
  <c r="Y22" i="7"/>
  <c r="W51" i="7"/>
  <c r="Y51" i="7"/>
  <c r="Y79" i="7"/>
  <c r="AS22" i="9"/>
  <c r="X23" i="7"/>
  <c r="X52" i="7"/>
  <c r="X80" i="7"/>
  <c r="AR23" i="9"/>
  <c r="W23" i="7"/>
  <c r="Y23" i="7"/>
  <c r="W52" i="7"/>
  <c r="Y52" i="7"/>
  <c r="Y80" i="7"/>
  <c r="AS23" i="9"/>
  <c r="X24" i="7"/>
  <c r="X53" i="7"/>
  <c r="X81" i="7"/>
  <c r="AR24" i="9"/>
  <c r="W24" i="7"/>
  <c r="Y24" i="7"/>
  <c r="W53" i="7"/>
  <c r="Y53" i="7"/>
  <c r="Y81" i="7"/>
  <c r="AS24" i="9"/>
  <c r="X25" i="7"/>
  <c r="X54" i="7"/>
  <c r="X82" i="7"/>
  <c r="AR25" i="9"/>
  <c r="W25" i="7"/>
  <c r="Y25" i="7"/>
  <c r="W54" i="7"/>
  <c r="Y54" i="7"/>
  <c r="Y82" i="7"/>
  <c r="AS25" i="9"/>
  <c r="X26" i="7"/>
  <c r="X55" i="7"/>
  <c r="X83" i="7"/>
  <c r="AR26" i="9"/>
  <c r="W26" i="7"/>
  <c r="Y26" i="7"/>
  <c r="W55" i="7"/>
  <c r="Y55" i="7"/>
  <c r="Y83" i="7"/>
  <c r="AS26" i="9"/>
  <c r="W3" i="7"/>
  <c r="X3" i="7"/>
  <c r="Y3" i="7"/>
  <c r="W32" i="7"/>
  <c r="X32" i="7"/>
  <c r="Y32" i="7"/>
  <c r="Y60" i="7"/>
  <c r="AS3" i="9"/>
  <c r="X60" i="7"/>
  <c r="AR3" i="9"/>
  <c r="AD4" i="9"/>
  <c r="AE4" i="9"/>
  <c r="AD5" i="9"/>
  <c r="AE5" i="9"/>
  <c r="AD6" i="9"/>
  <c r="AE6" i="9"/>
  <c r="AD7" i="9"/>
  <c r="AE7" i="9"/>
  <c r="AD8" i="9"/>
  <c r="AE8" i="9"/>
  <c r="AD9" i="9"/>
  <c r="AE9" i="9"/>
  <c r="AD10" i="9"/>
  <c r="AE10" i="9"/>
  <c r="AD11" i="9"/>
  <c r="AE11" i="9"/>
  <c r="AD12" i="9"/>
  <c r="AE12" i="9"/>
  <c r="AD13" i="9"/>
  <c r="AE13" i="9"/>
  <c r="AD14" i="9"/>
  <c r="AE14" i="9"/>
  <c r="AD15" i="9"/>
  <c r="AE15" i="9"/>
  <c r="AD16" i="9"/>
  <c r="AE16" i="9"/>
  <c r="AD17" i="9"/>
  <c r="AE17" i="9"/>
  <c r="AD18" i="9"/>
  <c r="AE18" i="9"/>
  <c r="AD19" i="9"/>
  <c r="AE19" i="9"/>
  <c r="AD20" i="9"/>
  <c r="AE20" i="9"/>
  <c r="AD21" i="9"/>
  <c r="AE21" i="9"/>
  <c r="AD22" i="9"/>
  <c r="AE22" i="9"/>
  <c r="AD23" i="9"/>
  <c r="AE23" i="9"/>
  <c r="AD24" i="9"/>
  <c r="AE24" i="9"/>
  <c r="AD25" i="9"/>
  <c r="AE25" i="9"/>
  <c r="AD26" i="9"/>
  <c r="AE26" i="9"/>
  <c r="AE3" i="9"/>
  <c r="AD3" i="9"/>
  <c r="AB4" i="9"/>
  <c r="AC4" i="9"/>
  <c r="AB5" i="9"/>
  <c r="AC5" i="9"/>
  <c r="AB6" i="9"/>
  <c r="AC6" i="9"/>
  <c r="AB7" i="9"/>
  <c r="AC7" i="9"/>
  <c r="AB8" i="9"/>
  <c r="AC8" i="9"/>
  <c r="AB9" i="9"/>
  <c r="AC9" i="9"/>
  <c r="AB10" i="9"/>
  <c r="AC10" i="9"/>
  <c r="AB11" i="9"/>
  <c r="AC11" i="9"/>
  <c r="AB12" i="9"/>
  <c r="AC12" i="9"/>
  <c r="AB13" i="9"/>
  <c r="AC13" i="9"/>
  <c r="AB14" i="9"/>
  <c r="AC14" i="9"/>
  <c r="AB15" i="9"/>
  <c r="AC15" i="9"/>
  <c r="AB16" i="9"/>
  <c r="AC16" i="9"/>
  <c r="AB17" i="9"/>
  <c r="AC17" i="9"/>
  <c r="AB18" i="9"/>
  <c r="AC18" i="9"/>
  <c r="AB19" i="9"/>
  <c r="AC19" i="9"/>
  <c r="AB20" i="9"/>
  <c r="AC20" i="9"/>
  <c r="AB21" i="9"/>
  <c r="AC21" i="9"/>
  <c r="AB22" i="9"/>
  <c r="AC22" i="9"/>
  <c r="AB23" i="9"/>
  <c r="AC23" i="9"/>
  <c r="AB24" i="9"/>
  <c r="AC24" i="9"/>
  <c r="AB25" i="9"/>
  <c r="AC25" i="9"/>
  <c r="AB26" i="9"/>
  <c r="AC26" i="9"/>
  <c r="AC3" i="9"/>
  <c r="AB3" i="9"/>
  <c r="Z4" i="9"/>
  <c r="AA4" i="9"/>
  <c r="Z5" i="9"/>
  <c r="AA5" i="9"/>
  <c r="Z6" i="9"/>
  <c r="AA6" i="9"/>
  <c r="Z7" i="9"/>
  <c r="AA7" i="9"/>
  <c r="Z8" i="9"/>
  <c r="AA8" i="9"/>
  <c r="Z9" i="9"/>
  <c r="AA9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Z20" i="9"/>
  <c r="AA20" i="9"/>
  <c r="Z21" i="9"/>
  <c r="AA21" i="9"/>
  <c r="Z22" i="9"/>
  <c r="AA22" i="9"/>
  <c r="Z23" i="9"/>
  <c r="AA23" i="9"/>
  <c r="Z24" i="9"/>
  <c r="AA24" i="9"/>
  <c r="Z25" i="9"/>
  <c r="AA25" i="9"/>
  <c r="Z26" i="9"/>
  <c r="AA26" i="9"/>
  <c r="AA3" i="9"/>
  <c r="Z3" i="9"/>
  <c r="X4" i="9"/>
  <c r="Y4" i="9"/>
  <c r="X5" i="9"/>
  <c r="Y5" i="9"/>
  <c r="X6" i="9"/>
  <c r="Y6" i="9"/>
  <c r="X7" i="9"/>
  <c r="Y7" i="9"/>
  <c r="X8" i="9"/>
  <c r="Y8" i="9"/>
  <c r="X9" i="9"/>
  <c r="Y9" i="9"/>
  <c r="X10" i="9"/>
  <c r="Y10" i="9"/>
  <c r="X11" i="9"/>
  <c r="Y11" i="9"/>
  <c r="X12" i="9"/>
  <c r="Y12" i="9"/>
  <c r="X13" i="9"/>
  <c r="Y13" i="9"/>
  <c r="X14" i="9"/>
  <c r="Y14" i="9"/>
  <c r="X15" i="9"/>
  <c r="Y15" i="9"/>
  <c r="X16" i="9"/>
  <c r="Y16" i="9"/>
  <c r="X17" i="9"/>
  <c r="Y17" i="9"/>
  <c r="X18" i="9"/>
  <c r="Y18" i="9"/>
  <c r="X19" i="9"/>
  <c r="Y19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Y3" i="9"/>
  <c r="X3" i="9"/>
  <c r="V4" i="9"/>
  <c r="W4" i="9"/>
  <c r="V5" i="9"/>
  <c r="W5" i="9"/>
  <c r="V6" i="9"/>
  <c r="W6" i="9"/>
  <c r="V7" i="9"/>
  <c r="W7" i="9"/>
  <c r="V8" i="9"/>
  <c r="W8" i="9"/>
  <c r="V9" i="9"/>
  <c r="W9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W3" i="9"/>
  <c r="V3" i="9"/>
  <c r="T26" i="9"/>
  <c r="U26" i="9"/>
  <c r="T4" i="9"/>
  <c r="U4" i="9"/>
  <c r="T5" i="9"/>
  <c r="U5" i="9"/>
  <c r="T6" i="9"/>
  <c r="U6" i="9"/>
  <c r="T7" i="9"/>
  <c r="U7" i="9"/>
  <c r="T8" i="9"/>
  <c r="U8" i="9"/>
  <c r="T9" i="9"/>
  <c r="U9" i="9"/>
  <c r="T10" i="9"/>
  <c r="U10" i="9"/>
  <c r="T11" i="9"/>
  <c r="U11" i="9"/>
  <c r="T12" i="9"/>
  <c r="U12" i="9"/>
  <c r="T13" i="9"/>
  <c r="U13" i="9"/>
  <c r="T14" i="9"/>
  <c r="U14" i="9"/>
  <c r="T15" i="9"/>
  <c r="U15" i="9"/>
  <c r="T16" i="9"/>
  <c r="U16" i="9"/>
  <c r="T17" i="9"/>
  <c r="U17" i="9"/>
  <c r="T18" i="9"/>
  <c r="U18" i="9"/>
  <c r="T19" i="9"/>
  <c r="U19" i="9"/>
  <c r="T20" i="9"/>
  <c r="U20" i="9"/>
  <c r="T21" i="9"/>
  <c r="U21" i="9"/>
  <c r="T22" i="9"/>
  <c r="U22" i="9"/>
  <c r="T23" i="9"/>
  <c r="U23" i="9"/>
  <c r="T24" i="9"/>
  <c r="U24" i="9"/>
  <c r="T25" i="9"/>
  <c r="U25" i="9"/>
  <c r="U3" i="9"/>
  <c r="T3" i="9"/>
  <c r="R4" i="9"/>
  <c r="S4" i="9"/>
  <c r="R5" i="9"/>
  <c r="S5" i="9"/>
  <c r="R6" i="9"/>
  <c r="S6" i="9"/>
  <c r="R7" i="9"/>
  <c r="S7" i="9"/>
  <c r="R8" i="9"/>
  <c r="S8" i="9"/>
  <c r="R9" i="9"/>
  <c r="S9" i="9"/>
  <c r="R10" i="9"/>
  <c r="S10" i="9"/>
  <c r="R11" i="9"/>
  <c r="S11" i="9"/>
  <c r="R12" i="9"/>
  <c r="S12" i="9"/>
  <c r="R13" i="9"/>
  <c r="S13" i="9"/>
  <c r="R14" i="9"/>
  <c r="S14" i="9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S3" i="9"/>
  <c r="R3" i="9"/>
  <c r="BL64" i="2"/>
  <c r="P4" i="9"/>
  <c r="BM64" i="2"/>
  <c r="Q4" i="9"/>
  <c r="BL65" i="2"/>
  <c r="P5" i="9"/>
  <c r="BM65" i="2"/>
  <c r="Q5" i="9"/>
  <c r="BL66" i="2"/>
  <c r="P6" i="9"/>
  <c r="BM66" i="2"/>
  <c r="Q6" i="9"/>
  <c r="BL67" i="2"/>
  <c r="P7" i="9"/>
  <c r="BM67" i="2"/>
  <c r="Q7" i="9"/>
  <c r="BL68" i="2"/>
  <c r="P8" i="9"/>
  <c r="BM68" i="2"/>
  <c r="Q8" i="9"/>
  <c r="BL69" i="2"/>
  <c r="P9" i="9"/>
  <c r="BM69" i="2"/>
  <c r="Q9" i="9"/>
  <c r="BL70" i="2"/>
  <c r="P10" i="9"/>
  <c r="BM70" i="2"/>
  <c r="Q10" i="9"/>
  <c r="BL71" i="2"/>
  <c r="P11" i="9"/>
  <c r="BM71" i="2"/>
  <c r="Q11" i="9"/>
  <c r="BL72" i="2"/>
  <c r="P12" i="9"/>
  <c r="BM72" i="2"/>
  <c r="Q12" i="9"/>
  <c r="BL73" i="2"/>
  <c r="P13" i="9"/>
  <c r="BM73" i="2"/>
  <c r="Q13" i="9"/>
  <c r="BL74" i="2"/>
  <c r="P14" i="9"/>
  <c r="BM74" i="2"/>
  <c r="Q14" i="9"/>
  <c r="BL75" i="2"/>
  <c r="P15" i="9"/>
  <c r="BM75" i="2"/>
  <c r="Q15" i="9"/>
  <c r="BL76" i="2"/>
  <c r="P16" i="9"/>
  <c r="BM76" i="2"/>
  <c r="Q16" i="9"/>
  <c r="BL77" i="2"/>
  <c r="P17" i="9"/>
  <c r="BM77" i="2"/>
  <c r="Q17" i="9"/>
  <c r="BL78" i="2"/>
  <c r="P18" i="9"/>
  <c r="BM78" i="2"/>
  <c r="Q18" i="9"/>
  <c r="BL79" i="2"/>
  <c r="P19" i="9"/>
  <c r="BM79" i="2"/>
  <c r="Q19" i="9"/>
  <c r="BL80" i="2"/>
  <c r="P20" i="9"/>
  <c r="BM80" i="2"/>
  <c r="Q20" i="9"/>
  <c r="BL81" i="2"/>
  <c r="P21" i="9"/>
  <c r="BM81" i="2"/>
  <c r="Q21" i="9"/>
  <c r="BL82" i="2"/>
  <c r="P22" i="9"/>
  <c r="BM82" i="2"/>
  <c r="Q22" i="9"/>
  <c r="BL83" i="2"/>
  <c r="P23" i="9"/>
  <c r="BM83" i="2"/>
  <c r="Q23" i="9"/>
  <c r="BL84" i="2"/>
  <c r="P24" i="9"/>
  <c r="BM84" i="2"/>
  <c r="Q24" i="9"/>
  <c r="BL85" i="2"/>
  <c r="P25" i="9"/>
  <c r="BM85" i="2"/>
  <c r="Q25" i="9"/>
  <c r="BL86" i="2"/>
  <c r="P26" i="9"/>
  <c r="BM86" i="2"/>
  <c r="Q26" i="9"/>
  <c r="BM63" i="2"/>
  <c r="Q3" i="9"/>
  <c r="BL63" i="2"/>
  <c r="P3" i="9"/>
  <c r="BB64" i="2"/>
  <c r="N4" i="9"/>
  <c r="BC64" i="2"/>
  <c r="O4" i="9"/>
  <c r="BB65" i="2"/>
  <c r="N5" i="9"/>
  <c r="BC65" i="2"/>
  <c r="O5" i="9"/>
  <c r="BB66" i="2"/>
  <c r="N6" i="9"/>
  <c r="BC66" i="2"/>
  <c r="O6" i="9"/>
  <c r="BB67" i="2"/>
  <c r="N7" i="9"/>
  <c r="BC67" i="2"/>
  <c r="O7" i="9"/>
  <c r="BB68" i="2"/>
  <c r="N8" i="9"/>
  <c r="BC68" i="2"/>
  <c r="O8" i="9"/>
  <c r="BB69" i="2"/>
  <c r="N9" i="9"/>
  <c r="BC69" i="2"/>
  <c r="O9" i="9"/>
  <c r="BB70" i="2"/>
  <c r="N10" i="9"/>
  <c r="BC70" i="2"/>
  <c r="O10" i="9"/>
  <c r="BB71" i="2"/>
  <c r="N11" i="9"/>
  <c r="BC71" i="2"/>
  <c r="O11" i="9"/>
  <c r="BB72" i="2"/>
  <c r="N12" i="9"/>
  <c r="BC72" i="2"/>
  <c r="O12" i="9"/>
  <c r="BB73" i="2"/>
  <c r="N13" i="9"/>
  <c r="BC73" i="2"/>
  <c r="O13" i="9"/>
  <c r="BB74" i="2"/>
  <c r="N14" i="9"/>
  <c r="BC74" i="2"/>
  <c r="O14" i="9"/>
  <c r="BB75" i="2"/>
  <c r="N15" i="9"/>
  <c r="BC75" i="2"/>
  <c r="O15" i="9"/>
  <c r="BB76" i="2"/>
  <c r="N16" i="9"/>
  <c r="BC76" i="2"/>
  <c r="O16" i="9"/>
  <c r="BB77" i="2"/>
  <c r="N17" i="9"/>
  <c r="BC77" i="2"/>
  <c r="O17" i="9"/>
  <c r="BB78" i="2"/>
  <c r="N18" i="9"/>
  <c r="BC78" i="2"/>
  <c r="O18" i="9"/>
  <c r="BB79" i="2"/>
  <c r="N19" i="9"/>
  <c r="BC79" i="2"/>
  <c r="O19" i="9"/>
  <c r="BB80" i="2"/>
  <c r="N20" i="9"/>
  <c r="BC80" i="2"/>
  <c r="O20" i="9"/>
  <c r="BB81" i="2"/>
  <c r="N21" i="9"/>
  <c r="BC81" i="2"/>
  <c r="O21" i="9"/>
  <c r="BB82" i="2"/>
  <c r="N22" i="9"/>
  <c r="BC82" i="2"/>
  <c r="O22" i="9"/>
  <c r="N23" i="9"/>
  <c r="O23" i="9"/>
  <c r="BB84" i="2"/>
  <c r="N24" i="9"/>
  <c r="BC84" i="2"/>
  <c r="O24" i="9"/>
  <c r="BB85" i="2"/>
  <c r="N25" i="9"/>
  <c r="BC85" i="2"/>
  <c r="O25" i="9"/>
  <c r="BB86" i="2"/>
  <c r="N26" i="9"/>
  <c r="BC86" i="2"/>
  <c r="O26" i="9"/>
  <c r="BC63" i="2"/>
  <c r="O3" i="9"/>
  <c r="BB63" i="2"/>
  <c r="N3" i="9"/>
  <c r="AR64" i="2"/>
  <c r="L4" i="9"/>
  <c r="AS64" i="2"/>
  <c r="M4" i="9"/>
  <c r="AR65" i="2"/>
  <c r="L5" i="9"/>
  <c r="AS65" i="2"/>
  <c r="M5" i="9"/>
  <c r="AR66" i="2"/>
  <c r="L6" i="9"/>
  <c r="AS66" i="2"/>
  <c r="M6" i="9"/>
  <c r="AR67" i="2"/>
  <c r="L7" i="9"/>
  <c r="AS67" i="2"/>
  <c r="M7" i="9"/>
  <c r="AR68" i="2"/>
  <c r="L8" i="9"/>
  <c r="AS68" i="2"/>
  <c r="M8" i="9"/>
  <c r="AR69" i="2"/>
  <c r="L9" i="9"/>
  <c r="AS69" i="2"/>
  <c r="M9" i="9"/>
  <c r="AR70" i="2"/>
  <c r="L10" i="9"/>
  <c r="AS70" i="2"/>
  <c r="M10" i="9"/>
  <c r="AR71" i="2"/>
  <c r="L11" i="9"/>
  <c r="AS71" i="2"/>
  <c r="M11" i="9"/>
  <c r="AR72" i="2"/>
  <c r="L12" i="9"/>
  <c r="AS72" i="2"/>
  <c r="M12" i="9"/>
  <c r="AR73" i="2"/>
  <c r="L13" i="9"/>
  <c r="AS73" i="2"/>
  <c r="M13" i="9"/>
  <c r="AR74" i="2"/>
  <c r="L14" i="9"/>
  <c r="AS74" i="2"/>
  <c r="M14" i="9"/>
  <c r="AR75" i="2"/>
  <c r="L15" i="9"/>
  <c r="AS75" i="2"/>
  <c r="M15" i="9"/>
  <c r="AR76" i="2"/>
  <c r="L16" i="9"/>
  <c r="AS76" i="2"/>
  <c r="M16" i="9"/>
  <c r="AR77" i="2"/>
  <c r="L17" i="9"/>
  <c r="AS77" i="2"/>
  <c r="M17" i="9"/>
  <c r="AR78" i="2"/>
  <c r="L18" i="9"/>
  <c r="AS78" i="2"/>
  <c r="M18" i="9"/>
  <c r="AR79" i="2"/>
  <c r="L19" i="9"/>
  <c r="AS79" i="2"/>
  <c r="M19" i="9"/>
  <c r="AR80" i="2"/>
  <c r="L20" i="9"/>
  <c r="AS80" i="2"/>
  <c r="M20" i="9"/>
  <c r="AR81" i="2"/>
  <c r="L21" i="9"/>
  <c r="AS81" i="2"/>
  <c r="M21" i="9"/>
  <c r="AR82" i="2"/>
  <c r="L22" i="9"/>
  <c r="AS82" i="2"/>
  <c r="M22" i="9"/>
  <c r="L23" i="9"/>
  <c r="M23" i="9"/>
  <c r="AR84" i="2"/>
  <c r="L24" i="9"/>
  <c r="AS84" i="2"/>
  <c r="M24" i="9"/>
  <c r="AR85" i="2"/>
  <c r="L25" i="9"/>
  <c r="AS85" i="2"/>
  <c r="M25" i="9"/>
  <c r="AR86" i="2"/>
  <c r="L26" i="9"/>
  <c r="AS86" i="2"/>
  <c r="M26" i="9"/>
  <c r="AS63" i="2"/>
  <c r="M3" i="9"/>
  <c r="AR63" i="2"/>
  <c r="L3" i="9"/>
  <c r="AH64" i="2"/>
  <c r="J4" i="9"/>
  <c r="AI64" i="2"/>
  <c r="K4" i="9"/>
  <c r="AH65" i="2"/>
  <c r="J5" i="9"/>
  <c r="AI65" i="2"/>
  <c r="K5" i="9"/>
  <c r="AH66" i="2"/>
  <c r="J6" i="9"/>
  <c r="AI66" i="2"/>
  <c r="K6" i="9"/>
  <c r="AH67" i="2"/>
  <c r="J7" i="9"/>
  <c r="AI67" i="2"/>
  <c r="K7" i="9"/>
  <c r="AH68" i="2"/>
  <c r="J8" i="9"/>
  <c r="AI68" i="2"/>
  <c r="K8" i="9"/>
  <c r="AH69" i="2"/>
  <c r="J9" i="9"/>
  <c r="AI69" i="2"/>
  <c r="K9" i="9"/>
  <c r="AH70" i="2"/>
  <c r="J10" i="9"/>
  <c r="AI70" i="2"/>
  <c r="K10" i="9"/>
  <c r="AH71" i="2"/>
  <c r="J11" i="9"/>
  <c r="AI71" i="2"/>
  <c r="K11" i="9"/>
  <c r="AH72" i="2"/>
  <c r="J12" i="9"/>
  <c r="AI72" i="2"/>
  <c r="K12" i="9"/>
  <c r="AH73" i="2"/>
  <c r="J13" i="9"/>
  <c r="AI73" i="2"/>
  <c r="K13" i="9"/>
  <c r="AH74" i="2"/>
  <c r="J14" i="9"/>
  <c r="AI74" i="2"/>
  <c r="K14" i="9"/>
  <c r="AH75" i="2"/>
  <c r="J15" i="9"/>
  <c r="AI75" i="2"/>
  <c r="K15" i="9"/>
  <c r="AH76" i="2"/>
  <c r="J16" i="9"/>
  <c r="AI76" i="2"/>
  <c r="K16" i="9"/>
  <c r="AH77" i="2"/>
  <c r="J17" i="9"/>
  <c r="AI77" i="2"/>
  <c r="K17" i="9"/>
  <c r="AH78" i="2"/>
  <c r="J18" i="9"/>
  <c r="AI78" i="2"/>
  <c r="K18" i="9"/>
  <c r="AH79" i="2"/>
  <c r="J19" i="9"/>
  <c r="AI79" i="2"/>
  <c r="K19" i="9"/>
  <c r="AH80" i="2"/>
  <c r="J20" i="9"/>
  <c r="AI80" i="2"/>
  <c r="K20" i="9"/>
  <c r="AH81" i="2"/>
  <c r="J21" i="9"/>
  <c r="AI81" i="2"/>
  <c r="K21" i="9"/>
  <c r="AH82" i="2"/>
  <c r="J22" i="9"/>
  <c r="AI82" i="2"/>
  <c r="K22" i="9"/>
  <c r="J23" i="9"/>
  <c r="K23" i="9"/>
  <c r="AH84" i="2"/>
  <c r="J24" i="9"/>
  <c r="AI84" i="2"/>
  <c r="K24" i="9"/>
  <c r="AH85" i="2"/>
  <c r="J25" i="9"/>
  <c r="AI85" i="2"/>
  <c r="K25" i="9"/>
  <c r="AH86" i="2"/>
  <c r="J26" i="9"/>
  <c r="AI86" i="2"/>
  <c r="K26" i="9"/>
  <c r="AI63" i="2"/>
  <c r="K3" i="9"/>
  <c r="AH63" i="2"/>
  <c r="J3" i="9"/>
  <c r="X64" i="2"/>
  <c r="H4" i="9"/>
  <c r="Y64" i="2"/>
  <c r="I4" i="9"/>
  <c r="X65" i="2"/>
  <c r="H5" i="9"/>
  <c r="Y65" i="2"/>
  <c r="I5" i="9"/>
  <c r="X66" i="2"/>
  <c r="H6" i="9"/>
  <c r="Y66" i="2"/>
  <c r="I6" i="9"/>
  <c r="X67" i="2"/>
  <c r="H7" i="9"/>
  <c r="Y67" i="2"/>
  <c r="I7" i="9"/>
  <c r="X68" i="2"/>
  <c r="H8" i="9"/>
  <c r="Y68" i="2"/>
  <c r="I8" i="9"/>
  <c r="X69" i="2"/>
  <c r="H9" i="9"/>
  <c r="Y69" i="2"/>
  <c r="I9" i="9"/>
  <c r="X70" i="2"/>
  <c r="H10" i="9"/>
  <c r="Y70" i="2"/>
  <c r="I10" i="9"/>
  <c r="X71" i="2"/>
  <c r="H11" i="9"/>
  <c r="Y71" i="2"/>
  <c r="I11" i="9"/>
  <c r="X72" i="2"/>
  <c r="H12" i="9"/>
  <c r="Y72" i="2"/>
  <c r="I12" i="9"/>
  <c r="X73" i="2"/>
  <c r="H13" i="9"/>
  <c r="Y73" i="2"/>
  <c r="I13" i="9"/>
  <c r="X74" i="2"/>
  <c r="H14" i="9"/>
  <c r="Y74" i="2"/>
  <c r="I14" i="9"/>
  <c r="X75" i="2"/>
  <c r="H15" i="9"/>
  <c r="Y75" i="2"/>
  <c r="I15" i="9"/>
  <c r="X76" i="2"/>
  <c r="H16" i="9"/>
  <c r="Y76" i="2"/>
  <c r="I16" i="9"/>
  <c r="X77" i="2"/>
  <c r="H17" i="9"/>
  <c r="Y77" i="2"/>
  <c r="I17" i="9"/>
  <c r="X78" i="2"/>
  <c r="H18" i="9"/>
  <c r="Y78" i="2"/>
  <c r="I18" i="9"/>
  <c r="X79" i="2"/>
  <c r="H19" i="9"/>
  <c r="Y79" i="2"/>
  <c r="I19" i="9"/>
  <c r="X80" i="2"/>
  <c r="H20" i="9"/>
  <c r="Y80" i="2"/>
  <c r="I20" i="9"/>
  <c r="X81" i="2"/>
  <c r="H21" i="9"/>
  <c r="Y81" i="2"/>
  <c r="I21" i="9"/>
  <c r="X82" i="2"/>
  <c r="H22" i="9"/>
  <c r="Y82" i="2"/>
  <c r="I22" i="9"/>
  <c r="H23" i="9"/>
  <c r="I23" i="9"/>
  <c r="X84" i="2"/>
  <c r="H24" i="9"/>
  <c r="Y84" i="2"/>
  <c r="I24" i="9"/>
  <c r="X85" i="2"/>
  <c r="H25" i="9"/>
  <c r="Y85" i="2"/>
  <c r="I25" i="9"/>
  <c r="X86" i="2"/>
  <c r="H26" i="9"/>
  <c r="Y86" i="2"/>
  <c r="I26" i="9"/>
  <c r="Y63" i="2"/>
  <c r="I3" i="9"/>
  <c r="X63" i="2"/>
  <c r="H3" i="9"/>
  <c r="C69" i="9"/>
  <c r="C68" i="9"/>
  <c r="C71" i="9"/>
  <c r="C65" i="9"/>
  <c r="C64" i="9"/>
  <c r="C62" i="9"/>
  <c r="C61" i="9"/>
  <c r="C57" i="9"/>
  <c r="C55" i="9"/>
  <c r="C54" i="9"/>
  <c r="C51" i="9"/>
  <c r="C50" i="9"/>
  <c r="C48" i="9"/>
  <c r="C47" i="9"/>
  <c r="C41" i="9"/>
  <c r="C40" i="9"/>
  <c r="C37" i="9"/>
  <c r="C36" i="9"/>
  <c r="C34" i="9"/>
  <c r="C33" i="9"/>
  <c r="C28" i="9"/>
  <c r="F26" i="9"/>
  <c r="C26" i="9"/>
  <c r="F25" i="9"/>
  <c r="C25" i="9"/>
  <c r="F24" i="9"/>
  <c r="F23" i="9"/>
  <c r="F22" i="9"/>
  <c r="C22" i="9"/>
  <c r="F21" i="9"/>
  <c r="C21" i="9"/>
  <c r="F20" i="9"/>
  <c r="F19" i="9"/>
  <c r="C19" i="9"/>
  <c r="F18" i="9"/>
  <c r="G18" i="9"/>
  <c r="C18" i="9"/>
  <c r="F17" i="9"/>
  <c r="F16" i="9"/>
  <c r="F15" i="9"/>
  <c r="F14" i="9"/>
  <c r="F13" i="9"/>
  <c r="G13" i="9"/>
  <c r="F12" i="9"/>
  <c r="C12" i="9"/>
  <c r="F11" i="9"/>
  <c r="G11" i="9"/>
  <c r="C11" i="9"/>
  <c r="F10" i="9"/>
  <c r="F9" i="9"/>
  <c r="F8" i="9"/>
  <c r="G8" i="9"/>
  <c r="C8" i="9"/>
  <c r="F7" i="9"/>
  <c r="C7" i="9"/>
  <c r="F6" i="9"/>
  <c r="F5" i="9"/>
  <c r="C5" i="9"/>
  <c r="F4" i="9"/>
  <c r="C4" i="9"/>
  <c r="F3" i="9"/>
  <c r="G3" i="9"/>
  <c r="G17" i="9"/>
  <c r="G5" i="9"/>
  <c r="G10" i="9"/>
  <c r="G15" i="9"/>
  <c r="G20" i="9"/>
  <c r="G25" i="9"/>
  <c r="C14" i="9"/>
  <c r="G16" i="9"/>
  <c r="C43" i="9"/>
  <c r="G21" i="9"/>
  <c r="G7" i="9"/>
  <c r="G22" i="9"/>
  <c r="G23" i="9"/>
  <c r="G4" i="9"/>
  <c r="G24" i="9"/>
  <c r="G26" i="9"/>
  <c r="G6" i="9"/>
  <c r="G9" i="9"/>
  <c r="G14" i="9"/>
  <c r="G19" i="9"/>
  <c r="G12" i="9"/>
  <c r="C12" i="7"/>
  <c r="C14" i="7"/>
  <c r="L5" i="7"/>
  <c r="M5" i="7"/>
  <c r="N5" i="7"/>
  <c r="O5" i="7"/>
  <c r="P5" i="7"/>
  <c r="L6" i="7"/>
  <c r="M6" i="7"/>
  <c r="N6" i="7"/>
  <c r="O6" i="7"/>
  <c r="P6" i="7"/>
  <c r="L7" i="7"/>
  <c r="M7" i="7"/>
  <c r="N7" i="7"/>
  <c r="O7" i="7"/>
  <c r="P7" i="7"/>
  <c r="L8" i="7"/>
  <c r="M8" i="7"/>
  <c r="N8" i="7"/>
  <c r="O8" i="7"/>
  <c r="P8" i="7"/>
  <c r="L9" i="7"/>
  <c r="M9" i="7"/>
  <c r="N9" i="7"/>
  <c r="O9" i="7"/>
  <c r="P9" i="7"/>
  <c r="L10" i="7"/>
  <c r="M10" i="7"/>
  <c r="N10" i="7"/>
  <c r="O10" i="7"/>
  <c r="P10" i="7"/>
  <c r="L11" i="7"/>
  <c r="M11" i="7"/>
  <c r="N11" i="7"/>
  <c r="O11" i="7"/>
  <c r="P11" i="7"/>
  <c r="L12" i="7"/>
  <c r="M12" i="7"/>
  <c r="N12" i="7"/>
  <c r="O12" i="7"/>
  <c r="P12" i="7"/>
  <c r="L13" i="7"/>
  <c r="M13" i="7"/>
  <c r="N13" i="7"/>
  <c r="O13" i="7"/>
  <c r="P13" i="7"/>
  <c r="L14" i="7"/>
  <c r="M14" i="7"/>
  <c r="N14" i="7"/>
  <c r="O14" i="7"/>
  <c r="P14" i="7"/>
  <c r="L15" i="7"/>
  <c r="M15" i="7"/>
  <c r="N15" i="7"/>
  <c r="O15" i="7"/>
  <c r="P15" i="7"/>
  <c r="L16" i="7"/>
  <c r="M16" i="7"/>
  <c r="N16" i="7"/>
  <c r="O16" i="7"/>
  <c r="P16" i="7"/>
  <c r="L17" i="7"/>
  <c r="M17" i="7"/>
  <c r="N17" i="7"/>
  <c r="O17" i="7"/>
  <c r="P17" i="7"/>
  <c r="L18" i="7"/>
  <c r="M18" i="7"/>
  <c r="N18" i="7"/>
  <c r="O18" i="7"/>
  <c r="P18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L23" i="7"/>
  <c r="M23" i="7"/>
  <c r="N23" i="7"/>
  <c r="O23" i="7"/>
  <c r="P23" i="7"/>
  <c r="L24" i="7"/>
  <c r="M24" i="7"/>
  <c r="N24" i="7"/>
  <c r="O24" i="7"/>
  <c r="P24" i="7"/>
  <c r="L25" i="7"/>
  <c r="M25" i="7"/>
  <c r="N25" i="7"/>
  <c r="O25" i="7"/>
  <c r="P25" i="7"/>
  <c r="L26" i="7"/>
  <c r="M26" i="7"/>
  <c r="N26" i="7"/>
  <c r="O26" i="7"/>
  <c r="P26" i="7"/>
  <c r="BA83" i="5"/>
  <c r="BB83" i="5"/>
  <c r="BC83" i="5"/>
  <c r="BD83" i="5"/>
  <c r="BT33" i="2"/>
  <c r="BU33" i="2"/>
  <c r="BV33" i="2"/>
  <c r="BW33" i="2"/>
  <c r="BX33" i="2"/>
  <c r="AP35" i="2"/>
  <c r="AQ35" i="2"/>
  <c r="AR35" i="2"/>
  <c r="AS35" i="2"/>
  <c r="AT35" i="2"/>
  <c r="AP36" i="2"/>
  <c r="AQ36" i="2"/>
  <c r="AR36" i="2"/>
  <c r="AS36" i="2"/>
  <c r="AT36" i="2"/>
  <c r="AP37" i="2"/>
  <c r="AQ37" i="2"/>
  <c r="AR37" i="2"/>
  <c r="AS37" i="2"/>
  <c r="AT37" i="2"/>
  <c r="AP38" i="2"/>
  <c r="AQ38" i="2"/>
  <c r="AR38" i="2"/>
  <c r="AS38" i="2"/>
  <c r="AT38" i="2"/>
  <c r="AP39" i="2"/>
  <c r="AQ39" i="2"/>
  <c r="AR39" i="2"/>
  <c r="AS39" i="2"/>
  <c r="AT39" i="2"/>
  <c r="AP40" i="2"/>
  <c r="AQ40" i="2"/>
  <c r="AR40" i="2"/>
  <c r="AS40" i="2"/>
  <c r="AT40" i="2"/>
  <c r="AP41" i="2"/>
  <c r="AQ41" i="2"/>
  <c r="AR41" i="2"/>
  <c r="AS41" i="2"/>
  <c r="AT41" i="2"/>
  <c r="AP42" i="2"/>
  <c r="AQ42" i="2"/>
  <c r="AR42" i="2"/>
  <c r="AS42" i="2"/>
  <c r="AT42" i="2"/>
  <c r="AP43" i="2"/>
  <c r="AQ43" i="2"/>
  <c r="AR43" i="2"/>
  <c r="AS43" i="2"/>
  <c r="AT43" i="2"/>
  <c r="AP44" i="2"/>
  <c r="AQ44" i="2"/>
  <c r="AR44" i="2"/>
  <c r="AS44" i="2"/>
  <c r="AT44" i="2"/>
  <c r="AP45" i="2"/>
  <c r="AQ45" i="2"/>
  <c r="AR45" i="2"/>
  <c r="AS45" i="2"/>
  <c r="AT45" i="2"/>
  <c r="AP46" i="2"/>
  <c r="AQ46" i="2"/>
  <c r="AR46" i="2"/>
  <c r="AS46" i="2"/>
  <c r="AT46" i="2"/>
  <c r="AP47" i="2"/>
  <c r="AQ47" i="2"/>
  <c r="AR47" i="2"/>
  <c r="AS47" i="2"/>
  <c r="AT47" i="2"/>
  <c r="AP48" i="2"/>
  <c r="AQ48" i="2"/>
  <c r="AR48" i="2"/>
  <c r="AS48" i="2"/>
  <c r="AT48" i="2"/>
  <c r="AP49" i="2"/>
  <c r="AQ49" i="2"/>
  <c r="AR49" i="2"/>
  <c r="AS49" i="2"/>
  <c r="AT49" i="2"/>
  <c r="AP50" i="2"/>
  <c r="AQ50" i="2"/>
  <c r="AR50" i="2"/>
  <c r="AS50" i="2"/>
  <c r="AT50" i="2"/>
  <c r="AP51" i="2"/>
  <c r="AQ51" i="2"/>
  <c r="AR51" i="2"/>
  <c r="AS51" i="2"/>
  <c r="AT51" i="2"/>
  <c r="AP52" i="2"/>
  <c r="AQ52" i="2"/>
  <c r="AR52" i="2"/>
  <c r="AS52" i="2"/>
  <c r="AT52" i="2"/>
  <c r="AP53" i="2"/>
  <c r="AQ53" i="2"/>
  <c r="AR53" i="2"/>
  <c r="AS53" i="2"/>
  <c r="AT53" i="2"/>
  <c r="AP54" i="2"/>
  <c r="AQ54" i="2"/>
  <c r="AR54" i="2"/>
  <c r="AS54" i="2"/>
  <c r="AT54" i="2"/>
  <c r="AP55" i="2"/>
  <c r="AQ55" i="2"/>
  <c r="AR55" i="2"/>
  <c r="AS55" i="2"/>
  <c r="AT55" i="2"/>
  <c r="AP56" i="2"/>
  <c r="AQ56" i="2"/>
  <c r="AR56" i="2"/>
  <c r="AS56" i="2"/>
  <c r="AT56" i="2"/>
  <c r="AP57" i="2"/>
  <c r="AQ57" i="2"/>
  <c r="AR57" i="2"/>
  <c r="AS57" i="2"/>
  <c r="AT57" i="2"/>
  <c r="BJ3" i="2"/>
  <c r="BK3" i="2"/>
  <c r="BL3" i="2"/>
  <c r="BM3" i="2"/>
  <c r="BN3" i="2"/>
  <c r="BT3" i="2"/>
  <c r="BU3" i="2"/>
  <c r="BV3" i="2"/>
  <c r="BW3" i="2"/>
  <c r="BX3" i="2"/>
  <c r="AZ3" i="2"/>
  <c r="BA3" i="2"/>
  <c r="BB3" i="2"/>
  <c r="BC3" i="2"/>
  <c r="BD3" i="2"/>
  <c r="AP3" i="2"/>
  <c r="AQ3" i="2"/>
  <c r="AR3" i="2"/>
  <c r="AS3" i="2"/>
  <c r="AT3" i="2"/>
  <c r="C11" i="2"/>
  <c r="C12" i="2"/>
  <c r="C14" i="2"/>
  <c r="AF3" i="2"/>
  <c r="C7" i="2"/>
  <c r="AG3" i="2"/>
  <c r="AH3" i="2"/>
  <c r="AI3" i="2"/>
  <c r="AJ3" i="2"/>
  <c r="C11" i="8"/>
  <c r="C7" i="8"/>
  <c r="BL25" i="8"/>
  <c r="BL53" i="8"/>
  <c r="BI25" i="8"/>
  <c r="BJ25" i="8"/>
  <c r="BK25" i="8"/>
  <c r="BK80" i="8"/>
  <c r="BI53" i="8"/>
  <c r="BJ53" i="8"/>
  <c r="BK53" i="8"/>
  <c r="BI80" i="8"/>
  <c r="BD25" i="8"/>
  <c r="BD53" i="8"/>
  <c r="BA25" i="8"/>
  <c r="BB25" i="8"/>
  <c r="BA53" i="8"/>
  <c r="BC53" i="8"/>
  <c r="BB53" i="8"/>
  <c r="AV25" i="8"/>
  <c r="AV53" i="8"/>
  <c r="AS25" i="8"/>
  <c r="AT25" i="8"/>
  <c r="AU25" i="8"/>
  <c r="AS53" i="8"/>
  <c r="AU53" i="8"/>
  <c r="AU80" i="8"/>
  <c r="AT53" i="8"/>
  <c r="AS80" i="8"/>
  <c r="AN25" i="8"/>
  <c r="AN53" i="8"/>
  <c r="AK25" i="8"/>
  <c r="AM25" i="8"/>
  <c r="AL25" i="8"/>
  <c r="AK53" i="8"/>
  <c r="AM53" i="8"/>
  <c r="AL53" i="8"/>
  <c r="AF25" i="8"/>
  <c r="AF53" i="8"/>
  <c r="AC25" i="8"/>
  <c r="AE25" i="8"/>
  <c r="AD25" i="8"/>
  <c r="AC53" i="8"/>
  <c r="AE53" i="8"/>
  <c r="AD53" i="8"/>
  <c r="X25" i="8"/>
  <c r="X53" i="8"/>
  <c r="U25" i="8"/>
  <c r="V25" i="8"/>
  <c r="V80" i="8"/>
  <c r="W25" i="8"/>
  <c r="U53" i="8"/>
  <c r="W53" i="8"/>
  <c r="V53" i="8"/>
  <c r="P25" i="8"/>
  <c r="P53" i="8"/>
  <c r="M25" i="8"/>
  <c r="N25" i="8"/>
  <c r="O25" i="8"/>
  <c r="M53" i="8"/>
  <c r="O53" i="8"/>
  <c r="N53" i="8"/>
  <c r="F80" i="8"/>
  <c r="C5" i="8"/>
  <c r="H80" i="8"/>
  <c r="C12" i="8"/>
  <c r="C14" i="8"/>
  <c r="G80" i="8"/>
  <c r="BL24" i="8"/>
  <c r="BL52" i="8"/>
  <c r="BL79" i="8"/>
  <c r="BI24" i="8"/>
  <c r="BK24" i="8"/>
  <c r="BJ24" i="8"/>
  <c r="BI52" i="8"/>
  <c r="BK52" i="8"/>
  <c r="BJ52" i="8"/>
  <c r="BJ79" i="8"/>
  <c r="BD24" i="8"/>
  <c r="BD79" i="8"/>
  <c r="BD52" i="8"/>
  <c r="BA24" i="8"/>
  <c r="BC24" i="8"/>
  <c r="BB24" i="8"/>
  <c r="BA52" i="8"/>
  <c r="BB52" i="8"/>
  <c r="BC52" i="8"/>
  <c r="AV24" i="8"/>
  <c r="AV52" i="8"/>
  <c r="AS24" i="8"/>
  <c r="AT24" i="8"/>
  <c r="AU24" i="8"/>
  <c r="AS52" i="8"/>
  <c r="AS79" i="8"/>
  <c r="AT52" i="8"/>
  <c r="AU52" i="8"/>
  <c r="AN24" i="8"/>
  <c r="AN52" i="8"/>
  <c r="AN79" i="8"/>
  <c r="AK24" i="8"/>
  <c r="AM24" i="8"/>
  <c r="AM79" i="8"/>
  <c r="AL24" i="8"/>
  <c r="AK52" i="8"/>
  <c r="AK79" i="8"/>
  <c r="AL52" i="8"/>
  <c r="AL79" i="8"/>
  <c r="AM52" i="8"/>
  <c r="AF24" i="8"/>
  <c r="AF52" i="8"/>
  <c r="AC24" i="8"/>
  <c r="AE24" i="8"/>
  <c r="AD24" i="8"/>
  <c r="AC52" i="8"/>
  <c r="AE52" i="8"/>
  <c r="AD52" i="8"/>
  <c r="X24" i="8"/>
  <c r="X52" i="8"/>
  <c r="U24" i="8"/>
  <c r="W24" i="8"/>
  <c r="V24" i="8"/>
  <c r="V79" i="8"/>
  <c r="U52" i="8"/>
  <c r="W52" i="8"/>
  <c r="V52" i="8"/>
  <c r="U79" i="8"/>
  <c r="P24" i="8"/>
  <c r="P52" i="8"/>
  <c r="P79" i="8"/>
  <c r="M24" i="8"/>
  <c r="O24" i="8"/>
  <c r="N24" i="8"/>
  <c r="M52" i="8"/>
  <c r="N52" i="8"/>
  <c r="N79" i="8"/>
  <c r="O52" i="8"/>
  <c r="M79" i="8"/>
  <c r="F79" i="8"/>
  <c r="H79" i="8"/>
  <c r="G79" i="8"/>
  <c r="BL23" i="8"/>
  <c r="BL51" i="8"/>
  <c r="BI23" i="8"/>
  <c r="BK23" i="8"/>
  <c r="BJ23" i="8"/>
  <c r="BI51" i="8"/>
  <c r="BJ51" i="8"/>
  <c r="BK51" i="8"/>
  <c r="BI78" i="8"/>
  <c r="BD23" i="8"/>
  <c r="BD51" i="8"/>
  <c r="BA23" i="8"/>
  <c r="BA78" i="8"/>
  <c r="BB23" i="8"/>
  <c r="BB78" i="8"/>
  <c r="BA51" i="8"/>
  <c r="BB51" i="8"/>
  <c r="BC51" i="8"/>
  <c r="AV23" i="8"/>
  <c r="AV78" i="8"/>
  <c r="AV51" i="8"/>
  <c r="AS23" i="8"/>
  <c r="AT23" i="8"/>
  <c r="AU23" i="8"/>
  <c r="AS51" i="8"/>
  <c r="AU51" i="8"/>
  <c r="AU78" i="8"/>
  <c r="AT51" i="8"/>
  <c r="AN23" i="8"/>
  <c r="AN51" i="8"/>
  <c r="AK23" i="8"/>
  <c r="AM23" i="8"/>
  <c r="AL23" i="8"/>
  <c r="AK51" i="8"/>
  <c r="AM51" i="8"/>
  <c r="AL51" i="8"/>
  <c r="AL78" i="8"/>
  <c r="AF23" i="8"/>
  <c r="AF51" i="8"/>
  <c r="AF78" i="8"/>
  <c r="AC23" i="8"/>
  <c r="AE23" i="8"/>
  <c r="AD23" i="8"/>
  <c r="AC51" i="8"/>
  <c r="AD51" i="8"/>
  <c r="AD78" i="8"/>
  <c r="AE51" i="8"/>
  <c r="X23" i="8"/>
  <c r="X78" i="8"/>
  <c r="X51" i="8"/>
  <c r="U23" i="8"/>
  <c r="V23" i="8"/>
  <c r="V78" i="8"/>
  <c r="W23" i="8"/>
  <c r="U51" i="8"/>
  <c r="W51" i="8"/>
  <c r="V51" i="8"/>
  <c r="U78" i="8"/>
  <c r="P23" i="8"/>
  <c r="P51" i="8"/>
  <c r="M23" i="8"/>
  <c r="O23" i="8"/>
  <c r="O78" i="8"/>
  <c r="N23" i="8"/>
  <c r="M78" i="8"/>
  <c r="M51" i="8"/>
  <c r="N51" i="8"/>
  <c r="O51" i="8"/>
  <c r="F78" i="8"/>
  <c r="H78" i="8"/>
  <c r="G78" i="8"/>
  <c r="BL22" i="8"/>
  <c r="BL50" i="8"/>
  <c r="BI22" i="8"/>
  <c r="BK22" i="8"/>
  <c r="BJ22" i="8"/>
  <c r="BI50" i="8"/>
  <c r="BI77" i="8"/>
  <c r="BJ50" i="8"/>
  <c r="BK50" i="8"/>
  <c r="BD22" i="8"/>
  <c r="BD50" i="8"/>
  <c r="BA22" i="8"/>
  <c r="BC22" i="8"/>
  <c r="BB22" i="8"/>
  <c r="BA50" i="8"/>
  <c r="BC50" i="8"/>
  <c r="BB50" i="8"/>
  <c r="AV22" i="8"/>
  <c r="AV50" i="8"/>
  <c r="AV77" i="8"/>
  <c r="AS22" i="8"/>
  <c r="AT22" i="8"/>
  <c r="AT77" i="8"/>
  <c r="AU22" i="8"/>
  <c r="AS50" i="8"/>
  <c r="AU50" i="8"/>
  <c r="AT50" i="8"/>
  <c r="AS77" i="8"/>
  <c r="AN22" i="8"/>
  <c r="AN50" i="8"/>
  <c r="AN77" i="8"/>
  <c r="AK22" i="8"/>
  <c r="AL22" i="8"/>
  <c r="AM22" i="8"/>
  <c r="AK50" i="8"/>
  <c r="AM50" i="8"/>
  <c r="AL50" i="8"/>
  <c r="AL77" i="8"/>
  <c r="AF22" i="8"/>
  <c r="AF77" i="8"/>
  <c r="AF50" i="8"/>
  <c r="AC22" i="8"/>
  <c r="AC77" i="8"/>
  <c r="AD22" i="8"/>
  <c r="AE22" i="8"/>
  <c r="AC50" i="8"/>
  <c r="AD50" i="8"/>
  <c r="AE50" i="8"/>
  <c r="X22" i="8"/>
  <c r="X50" i="8"/>
  <c r="X77" i="8"/>
  <c r="U22" i="8"/>
  <c r="V22" i="8"/>
  <c r="U50" i="8"/>
  <c r="W50" i="8"/>
  <c r="V50" i="8"/>
  <c r="V77" i="8"/>
  <c r="P22" i="8"/>
  <c r="P77" i="8"/>
  <c r="P50" i="8"/>
  <c r="M22" i="8"/>
  <c r="N22" i="8"/>
  <c r="O22" i="8"/>
  <c r="O77" i="8"/>
  <c r="M50" i="8"/>
  <c r="N50" i="8"/>
  <c r="O50" i="8"/>
  <c r="F77" i="8"/>
  <c r="H77" i="8"/>
  <c r="G77" i="8"/>
  <c r="BL21" i="8"/>
  <c r="BL49" i="8"/>
  <c r="BL76" i="8"/>
  <c r="BI21" i="8"/>
  <c r="BK21" i="8"/>
  <c r="BJ21" i="8"/>
  <c r="BI49" i="8"/>
  <c r="BJ49" i="8"/>
  <c r="BK49" i="8"/>
  <c r="BJ76" i="8"/>
  <c r="BI76" i="8"/>
  <c r="BD21" i="8"/>
  <c r="BD76" i="8"/>
  <c r="BD49" i="8"/>
  <c r="BA21" i="8"/>
  <c r="BB21" i="8"/>
  <c r="BB76" i="8"/>
  <c r="BA49" i="8"/>
  <c r="BC49" i="8"/>
  <c r="BB49" i="8"/>
  <c r="AV21" i="8"/>
  <c r="AV49" i="8"/>
  <c r="AV76" i="8"/>
  <c r="AS21" i="8"/>
  <c r="AU21" i="8"/>
  <c r="AT21" i="8"/>
  <c r="AS49" i="8"/>
  <c r="AU49" i="8"/>
  <c r="AT49" i="8"/>
  <c r="AT76" i="8"/>
  <c r="AN21" i="8"/>
  <c r="AN76" i="8"/>
  <c r="AN49" i="8"/>
  <c r="AK21" i="8"/>
  <c r="AL21" i="8"/>
  <c r="AM21" i="8"/>
  <c r="AM76" i="8"/>
  <c r="AK49" i="8"/>
  <c r="AL49" i="8"/>
  <c r="AM49" i="8"/>
  <c r="AL76" i="8"/>
  <c r="AK76" i="8"/>
  <c r="AF21" i="8"/>
  <c r="AF49" i="8"/>
  <c r="AC21" i="8"/>
  <c r="AE21" i="8"/>
  <c r="AD21" i="8"/>
  <c r="AC49" i="8"/>
  <c r="AE49" i="8"/>
  <c r="AD49" i="8"/>
  <c r="AD76" i="8"/>
  <c r="X21" i="8"/>
  <c r="X49" i="8"/>
  <c r="U21" i="8"/>
  <c r="W21" i="8"/>
  <c r="V21" i="8"/>
  <c r="U49" i="8"/>
  <c r="W49" i="8"/>
  <c r="V49" i="8"/>
  <c r="P21" i="8"/>
  <c r="P49" i="8"/>
  <c r="P76" i="8"/>
  <c r="M21" i="8"/>
  <c r="N21" i="8"/>
  <c r="O21" i="8"/>
  <c r="M49" i="8"/>
  <c r="O49" i="8"/>
  <c r="N49" i="8"/>
  <c r="N76" i="8"/>
  <c r="F76" i="8"/>
  <c r="H76" i="8"/>
  <c r="G76" i="8"/>
  <c r="BL20" i="8"/>
  <c r="BL48" i="8"/>
  <c r="BL75" i="8"/>
  <c r="BI20" i="8"/>
  <c r="BK20" i="8"/>
  <c r="BJ20" i="8"/>
  <c r="BI48" i="8"/>
  <c r="BJ48" i="8"/>
  <c r="BJ75" i="8"/>
  <c r="BK48" i="8"/>
  <c r="BD20" i="8"/>
  <c r="BD48" i="8"/>
  <c r="BA20" i="8"/>
  <c r="BA75" i="8"/>
  <c r="BB20" i="8"/>
  <c r="BB75" i="8"/>
  <c r="BA48" i="8"/>
  <c r="BB48" i="8"/>
  <c r="BC48" i="8"/>
  <c r="AV20" i="8"/>
  <c r="AV48" i="8"/>
  <c r="AS20" i="8"/>
  <c r="AT20" i="8"/>
  <c r="AU20" i="8"/>
  <c r="AS48" i="8"/>
  <c r="AU48" i="8"/>
  <c r="AT48" i="8"/>
  <c r="AS75" i="8"/>
  <c r="AN20" i="8"/>
  <c r="AN48" i="8"/>
  <c r="AK20" i="8"/>
  <c r="AL20" i="8"/>
  <c r="AM20" i="8"/>
  <c r="AK48" i="8"/>
  <c r="AM48" i="8"/>
  <c r="AL48" i="8"/>
  <c r="AL75" i="8"/>
  <c r="AK75" i="8"/>
  <c r="AF20" i="8"/>
  <c r="AF48" i="8"/>
  <c r="AF75" i="8"/>
  <c r="AC20" i="8"/>
  <c r="AE20" i="8"/>
  <c r="AD20" i="8"/>
  <c r="AC48" i="8"/>
  <c r="AE48" i="8"/>
  <c r="AD48" i="8"/>
  <c r="AD75" i="8"/>
  <c r="X20" i="8"/>
  <c r="X48" i="8"/>
  <c r="U20" i="8"/>
  <c r="V20" i="8"/>
  <c r="W20" i="8"/>
  <c r="U48" i="8"/>
  <c r="W48" i="8"/>
  <c r="V48" i="8"/>
  <c r="P20" i="8"/>
  <c r="P48" i="8"/>
  <c r="M20" i="8"/>
  <c r="O20" i="8"/>
  <c r="N20" i="8"/>
  <c r="N75" i="8"/>
  <c r="M48" i="8"/>
  <c r="N48" i="8"/>
  <c r="O48" i="8"/>
  <c r="M75" i="8"/>
  <c r="F75" i="8"/>
  <c r="H75" i="8"/>
  <c r="G75" i="8"/>
  <c r="BL19" i="8"/>
  <c r="BL47" i="8"/>
  <c r="BI19" i="8"/>
  <c r="BK19" i="8"/>
  <c r="BJ19" i="8"/>
  <c r="BI47" i="8"/>
  <c r="BJ47" i="8"/>
  <c r="BK47" i="8"/>
  <c r="BI74" i="8"/>
  <c r="BD19" i="8"/>
  <c r="BD47" i="8"/>
  <c r="BA19" i="8"/>
  <c r="BA74" i="8"/>
  <c r="BB19" i="8"/>
  <c r="BB74" i="8"/>
  <c r="BA47" i="8"/>
  <c r="BB47" i="8"/>
  <c r="BC47" i="8"/>
  <c r="AV19" i="8"/>
  <c r="AV47" i="8"/>
  <c r="AS19" i="8"/>
  <c r="AU19" i="8"/>
  <c r="AT19" i="8"/>
  <c r="AS47" i="8"/>
  <c r="AT47" i="8"/>
  <c r="AU47" i="8"/>
  <c r="AS74" i="8"/>
  <c r="AN19" i="8"/>
  <c r="AN47" i="8"/>
  <c r="AN74" i="8"/>
  <c r="AK19" i="8"/>
  <c r="AL19" i="8"/>
  <c r="AM19" i="8"/>
  <c r="AK47" i="8"/>
  <c r="AM47" i="8"/>
  <c r="AL47" i="8"/>
  <c r="AK74" i="8"/>
  <c r="AF19" i="8"/>
  <c r="AF74" i="8"/>
  <c r="AF47" i="8"/>
  <c r="AC19" i="8"/>
  <c r="AC74" i="8"/>
  <c r="AD19" i="8"/>
  <c r="AE19" i="8"/>
  <c r="AC47" i="8"/>
  <c r="AE47" i="8"/>
  <c r="AD47" i="8"/>
  <c r="X19" i="8"/>
  <c r="X47" i="8"/>
  <c r="X74" i="8"/>
  <c r="U19" i="8"/>
  <c r="V19" i="8"/>
  <c r="W19" i="8"/>
  <c r="U47" i="8"/>
  <c r="U74" i="8"/>
  <c r="V47" i="8"/>
  <c r="V74" i="8"/>
  <c r="P19" i="8"/>
  <c r="P74" i="8"/>
  <c r="P47" i="8"/>
  <c r="M19" i="8"/>
  <c r="O19" i="8"/>
  <c r="N19" i="8"/>
  <c r="N74" i="8"/>
  <c r="M47" i="8"/>
  <c r="O47" i="8"/>
  <c r="N47" i="8"/>
  <c r="F74" i="8"/>
  <c r="H74" i="8"/>
  <c r="G74" i="8"/>
  <c r="BL18" i="8"/>
  <c r="BL46" i="8"/>
  <c r="BL73" i="8"/>
  <c r="BI18" i="8"/>
  <c r="BK18" i="8"/>
  <c r="BJ18" i="8"/>
  <c r="BI46" i="8"/>
  <c r="BK46" i="8"/>
  <c r="BJ46" i="8"/>
  <c r="BJ73" i="8"/>
  <c r="BD18" i="8"/>
  <c r="BD46" i="8"/>
  <c r="BA18" i="8"/>
  <c r="BB18" i="8"/>
  <c r="BA46" i="8"/>
  <c r="BC46" i="8"/>
  <c r="BB46" i="8"/>
  <c r="BB73" i="8"/>
  <c r="AV18" i="8"/>
  <c r="AV46" i="8"/>
  <c r="AV73" i="8"/>
  <c r="AS18" i="8"/>
  <c r="AT18" i="8"/>
  <c r="AU18" i="8"/>
  <c r="AS46" i="8"/>
  <c r="AU46" i="8"/>
  <c r="AU73" i="8"/>
  <c r="AT46" i="8"/>
  <c r="AT73" i="8"/>
  <c r="AS73" i="8"/>
  <c r="AN18" i="8"/>
  <c r="AN73" i="8"/>
  <c r="AN46" i="8"/>
  <c r="AK18" i="8"/>
  <c r="AM18" i="8"/>
  <c r="AL18" i="8"/>
  <c r="AL73" i="8"/>
  <c r="AK46" i="8"/>
  <c r="AM46" i="8"/>
  <c r="AL46" i="8"/>
  <c r="AF18" i="8"/>
  <c r="AF46" i="8"/>
  <c r="AF73" i="8"/>
  <c r="AC18" i="8"/>
  <c r="AD18" i="8"/>
  <c r="AE18" i="8"/>
  <c r="AC46" i="8"/>
  <c r="AC73" i="8"/>
  <c r="AD46" i="8"/>
  <c r="AD73" i="8"/>
  <c r="AE46" i="8"/>
  <c r="X18" i="8"/>
  <c r="X46" i="8"/>
  <c r="U18" i="8"/>
  <c r="V18" i="8"/>
  <c r="V73" i="8"/>
  <c r="W18" i="8"/>
  <c r="U46" i="8"/>
  <c r="W46" i="8"/>
  <c r="W73" i="8"/>
  <c r="V46" i="8"/>
  <c r="P18" i="8"/>
  <c r="P46" i="8"/>
  <c r="M18" i="8"/>
  <c r="N18" i="8"/>
  <c r="N73" i="8"/>
  <c r="O18" i="8"/>
  <c r="M46" i="8"/>
  <c r="O46" i="8"/>
  <c r="O73" i="8"/>
  <c r="N46" i="8"/>
  <c r="M73" i="8"/>
  <c r="F73" i="8"/>
  <c r="H73" i="8"/>
  <c r="G73" i="8"/>
  <c r="BL17" i="8"/>
  <c r="BL72" i="8"/>
  <c r="BL45" i="8"/>
  <c r="BI17" i="8"/>
  <c r="BK17" i="8"/>
  <c r="BJ17" i="8"/>
  <c r="BI45" i="8"/>
  <c r="BK45" i="8"/>
  <c r="BJ45" i="8"/>
  <c r="BD17" i="8"/>
  <c r="BD45" i="8"/>
  <c r="BA17" i="8"/>
  <c r="BC17" i="8"/>
  <c r="BB17" i="8"/>
  <c r="BA45" i="8"/>
  <c r="BC45" i="8"/>
  <c r="BB45" i="8"/>
  <c r="AV17" i="8"/>
  <c r="AV45" i="8"/>
  <c r="AV72" i="8"/>
  <c r="AS17" i="8"/>
  <c r="AT17" i="8"/>
  <c r="AU17" i="8"/>
  <c r="AS45" i="8"/>
  <c r="AT45" i="8"/>
  <c r="AU45" i="8"/>
  <c r="AS72" i="8"/>
  <c r="AN17" i="8"/>
  <c r="AN45" i="8"/>
  <c r="AN72" i="8"/>
  <c r="AK17" i="8"/>
  <c r="AM17" i="8"/>
  <c r="AL17" i="8"/>
  <c r="AK45" i="8"/>
  <c r="AL45" i="8"/>
  <c r="AL72" i="8"/>
  <c r="AM45" i="8"/>
  <c r="AK72" i="8"/>
  <c r="AF17" i="8"/>
  <c r="AF45" i="8"/>
  <c r="AC17" i="8"/>
  <c r="AE17" i="8"/>
  <c r="AD17" i="8"/>
  <c r="AD72" i="8"/>
  <c r="AC45" i="8"/>
  <c r="AD45" i="8"/>
  <c r="AE45" i="8"/>
  <c r="AC72" i="8"/>
  <c r="X17" i="8"/>
  <c r="X45" i="8"/>
  <c r="X72" i="8"/>
  <c r="U17" i="8"/>
  <c r="V17" i="8"/>
  <c r="V72" i="8"/>
  <c r="W17" i="8"/>
  <c r="U45" i="8"/>
  <c r="U72" i="8"/>
  <c r="V45" i="8"/>
  <c r="W45" i="8"/>
  <c r="P17" i="8"/>
  <c r="P45" i="8"/>
  <c r="P72" i="8"/>
  <c r="M17" i="8"/>
  <c r="O17" i="8"/>
  <c r="N17" i="8"/>
  <c r="M45" i="8"/>
  <c r="O45" i="8"/>
  <c r="N45" i="8"/>
  <c r="N72" i="8"/>
  <c r="M72" i="8"/>
  <c r="F72" i="8"/>
  <c r="H72" i="8"/>
  <c r="G72" i="8"/>
  <c r="BL16" i="8"/>
  <c r="BL44" i="8"/>
  <c r="BL71" i="8"/>
  <c r="BI16" i="8"/>
  <c r="BJ16" i="8"/>
  <c r="BK16" i="8"/>
  <c r="BI44" i="8"/>
  <c r="BJ44" i="8"/>
  <c r="BJ71" i="8"/>
  <c r="BI71" i="8"/>
  <c r="BD16" i="8"/>
  <c r="BD71" i="8"/>
  <c r="BD44" i="8"/>
  <c r="BA16" i="8"/>
  <c r="BB16" i="8"/>
  <c r="BA44" i="8"/>
  <c r="BB44" i="8"/>
  <c r="BC44" i="8"/>
  <c r="AV16" i="8"/>
  <c r="AV44" i="8"/>
  <c r="AV71" i="8"/>
  <c r="AS16" i="8"/>
  <c r="AS71" i="8"/>
  <c r="AT16" i="8"/>
  <c r="AU16" i="8"/>
  <c r="AS44" i="8"/>
  <c r="AT44" i="8"/>
  <c r="AU44" i="8"/>
  <c r="AT71" i="8"/>
  <c r="AN16" i="8"/>
  <c r="AN71" i="8"/>
  <c r="AN44" i="8"/>
  <c r="AK16" i="8"/>
  <c r="AM16" i="8"/>
  <c r="AL16" i="8"/>
  <c r="AK44" i="8"/>
  <c r="AK71" i="8"/>
  <c r="AL44" i="8"/>
  <c r="AM44" i="8"/>
  <c r="AF16" i="8"/>
  <c r="AF44" i="8"/>
  <c r="AF71" i="8"/>
  <c r="AC16" i="8"/>
  <c r="AD16" i="8"/>
  <c r="AE16" i="8"/>
  <c r="AC44" i="8"/>
  <c r="AE44" i="8"/>
  <c r="AE71" i="8"/>
  <c r="AD44" i="8"/>
  <c r="AD71" i="8"/>
  <c r="X16" i="8"/>
  <c r="X44" i="8"/>
  <c r="X71" i="8"/>
  <c r="U16" i="8"/>
  <c r="W16" i="8"/>
  <c r="V16" i="8"/>
  <c r="V71" i="8"/>
  <c r="U44" i="8"/>
  <c r="W44" i="8"/>
  <c r="V44" i="8"/>
  <c r="P16" i="8"/>
  <c r="P44" i="8"/>
  <c r="P71" i="8"/>
  <c r="M16" i="8"/>
  <c r="O16" i="8"/>
  <c r="N16" i="8"/>
  <c r="M44" i="8"/>
  <c r="N44" i="8"/>
  <c r="N71" i="8"/>
  <c r="O44" i="8"/>
  <c r="F71" i="8"/>
  <c r="H71" i="8"/>
  <c r="G71" i="8"/>
  <c r="BL15" i="8"/>
  <c r="BL43" i="8"/>
  <c r="BL70" i="8"/>
  <c r="BI15" i="8"/>
  <c r="BJ15" i="8"/>
  <c r="BK15" i="8"/>
  <c r="BI43" i="8"/>
  <c r="BI70" i="8"/>
  <c r="BJ43" i="8"/>
  <c r="BK43" i="8"/>
  <c r="BJ70" i="8"/>
  <c r="BD15" i="8"/>
  <c r="BD43" i="8"/>
  <c r="BA15" i="8"/>
  <c r="BB15" i="8"/>
  <c r="BA43" i="8"/>
  <c r="BC43" i="8"/>
  <c r="BB43" i="8"/>
  <c r="AV15" i="8"/>
  <c r="AV43" i="8"/>
  <c r="AV70" i="8"/>
  <c r="AS15" i="8"/>
  <c r="AS70" i="8"/>
  <c r="AT15" i="8"/>
  <c r="AS43" i="8"/>
  <c r="AT43" i="8"/>
  <c r="AU43" i="8"/>
  <c r="AN15" i="8"/>
  <c r="AN43" i="8"/>
  <c r="AK15" i="8"/>
  <c r="AM15" i="8"/>
  <c r="AL15" i="8"/>
  <c r="AK43" i="8"/>
  <c r="AM43" i="8"/>
  <c r="AL43" i="8"/>
  <c r="AF15" i="8"/>
  <c r="AF43" i="8"/>
  <c r="AC15" i="8"/>
  <c r="AC70" i="8"/>
  <c r="AD15" i="8"/>
  <c r="AD70" i="8"/>
  <c r="AE15" i="8"/>
  <c r="AC43" i="8"/>
  <c r="AD43" i="8"/>
  <c r="AE43" i="8"/>
  <c r="X15" i="8"/>
  <c r="X43" i="8"/>
  <c r="X70" i="8"/>
  <c r="U15" i="8"/>
  <c r="V15" i="8"/>
  <c r="W15" i="8"/>
  <c r="U43" i="8"/>
  <c r="U70" i="8"/>
  <c r="V43" i="8"/>
  <c r="V70" i="8"/>
  <c r="P15" i="8"/>
  <c r="P43" i="8"/>
  <c r="M15" i="8"/>
  <c r="O15" i="8"/>
  <c r="N15" i="8"/>
  <c r="N70" i="8"/>
  <c r="M43" i="8"/>
  <c r="O43" i="8"/>
  <c r="N43" i="8"/>
  <c r="F70" i="8"/>
  <c r="H70" i="8"/>
  <c r="G70" i="8"/>
  <c r="BL14" i="8"/>
  <c r="BL69" i="8"/>
  <c r="BL42" i="8"/>
  <c r="BI14" i="8"/>
  <c r="BK14" i="8"/>
  <c r="BJ14" i="8"/>
  <c r="BJ69" i="8"/>
  <c r="BI42" i="8"/>
  <c r="BJ42" i="8"/>
  <c r="BK42" i="8"/>
  <c r="BD14" i="8"/>
  <c r="BD69" i="8"/>
  <c r="BD42" i="8"/>
  <c r="BA14" i="8"/>
  <c r="BB14" i="8"/>
  <c r="BA42" i="8"/>
  <c r="BA69" i="8"/>
  <c r="BB42" i="8"/>
  <c r="BC42" i="8"/>
  <c r="AV14" i="8"/>
  <c r="AV42" i="8"/>
  <c r="AS14" i="8"/>
  <c r="AU14" i="8"/>
  <c r="AT14" i="8"/>
  <c r="AT69" i="8"/>
  <c r="AS42" i="8"/>
  <c r="AT42" i="8"/>
  <c r="AU42" i="8"/>
  <c r="AS69" i="8"/>
  <c r="AN14" i="8"/>
  <c r="AN42" i="8"/>
  <c r="AN69" i="8"/>
  <c r="AK14" i="8"/>
  <c r="AL14" i="8"/>
  <c r="AL69" i="8"/>
  <c r="AM14" i="8"/>
  <c r="AK42" i="8"/>
  <c r="AM42" i="8"/>
  <c r="AL42" i="8"/>
  <c r="AF14" i="8"/>
  <c r="AF42" i="8"/>
  <c r="AF69" i="8"/>
  <c r="AC14" i="8"/>
  <c r="AD14" i="8"/>
  <c r="AE14" i="8"/>
  <c r="AC42" i="8"/>
  <c r="AE42" i="8"/>
  <c r="AD42" i="8"/>
  <c r="AD69" i="8"/>
  <c r="AC69" i="8"/>
  <c r="X14" i="8"/>
  <c r="X42" i="8"/>
  <c r="U14" i="8"/>
  <c r="V14" i="8"/>
  <c r="V69" i="8"/>
  <c r="W14" i="8"/>
  <c r="U42" i="8"/>
  <c r="W42" i="8"/>
  <c r="W69" i="8"/>
  <c r="V42" i="8"/>
  <c r="P14" i="8"/>
  <c r="P42" i="8"/>
  <c r="M14" i="8"/>
  <c r="N14" i="8"/>
  <c r="N69" i="8"/>
  <c r="O14" i="8"/>
  <c r="M42" i="8"/>
  <c r="M69" i="8"/>
  <c r="N42" i="8"/>
  <c r="F69" i="8"/>
  <c r="H69" i="8"/>
  <c r="G69" i="8"/>
  <c r="BL13" i="8"/>
  <c r="BL41" i="8"/>
  <c r="BL68" i="8"/>
  <c r="BI13" i="8"/>
  <c r="BK13" i="8"/>
  <c r="BJ13" i="8"/>
  <c r="BI41" i="8"/>
  <c r="BJ41" i="8"/>
  <c r="BJ68" i="8"/>
  <c r="BI68" i="8"/>
  <c r="BD13" i="8"/>
  <c r="BD41" i="8"/>
  <c r="BA13" i="8"/>
  <c r="BB13" i="8"/>
  <c r="BB68" i="8"/>
  <c r="BA41" i="8"/>
  <c r="BB41" i="8"/>
  <c r="BC41" i="8"/>
  <c r="BA68" i="8"/>
  <c r="AV13" i="8"/>
  <c r="AV41" i="8"/>
  <c r="AV68" i="8"/>
  <c r="AS13" i="8"/>
  <c r="AU13" i="8"/>
  <c r="AU68" i="8"/>
  <c r="AT13" i="8"/>
  <c r="AS41" i="8"/>
  <c r="AT41" i="8"/>
  <c r="AU41" i="8"/>
  <c r="AN13" i="8"/>
  <c r="AN41" i="8"/>
  <c r="AK13" i="8"/>
  <c r="AM13" i="8"/>
  <c r="AL13" i="8"/>
  <c r="AK41" i="8"/>
  <c r="AM41" i="8"/>
  <c r="AL41" i="8"/>
  <c r="AK68" i="8"/>
  <c r="AF13" i="8"/>
  <c r="AF41" i="8"/>
  <c r="AF68" i="8"/>
  <c r="AC13" i="8"/>
  <c r="AD13" i="8"/>
  <c r="AE13" i="8"/>
  <c r="AC41" i="8"/>
  <c r="AD41" i="8"/>
  <c r="AE41" i="8"/>
  <c r="AE68" i="8"/>
  <c r="AD68" i="8"/>
  <c r="AC68" i="8"/>
  <c r="X13" i="8"/>
  <c r="X41" i="8"/>
  <c r="X68" i="8"/>
  <c r="U13" i="8"/>
  <c r="V13" i="8"/>
  <c r="W13" i="8"/>
  <c r="U41" i="8"/>
  <c r="U68" i="8"/>
  <c r="V41" i="8"/>
  <c r="V68" i="8"/>
  <c r="P13" i="8"/>
  <c r="P41" i="8"/>
  <c r="P68" i="8"/>
  <c r="M13" i="8"/>
  <c r="N13" i="8"/>
  <c r="O13" i="8"/>
  <c r="M41" i="8"/>
  <c r="O41" i="8"/>
  <c r="N41" i="8"/>
  <c r="N68" i="8"/>
  <c r="F68" i="8"/>
  <c r="H68" i="8"/>
  <c r="G68" i="8"/>
  <c r="BL12" i="8"/>
  <c r="BL40" i="8"/>
  <c r="BL67" i="8"/>
  <c r="BI12" i="8"/>
  <c r="BK12" i="8"/>
  <c r="BJ12" i="8"/>
  <c r="BI40" i="8"/>
  <c r="BK40" i="8"/>
  <c r="BJ40" i="8"/>
  <c r="BJ67" i="8"/>
  <c r="BD12" i="8"/>
  <c r="BD40" i="8"/>
  <c r="BA12" i="8"/>
  <c r="BA67" i="8"/>
  <c r="BB12" i="8"/>
  <c r="BB67" i="8"/>
  <c r="BA40" i="8"/>
  <c r="BB40" i="8"/>
  <c r="BC40" i="8"/>
  <c r="AV12" i="8"/>
  <c r="AV40" i="8"/>
  <c r="AV67" i="8"/>
  <c r="AS12" i="8"/>
  <c r="AU12" i="8"/>
  <c r="AT12" i="8"/>
  <c r="AS40" i="8"/>
  <c r="AT40" i="8"/>
  <c r="AU40" i="8"/>
  <c r="AN12" i="8"/>
  <c r="AN67" i="8"/>
  <c r="AN40" i="8"/>
  <c r="AK12" i="8"/>
  <c r="AM12" i="8"/>
  <c r="AL12" i="8"/>
  <c r="AL67" i="8"/>
  <c r="AK40" i="8"/>
  <c r="AM40" i="8"/>
  <c r="AL40" i="8"/>
  <c r="AF12" i="8"/>
  <c r="AF40" i="8"/>
  <c r="AF67" i="8"/>
  <c r="AC12" i="8"/>
  <c r="AE12" i="8"/>
  <c r="AD12" i="8"/>
  <c r="AC40" i="8"/>
  <c r="AE40" i="8"/>
  <c r="AD40" i="8"/>
  <c r="X12" i="8"/>
  <c r="X67" i="8"/>
  <c r="X40" i="8"/>
  <c r="U12" i="8"/>
  <c r="V12" i="8"/>
  <c r="V67" i="8"/>
  <c r="W12" i="8"/>
  <c r="U40" i="8"/>
  <c r="W40" i="8"/>
  <c r="V40" i="8"/>
  <c r="U67" i="8"/>
  <c r="P12" i="8"/>
  <c r="P40" i="8"/>
  <c r="M12" i="8"/>
  <c r="O12" i="8"/>
  <c r="N12" i="8"/>
  <c r="N67" i="8"/>
  <c r="M40" i="8"/>
  <c r="N40" i="8"/>
  <c r="O40" i="8"/>
  <c r="M67" i="8"/>
  <c r="F67" i="8"/>
  <c r="H67" i="8"/>
  <c r="G67" i="8"/>
  <c r="BL11" i="8"/>
  <c r="BL39" i="8"/>
  <c r="BL66" i="8"/>
  <c r="BI11" i="8"/>
  <c r="BK11" i="8"/>
  <c r="BJ11" i="8"/>
  <c r="BI39" i="8"/>
  <c r="BI66" i="8"/>
  <c r="BJ39" i="8"/>
  <c r="BJ66" i="8"/>
  <c r="BK39" i="8"/>
  <c r="BD11" i="8"/>
  <c r="BD39" i="8"/>
  <c r="BA11" i="8"/>
  <c r="BB11" i="8"/>
  <c r="BB66" i="8"/>
  <c r="BA39" i="8"/>
  <c r="BC39" i="8"/>
  <c r="BB39" i="8"/>
  <c r="AV11" i="8"/>
  <c r="AV39" i="8"/>
  <c r="AS11" i="8"/>
  <c r="AU11" i="8"/>
  <c r="AT11" i="8"/>
  <c r="AS39" i="8"/>
  <c r="AT39" i="8"/>
  <c r="AU39" i="8"/>
  <c r="AS66" i="8"/>
  <c r="AN11" i="8"/>
  <c r="AN39" i="8"/>
  <c r="AN66" i="8"/>
  <c r="AK11" i="8"/>
  <c r="AL11" i="8"/>
  <c r="AM11" i="8"/>
  <c r="AK39" i="8"/>
  <c r="AM39" i="8"/>
  <c r="AL39" i="8"/>
  <c r="AF11" i="8"/>
  <c r="AF66" i="8"/>
  <c r="AF39" i="8"/>
  <c r="AC11" i="8"/>
  <c r="AC66" i="8"/>
  <c r="AD11" i="8"/>
  <c r="AE11" i="8"/>
  <c r="AE66" i="8"/>
  <c r="AC39" i="8"/>
  <c r="AD39" i="8"/>
  <c r="AE39" i="8"/>
  <c r="X11" i="8"/>
  <c r="X39" i="8"/>
  <c r="X66" i="8"/>
  <c r="U11" i="8"/>
  <c r="V11" i="8"/>
  <c r="W11" i="8"/>
  <c r="U39" i="8"/>
  <c r="V39" i="8"/>
  <c r="W39" i="8"/>
  <c r="W66" i="8"/>
  <c r="V66" i="8"/>
  <c r="U66" i="8"/>
  <c r="P11" i="8"/>
  <c r="P66" i="8"/>
  <c r="P39" i="8"/>
  <c r="M11" i="8"/>
  <c r="O11" i="8"/>
  <c r="N11" i="8"/>
  <c r="N66" i="8"/>
  <c r="M39" i="8"/>
  <c r="O39" i="8"/>
  <c r="N39" i="8"/>
  <c r="F66" i="8"/>
  <c r="H66" i="8"/>
  <c r="G66" i="8"/>
  <c r="BL10" i="8"/>
  <c r="BL38" i="8"/>
  <c r="BI10" i="8"/>
  <c r="BK10" i="8"/>
  <c r="BK65" i="8"/>
  <c r="BJ10" i="8"/>
  <c r="BJ65" i="8"/>
  <c r="BI38" i="8"/>
  <c r="BJ38" i="8"/>
  <c r="BK38" i="8"/>
  <c r="BD10" i="8"/>
  <c r="BD38" i="8"/>
  <c r="BD65" i="8"/>
  <c r="BA10" i="8"/>
  <c r="BC10" i="8"/>
  <c r="BB10" i="8"/>
  <c r="BB65" i="8"/>
  <c r="BA38" i="8"/>
  <c r="BC38" i="8"/>
  <c r="BB38" i="8"/>
  <c r="AV10" i="8"/>
  <c r="AV38" i="8"/>
  <c r="AS10" i="8"/>
  <c r="AU10" i="8"/>
  <c r="AT10" i="8"/>
  <c r="AT65" i="8"/>
  <c r="AS38" i="8"/>
  <c r="AU38" i="8"/>
  <c r="AT38" i="8"/>
  <c r="AS65" i="8"/>
  <c r="AN10" i="8"/>
  <c r="AN65" i="8"/>
  <c r="AN38" i="8"/>
  <c r="AK10" i="8"/>
  <c r="AL10" i="8"/>
  <c r="AM10" i="8"/>
  <c r="AK38" i="8"/>
  <c r="AM38" i="8"/>
  <c r="AM65" i="8"/>
  <c r="AL38" i="8"/>
  <c r="AL65" i="8"/>
  <c r="AF10" i="8"/>
  <c r="AF65" i="8"/>
  <c r="AF38" i="8"/>
  <c r="AC10" i="8"/>
  <c r="AD10" i="8"/>
  <c r="AE10" i="8"/>
  <c r="AC38" i="8"/>
  <c r="AE38" i="8"/>
  <c r="AD38" i="8"/>
  <c r="X10" i="8"/>
  <c r="X38" i="8"/>
  <c r="U10" i="8"/>
  <c r="V10" i="8"/>
  <c r="V65" i="8"/>
  <c r="W10" i="8"/>
  <c r="U38" i="8"/>
  <c r="V38" i="8"/>
  <c r="W38" i="8"/>
  <c r="W65" i="8"/>
  <c r="U65" i="8"/>
  <c r="P10" i="8"/>
  <c r="P38" i="8"/>
  <c r="M10" i="8"/>
  <c r="N10" i="8"/>
  <c r="N65" i="8"/>
  <c r="O10" i="8"/>
  <c r="M38" i="8"/>
  <c r="O38" i="8"/>
  <c r="O65" i="8"/>
  <c r="N38" i="8"/>
  <c r="M65" i="8"/>
  <c r="F65" i="8"/>
  <c r="H65" i="8"/>
  <c r="G65" i="8"/>
  <c r="BL9" i="8"/>
  <c r="BL37" i="8"/>
  <c r="BI9" i="8"/>
  <c r="BJ9" i="8"/>
  <c r="BJ64" i="8"/>
  <c r="BI37" i="8"/>
  <c r="BI64" i="8"/>
  <c r="BJ37" i="8"/>
  <c r="BD9" i="8"/>
  <c r="BD37" i="8"/>
  <c r="BA9" i="8"/>
  <c r="BB9" i="8"/>
  <c r="BA37" i="8"/>
  <c r="BC37" i="8"/>
  <c r="BB37" i="8"/>
  <c r="BA64" i="8"/>
  <c r="AV9" i="8"/>
  <c r="AV37" i="8"/>
  <c r="AV64" i="8"/>
  <c r="AS9" i="8"/>
  <c r="AT9" i="8"/>
  <c r="AU9" i="8"/>
  <c r="AS37" i="8"/>
  <c r="AT37" i="8"/>
  <c r="AT64" i="8"/>
  <c r="AU37" i="8"/>
  <c r="AU64" i="8"/>
  <c r="AS64" i="8"/>
  <c r="AN9" i="8"/>
  <c r="AN37" i="8"/>
  <c r="AN64" i="8"/>
  <c r="AK9" i="8"/>
  <c r="AL9" i="8"/>
  <c r="AM9" i="8"/>
  <c r="AK37" i="8"/>
  <c r="AM37" i="8"/>
  <c r="AL37" i="8"/>
  <c r="AL64" i="8"/>
  <c r="AK64" i="8"/>
  <c r="AF9" i="8"/>
  <c r="AF64" i="8"/>
  <c r="AF37" i="8"/>
  <c r="AC9" i="8"/>
  <c r="AC64" i="8"/>
  <c r="AD9" i="8"/>
  <c r="AE9" i="8"/>
  <c r="AE64" i="8"/>
  <c r="AC37" i="8"/>
  <c r="AD37" i="8"/>
  <c r="AE37" i="8"/>
  <c r="X9" i="8"/>
  <c r="X37" i="8"/>
  <c r="X64" i="8"/>
  <c r="U9" i="8"/>
  <c r="V9" i="8"/>
  <c r="W9" i="8"/>
  <c r="U37" i="8"/>
  <c r="V37" i="8"/>
  <c r="W37" i="8"/>
  <c r="U64" i="8"/>
  <c r="P9" i="8"/>
  <c r="P37" i="8"/>
  <c r="P64" i="8"/>
  <c r="M9" i="8"/>
  <c r="N9" i="8"/>
  <c r="O9" i="8"/>
  <c r="M37" i="8"/>
  <c r="O37" i="8"/>
  <c r="N37" i="8"/>
  <c r="N64" i="8"/>
  <c r="M64" i="8"/>
  <c r="F64" i="8"/>
  <c r="H64" i="8"/>
  <c r="G64" i="8"/>
  <c r="BL8" i="8"/>
  <c r="BL63" i="8"/>
  <c r="BL36" i="8"/>
  <c r="BI8" i="8"/>
  <c r="BJ8" i="8"/>
  <c r="BJ63" i="8"/>
  <c r="BK8" i="8"/>
  <c r="BI36" i="8"/>
  <c r="BI63" i="8"/>
  <c r="BJ36" i="8"/>
  <c r="BD8" i="8"/>
  <c r="BD36" i="8"/>
  <c r="BA8" i="8"/>
  <c r="BB8" i="8"/>
  <c r="BA36" i="8"/>
  <c r="BC36" i="8"/>
  <c r="BB36" i="8"/>
  <c r="BB63" i="8"/>
  <c r="AV8" i="8"/>
  <c r="AV36" i="8"/>
  <c r="AS8" i="8"/>
  <c r="AU8" i="8"/>
  <c r="AT8" i="8"/>
  <c r="AS36" i="8"/>
  <c r="AT36" i="8"/>
  <c r="AU36" i="8"/>
  <c r="AS63" i="8"/>
  <c r="AN8" i="8"/>
  <c r="AN36" i="8"/>
  <c r="AN63" i="8"/>
  <c r="AK8" i="8"/>
  <c r="AM8" i="8"/>
  <c r="AL8" i="8"/>
  <c r="AK36" i="8"/>
  <c r="AL36" i="8"/>
  <c r="AL63" i="8"/>
  <c r="AM36" i="8"/>
  <c r="AK63" i="8"/>
  <c r="AF8" i="8"/>
  <c r="AF63" i="8"/>
  <c r="AF36" i="8"/>
  <c r="AC8" i="8"/>
  <c r="AD8" i="8"/>
  <c r="AE8" i="8"/>
  <c r="AC36" i="8"/>
  <c r="AE36" i="8"/>
  <c r="AD36" i="8"/>
  <c r="X8" i="8"/>
  <c r="X36" i="8"/>
  <c r="X63" i="8"/>
  <c r="U8" i="8"/>
  <c r="V8" i="8"/>
  <c r="U36" i="8"/>
  <c r="W36" i="8"/>
  <c r="V36" i="8"/>
  <c r="P8" i="8"/>
  <c r="P36" i="8"/>
  <c r="P63" i="8"/>
  <c r="M8" i="8"/>
  <c r="O8" i="8"/>
  <c r="N8" i="8"/>
  <c r="M36" i="8"/>
  <c r="N36" i="8"/>
  <c r="N63" i="8"/>
  <c r="O36" i="8"/>
  <c r="F63" i="8"/>
  <c r="H63" i="8"/>
  <c r="G63" i="8"/>
  <c r="BL7" i="8"/>
  <c r="BL35" i="8"/>
  <c r="BL62" i="8"/>
  <c r="BI7" i="8"/>
  <c r="BK7" i="8"/>
  <c r="BJ7" i="8"/>
  <c r="BI35" i="8"/>
  <c r="BK35" i="8"/>
  <c r="BJ35" i="8"/>
  <c r="BJ62" i="8"/>
  <c r="BD7" i="8"/>
  <c r="BD35" i="8"/>
  <c r="BA7" i="8"/>
  <c r="BC7" i="8"/>
  <c r="BB7" i="8"/>
  <c r="BA35" i="8"/>
  <c r="BC35" i="8"/>
  <c r="BB35" i="8"/>
  <c r="AV7" i="8"/>
  <c r="AV35" i="8"/>
  <c r="AV62" i="8"/>
  <c r="AS7" i="8"/>
  <c r="AU7" i="8"/>
  <c r="AT7" i="8"/>
  <c r="AS35" i="8"/>
  <c r="AT35" i="8"/>
  <c r="AU35" i="8"/>
  <c r="AN7" i="8"/>
  <c r="AN35" i="8"/>
  <c r="AN62" i="8"/>
  <c r="AK7" i="8"/>
  <c r="AM7" i="8"/>
  <c r="AL7" i="8"/>
  <c r="AK35" i="8"/>
  <c r="AM35" i="8"/>
  <c r="AL35" i="8"/>
  <c r="AL62" i="8"/>
  <c r="AK62" i="8"/>
  <c r="AF7" i="8"/>
  <c r="AF62" i="8"/>
  <c r="AF35" i="8"/>
  <c r="AC7" i="8"/>
  <c r="AE7" i="8"/>
  <c r="AD7" i="8"/>
  <c r="AD62" i="8"/>
  <c r="AC35" i="8"/>
  <c r="AE35" i="8"/>
  <c r="AD35" i="8"/>
  <c r="X7" i="8"/>
  <c r="X35" i="8"/>
  <c r="X62" i="8"/>
  <c r="U7" i="8"/>
  <c r="V7" i="8"/>
  <c r="W7" i="8"/>
  <c r="U35" i="8"/>
  <c r="W35" i="8"/>
  <c r="V35" i="8"/>
  <c r="V62" i="8"/>
  <c r="U62" i="8"/>
  <c r="P7" i="8"/>
  <c r="P35" i="8"/>
  <c r="M7" i="8"/>
  <c r="O7" i="8"/>
  <c r="N7" i="8"/>
  <c r="N62" i="8"/>
  <c r="M35" i="8"/>
  <c r="O35" i="8"/>
  <c r="N35" i="8"/>
  <c r="F62" i="8"/>
  <c r="H62" i="8"/>
  <c r="G62" i="8"/>
  <c r="BL6" i="8"/>
  <c r="BL34" i="8"/>
  <c r="BL61" i="8"/>
  <c r="BI6" i="8"/>
  <c r="BK6" i="8"/>
  <c r="BJ6" i="8"/>
  <c r="BI34" i="8"/>
  <c r="BJ34" i="8"/>
  <c r="BK34" i="8"/>
  <c r="BJ61" i="8"/>
  <c r="BI61" i="8"/>
  <c r="BD6" i="8"/>
  <c r="BD34" i="8"/>
  <c r="BA6" i="8"/>
  <c r="BB6" i="8"/>
  <c r="BB61" i="8"/>
  <c r="BA34" i="8"/>
  <c r="BB34" i="8"/>
  <c r="BC34" i="8"/>
  <c r="AV6" i="8"/>
  <c r="AV34" i="8"/>
  <c r="AS6" i="8"/>
  <c r="AU6" i="8"/>
  <c r="AT6" i="8"/>
  <c r="AS34" i="8"/>
  <c r="AT34" i="8"/>
  <c r="AU34" i="8"/>
  <c r="AS61" i="8"/>
  <c r="AN6" i="8"/>
  <c r="AN34" i="8"/>
  <c r="AN61" i="8"/>
  <c r="AK6" i="8"/>
  <c r="AM6" i="8"/>
  <c r="AL6" i="8"/>
  <c r="AK34" i="8"/>
  <c r="AM34" i="8"/>
  <c r="AL34" i="8"/>
  <c r="AL61" i="8"/>
  <c r="AF6" i="8"/>
  <c r="AF34" i="8"/>
  <c r="AF61" i="8"/>
  <c r="AC6" i="8"/>
  <c r="AD6" i="8"/>
  <c r="AE6" i="8"/>
  <c r="AC34" i="8"/>
  <c r="AC61" i="8"/>
  <c r="AD34" i="8"/>
  <c r="AD61" i="8"/>
  <c r="X6" i="8"/>
  <c r="X34" i="8"/>
  <c r="U6" i="8"/>
  <c r="V6" i="8"/>
  <c r="V61" i="8"/>
  <c r="W6" i="8"/>
  <c r="U34" i="8"/>
  <c r="W34" i="8"/>
  <c r="W61" i="8"/>
  <c r="V34" i="8"/>
  <c r="P6" i="8"/>
  <c r="P34" i="8"/>
  <c r="M6" i="8"/>
  <c r="N6" i="8"/>
  <c r="N61" i="8"/>
  <c r="O6" i="8"/>
  <c r="M34" i="8"/>
  <c r="M61" i="8"/>
  <c r="N34" i="8"/>
  <c r="F61" i="8"/>
  <c r="H61" i="8"/>
  <c r="G61" i="8"/>
  <c r="BL5" i="8"/>
  <c r="BL33" i="8"/>
  <c r="BL60" i="8"/>
  <c r="BI5" i="8"/>
  <c r="BJ5" i="8"/>
  <c r="BK5" i="8"/>
  <c r="BI33" i="8"/>
  <c r="BK33" i="8"/>
  <c r="BJ33" i="8"/>
  <c r="BJ60" i="8"/>
  <c r="BD5" i="8"/>
  <c r="BD60" i="8"/>
  <c r="BD33" i="8"/>
  <c r="BA5" i="8"/>
  <c r="BC5" i="8"/>
  <c r="BB5" i="8"/>
  <c r="BA33" i="8"/>
  <c r="BA60" i="8"/>
  <c r="BB33" i="8"/>
  <c r="BC33" i="8"/>
  <c r="AV5" i="8"/>
  <c r="AV33" i="8"/>
  <c r="AV60" i="8"/>
  <c r="AS5" i="8"/>
  <c r="AT5" i="8"/>
  <c r="AU5" i="8"/>
  <c r="AS33" i="8"/>
  <c r="AU33" i="8"/>
  <c r="AU60" i="8"/>
  <c r="AT33" i="8"/>
  <c r="AT60" i="8"/>
  <c r="AS60" i="8"/>
  <c r="AN5" i="8"/>
  <c r="AN33" i="8"/>
  <c r="AK5" i="8"/>
  <c r="AM5" i="8"/>
  <c r="AL5" i="8"/>
  <c r="AL60" i="8"/>
  <c r="AK33" i="8"/>
  <c r="AM33" i="8"/>
  <c r="AL33" i="8"/>
  <c r="AK60" i="8"/>
  <c r="AF5" i="8"/>
  <c r="AF33" i="8"/>
  <c r="AC5" i="8"/>
  <c r="AD5" i="8"/>
  <c r="AE5" i="8"/>
  <c r="AC33" i="8"/>
  <c r="AE33" i="8"/>
  <c r="AD33" i="8"/>
  <c r="X5" i="8"/>
  <c r="X33" i="8"/>
  <c r="X60" i="8"/>
  <c r="U5" i="8"/>
  <c r="U60" i="8"/>
  <c r="V5" i="8"/>
  <c r="W5" i="8"/>
  <c r="U33" i="8"/>
  <c r="W33" i="8"/>
  <c r="V33" i="8"/>
  <c r="V60" i="8"/>
  <c r="P5" i="8"/>
  <c r="P33" i="8"/>
  <c r="P60" i="8"/>
  <c r="M5" i="8"/>
  <c r="N5" i="8"/>
  <c r="O5" i="8"/>
  <c r="M33" i="8"/>
  <c r="O33" i="8"/>
  <c r="N33" i="8"/>
  <c r="N60" i="8"/>
  <c r="M60" i="8"/>
  <c r="F60" i="8"/>
  <c r="H60" i="8"/>
  <c r="G60" i="8"/>
  <c r="BL4" i="8"/>
  <c r="BL32" i="8"/>
  <c r="BL59" i="8"/>
  <c r="BI4" i="8"/>
  <c r="BK4" i="8"/>
  <c r="BJ4" i="8"/>
  <c r="BI32" i="8"/>
  <c r="BK32" i="8"/>
  <c r="BJ32" i="8"/>
  <c r="BJ59" i="8"/>
  <c r="BI59" i="8"/>
  <c r="BD4" i="8"/>
  <c r="BD32" i="8"/>
  <c r="BA4" i="8"/>
  <c r="BB4" i="8"/>
  <c r="BA32" i="8"/>
  <c r="BC32" i="8"/>
  <c r="BB32" i="8"/>
  <c r="AV4" i="8"/>
  <c r="AV59" i="8"/>
  <c r="AV32" i="8"/>
  <c r="AS4" i="8"/>
  <c r="AT4" i="8"/>
  <c r="AU4" i="8"/>
  <c r="AS32" i="8"/>
  <c r="AT32" i="8"/>
  <c r="AU32" i="8"/>
  <c r="AS59" i="8"/>
  <c r="AN4" i="8"/>
  <c r="AN32" i="8"/>
  <c r="AN59" i="8"/>
  <c r="AK4" i="8"/>
  <c r="AL4" i="8"/>
  <c r="AM4" i="8"/>
  <c r="AK32" i="8"/>
  <c r="AM32" i="8"/>
  <c r="AL32" i="8"/>
  <c r="AL59" i="8"/>
  <c r="AF4" i="8"/>
  <c r="AF32" i="8"/>
  <c r="AC4" i="8"/>
  <c r="AD4" i="8"/>
  <c r="AE4" i="8"/>
  <c r="AC32" i="8"/>
  <c r="AC59" i="8"/>
  <c r="AD32" i="8"/>
  <c r="X4" i="8"/>
  <c r="X32" i="8"/>
  <c r="X59" i="8"/>
  <c r="U4" i="8"/>
  <c r="W4" i="8"/>
  <c r="V4" i="8"/>
  <c r="V59" i="8"/>
  <c r="U32" i="8"/>
  <c r="W32" i="8"/>
  <c r="V32" i="8"/>
  <c r="P4" i="8"/>
  <c r="P32" i="8"/>
  <c r="P59" i="8"/>
  <c r="M4" i="8"/>
  <c r="O4" i="8"/>
  <c r="N4" i="8"/>
  <c r="M32" i="8"/>
  <c r="M59" i="8"/>
  <c r="N32" i="8"/>
  <c r="O32" i="8"/>
  <c r="F59" i="8"/>
  <c r="H59" i="8"/>
  <c r="G59" i="8"/>
  <c r="BL3" i="8"/>
  <c r="BL31" i="8"/>
  <c r="BI3" i="8"/>
  <c r="BK3" i="8"/>
  <c r="BJ3" i="8"/>
  <c r="BI31" i="8"/>
  <c r="BI58" i="8"/>
  <c r="BJ31" i="8"/>
  <c r="BD3" i="8"/>
  <c r="BD31" i="8"/>
  <c r="BA3" i="8"/>
  <c r="BC3" i="8"/>
  <c r="BB3" i="8"/>
  <c r="BA31" i="8"/>
  <c r="BC31" i="8"/>
  <c r="BB31" i="8"/>
  <c r="BA58" i="8"/>
  <c r="AV3" i="8"/>
  <c r="AV31" i="8"/>
  <c r="AS3" i="8"/>
  <c r="AT3" i="8"/>
  <c r="AU3" i="8"/>
  <c r="AS31" i="8"/>
  <c r="AS58" i="8"/>
  <c r="AT31" i="8"/>
  <c r="AU31" i="8"/>
  <c r="AU58" i="8"/>
  <c r="AN3" i="8"/>
  <c r="AN31" i="8"/>
  <c r="AK3" i="8"/>
  <c r="AL3" i="8"/>
  <c r="AM3" i="8"/>
  <c r="AK31" i="8"/>
  <c r="AM31" i="8"/>
  <c r="AL31" i="8"/>
  <c r="AF3" i="8"/>
  <c r="AF58" i="8"/>
  <c r="AF31" i="8"/>
  <c r="AC3" i="8"/>
  <c r="AE3" i="8"/>
  <c r="AD3" i="8"/>
  <c r="AC31" i="8"/>
  <c r="AE31" i="8"/>
  <c r="AD31" i="8"/>
  <c r="X3" i="8"/>
  <c r="X31" i="8"/>
  <c r="X58" i="8"/>
  <c r="U3" i="8"/>
  <c r="W3" i="8"/>
  <c r="V3" i="8"/>
  <c r="U31" i="8"/>
  <c r="V31" i="8"/>
  <c r="V58" i="8"/>
  <c r="P3" i="8"/>
  <c r="P31" i="8"/>
  <c r="M3" i="8"/>
  <c r="O3" i="8"/>
  <c r="N3" i="8"/>
  <c r="M31" i="8"/>
  <c r="O31" i="8"/>
  <c r="N31" i="8"/>
  <c r="F58" i="8"/>
  <c r="H58" i="8"/>
  <c r="G58" i="8"/>
  <c r="BH53" i="8"/>
  <c r="AZ53" i="8"/>
  <c r="AR53" i="8"/>
  <c r="AJ53" i="8"/>
  <c r="AB53" i="8"/>
  <c r="T53" i="8"/>
  <c r="L53" i="8"/>
  <c r="F53" i="8"/>
  <c r="H53" i="8"/>
  <c r="G53" i="8"/>
  <c r="BH52" i="8"/>
  <c r="AZ52" i="8"/>
  <c r="AR52" i="8"/>
  <c r="AJ52" i="8"/>
  <c r="AB52" i="8"/>
  <c r="T52" i="8"/>
  <c r="L52" i="8"/>
  <c r="F52" i="8"/>
  <c r="H52" i="8"/>
  <c r="G52" i="8"/>
  <c r="BH51" i="8"/>
  <c r="AZ51" i="8"/>
  <c r="AR51" i="8"/>
  <c r="AJ51" i="8"/>
  <c r="AB51" i="8"/>
  <c r="T51" i="8"/>
  <c r="L51" i="8"/>
  <c r="F51" i="8"/>
  <c r="H51" i="8"/>
  <c r="G51" i="8"/>
  <c r="BH50" i="8"/>
  <c r="AZ50" i="8"/>
  <c r="AR50" i="8"/>
  <c r="AJ50" i="8"/>
  <c r="AB50" i="8"/>
  <c r="T50" i="8"/>
  <c r="L50" i="8"/>
  <c r="F50" i="8"/>
  <c r="H50" i="8"/>
  <c r="G50" i="8"/>
  <c r="BH49" i="8"/>
  <c r="AZ49" i="8"/>
  <c r="AR49" i="8"/>
  <c r="AJ49" i="8"/>
  <c r="AB49" i="8"/>
  <c r="T49" i="8"/>
  <c r="L49" i="8"/>
  <c r="F49" i="8"/>
  <c r="H49" i="8"/>
  <c r="G49" i="8"/>
  <c r="BH48" i="8"/>
  <c r="AZ48" i="8"/>
  <c r="AR48" i="8"/>
  <c r="AJ48" i="8"/>
  <c r="AB48" i="8"/>
  <c r="T48" i="8"/>
  <c r="L48" i="8"/>
  <c r="F48" i="8"/>
  <c r="H48" i="8"/>
  <c r="G48" i="8"/>
  <c r="BH47" i="8"/>
  <c r="AZ47" i="8"/>
  <c r="AR47" i="8"/>
  <c r="AJ47" i="8"/>
  <c r="AB47" i="8"/>
  <c r="T47" i="8"/>
  <c r="L47" i="8"/>
  <c r="F47" i="8"/>
  <c r="H47" i="8"/>
  <c r="G47" i="8"/>
  <c r="BH46" i="8"/>
  <c r="AZ46" i="8"/>
  <c r="AR46" i="8"/>
  <c r="AJ46" i="8"/>
  <c r="AB46" i="8"/>
  <c r="T46" i="8"/>
  <c r="L46" i="8"/>
  <c r="F46" i="8"/>
  <c r="H46" i="8"/>
  <c r="G46" i="8"/>
  <c r="BH45" i="8"/>
  <c r="AZ45" i="8"/>
  <c r="AR45" i="8"/>
  <c r="AJ45" i="8"/>
  <c r="AB45" i="8"/>
  <c r="T45" i="8"/>
  <c r="L45" i="8"/>
  <c r="F45" i="8"/>
  <c r="H45" i="8"/>
  <c r="G45" i="8"/>
  <c r="BH44" i="8"/>
  <c r="AZ44" i="8"/>
  <c r="AR44" i="8"/>
  <c r="AJ44" i="8"/>
  <c r="AB44" i="8"/>
  <c r="T44" i="8"/>
  <c r="L44" i="8"/>
  <c r="F44" i="8"/>
  <c r="H44" i="8"/>
  <c r="G44" i="8"/>
  <c r="BH43" i="8"/>
  <c r="AZ43" i="8"/>
  <c r="AR43" i="8"/>
  <c r="AJ43" i="8"/>
  <c r="AB43" i="8"/>
  <c r="T43" i="8"/>
  <c r="L43" i="8"/>
  <c r="F43" i="8"/>
  <c r="H43" i="8"/>
  <c r="G43" i="8"/>
  <c r="BH42" i="8"/>
  <c r="AZ42" i="8"/>
  <c r="AR42" i="8"/>
  <c r="AJ42" i="8"/>
  <c r="AB42" i="8"/>
  <c r="T42" i="8"/>
  <c r="L42" i="8"/>
  <c r="F42" i="8"/>
  <c r="H42" i="8"/>
  <c r="G42" i="8"/>
  <c r="C41" i="8"/>
  <c r="C42" i="8"/>
  <c r="C44" i="8"/>
  <c r="BH41" i="8"/>
  <c r="AZ41" i="8"/>
  <c r="AR41" i="8"/>
  <c r="AJ41" i="8"/>
  <c r="AB41" i="8"/>
  <c r="T41" i="8"/>
  <c r="L41" i="8"/>
  <c r="F41" i="8"/>
  <c r="H41" i="8"/>
  <c r="G41" i="8"/>
  <c r="BH40" i="8"/>
  <c r="AZ40" i="8"/>
  <c r="AR40" i="8"/>
  <c r="AJ40" i="8"/>
  <c r="AB40" i="8"/>
  <c r="T40" i="8"/>
  <c r="L40" i="8"/>
  <c r="F40" i="8"/>
  <c r="H40" i="8"/>
  <c r="G40" i="8"/>
  <c r="BH39" i="8"/>
  <c r="AZ39" i="8"/>
  <c r="AR39" i="8"/>
  <c r="AJ39" i="8"/>
  <c r="AB39" i="8"/>
  <c r="T39" i="8"/>
  <c r="L39" i="8"/>
  <c r="F39" i="8"/>
  <c r="H39" i="8"/>
  <c r="G39" i="8"/>
  <c r="BH38" i="8"/>
  <c r="AZ38" i="8"/>
  <c r="AR38" i="8"/>
  <c r="AJ38" i="8"/>
  <c r="AB38" i="8"/>
  <c r="T38" i="8"/>
  <c r="L38" i="8"/>
  <c r="F38" i="8"/>
  <c r="H38" i="8"/>
  <c r="G38" i="8"/>
  <c r="BH37" i="8"/>
  <c r="AZ37" i="8"/>
  <c r="AR37" i="8"/>
  <c r="AJ37" i="8"/>
  <c r="AB37" i="8"/>
  <c r="T37" i="8"/>
  <c r="L37" i="8"/>
  <c r="F37" i="8"/>
  <c r="H37" i="8"/>
  <c r="G37" i="8"/>
  <c r="BH36" i="8"/>
  <c r="AZ36" i="8"/>
  <c r="AR36" i="8"/>
  <c r="AJ36" i="8"/>
  <c r="AB36" i="8"/>
  <c r="T36" i="8"/>
  <c r="L36" i="8"/>
  <c r="F36" i="8"/>
  <c r="H36" i="8"/>
  <c r="G36" i="8"/>
  <c r="C38" i="8"/>
  <c r="BH35" i="8"/>
  <c r="AZ35" i="8"/>
  <c r="AR35" i="8"/>
  <c r="AJ35" i="8"/>
  <c r="AB35" i="8"/>
  <c r="T35" i="8"/>
  <c r="L35" i="8"/>
  <c r="F35" i="8"/>
  <c r="H35" i="8"/>
  <c r="G35" i="8"/>
  <c r="C37" i="8"/>
  <c r="BH34" i="8"/>
  <c r="AZ34" i="8"/>
  <c r="AR34" i="8"/>
  <c r="AJ34" i="8"/>
  <c r="AB34" i="8"/>
  <c r="T34" i="8"/>
  <c r="L34" i="8"/>
  <c r="F34" i="8"/>
  <c r="H34" i="8"/>
  <c r="G34" i="8"/>
  <c r="BH33" i="8"/>
  <c r="AZ33" i="8"/>
  <c r="AR33" i="8"/>
  <c r="AJ33" i="8"/>
  <c r="AB33" i="8"/>
  <c r="T33" i="8"/>
  <c r="L33" i="8"/>
  <c r="F33" i="8"/>
  <c r="H33" i="8"/>
  <c r="G33" i="8"/>
  <c r="C35" i="8"/>
  <c r="BH32" i="8"/>
  <c r="AZ32" i="8"/>
  <c r="AR32" i="8"/>
  <c r="AJ32" i="8"/>
  <c r="AB32" i="8"/>
  <c r="T32" i="8"/>
  <c r="L32" i="8"/>
  <c r="F32" i="8"/>
  <c r="H32" i="8"/>
  <c r="G32" i="8"/>
  <c r="C34" i="8"/>
  <c r="BH31" i="8"/>
  <c r="AZ31" i="8"/>
  <c r="AR31" i="8"/>
  <c r="AJ31" i="8"/>
  <c r="AB31" i="8"/>
  <c r="T31" i="8"/>
  <c r="L31" i="8"/>
  <c r="F31" i="8"/>
  <c r="H31" i="8"/>
  <c r="G31" i="8"/>
  <c r="BH25" i="8"/>
  <c r="AZ25" i="8"/>
  <c r="AR25" i="8"/>
  <c r="AJ25" i="8"/>
  <c r="AB25" i="8"/>
  <c r="T25" i="8"/>
  <c r="L25" i="8"/>
  <c r="F25" i="8"/>
  <c r="H25" i="8"/>
  <c r="G25" i="8"/>
  <c r="BH24" i="8"/>
  <c r="AZ24" i="8"/>
  <c r="AR24" i="8"/>
  <c r="AJ24" i="8"/>
  <c r="AB24" i="8"/>
  <c r="T24" i="8"/>
  <c r="L24" i="8"/>
  <c r="F24" i="8"/>
  <c r="H24" i="8"/>
  <c r="G24" i="8"/>
  <c r="BH23" i="8"/>
  <c r="AZ23" i="8"/>
  <c r="AR23" i="8"/>
  <c r="AJ23" i="8"/>
  <c r="AB23" i="8"/>
  <c r="T23" i="8"/>
  <c r="L23" i="8"/>
  <c r="F23" i="8"/>
  <c r="H23" i="8"/>
  <c r="G23" i="8"/>
  <c r="BH22" i="8"/>
  <c r="AZ22" i="8"/>
  <c r="AR22" i="8"/>
  <c r="AJ22" i="8"/>
  <c r="AB22" i="8"/>
  <c r="T22" i="8"/>
  <c r="L22" i="8"/>
  <c r="F22" i="8"/>
  <c r="H22" i="8"/>
  <c r="G22" i="8"/>
  <c r="BH21" i="8"/>
  <c r="AZ21" i="8"/>
  <c r="AR21" i="8"/>
  <c r="AJ21" i="8"/>
  <c r="AB21" i="8"/>
  <c r="T21" i="8"/>
  <c r="L21" i="8"/>
  <c r="F21" i="8"/>
  <c r="H21" i="8"/>
  <c r="G21" i="8"/>
  <c r="BH20" i="8"/>
  <c r="AZ20" i="8"/>
  <c r="AR20" i="8"/>
  <c r="AJ20" i="8"/>
  <c r="AB20" i="8"/>
  <c r="T20" i="8"/>
  <c r="L20" i="8"/>
  <c r="F20" i="8"/>
  <c r="H20" i="8"/>
  <c r="G20" i="8"/>
  <c r="BH19" i="8"/>
  <c r="AZ19" i="8"/>
  <c r="AR19" i="8"/>
  <c r="AJ19" i="8"/>
  <c r="AB19" i="8"/>
  <c r="T19" i="8"/>
  <c r="L19" i="8"/>
  <c r="F19" i="8"/>
  <c r="H19" i="8"/>
  <c r="G19" i="8"/>
  <c r="BH18" i="8"/>
  <c r="AZ18" i="8"/>
  <c r="AR18" i="8"/>
  <c r="AJ18" i="8"/>
  <c r="AB18" i="8"/>
  <c r="T18" i="8"/>
  <c r="L18" i="8"/>
  <c r="F18" i="8"/>
  <c r="H18" i="8"/>
  <c r="G18" i="8"/>
  <c r="BH17" i="8"/>
  <c r="AZ17" i="8"/>
  <c r="AR17" i="8"/>
  <c r="AJ17" i="8"/>
  <c r="AB17" i="8"/>
  <c r="T17" i="8"/>
  <c r="L17" i="8"/>
  <c r="F17" i="8"/>
  <c r="H17" i="8"/>
  <c r="G17" i="8"/>
  <c r="BH16" i="8"/>
  <c r="AZ16" i="8"/>
  <c r="AR16" i="8"/>
  <c r="AJ16" i="8"/>
  <c r="AB16" i="8"/>
  <c r="T16" i="8"/>
  <c r="L16" i="8"/>
  <c r="F16" i="8"/>
  <c r="H16" i="8"/>
  <c r="G16" i="8"/>
  <c r="BH15" i="8"/>
  <c r="AZ15" i="8"/>
  <c r="AR15" i="8"/>
  <c r="AJ15" i="8"/>
  <c r="AB15" i="8"/>
  <c r="T15" i="8"/>
  <c r="L15" i="8"/>
  <c r="F15" i="8"/>
  <c r="H15" i="8"/>
  <c r="G15" i="8"/>
  <c r="BH14" i="8"/>
  <c r="AZ14" i="8"/>
  <c r="AR14" i="8"/>
  <c r="AJ14" i="8"/>
  <c r="AB14" i="8"/>
  <c r="T14" i="8"/>
  <c r="L14" i="8"/>
  <c r="F14" i="8"/>
  <c r="H14" i="8"/>
  <c r="G14" i="8"/>
  <c r="BH13" i="8"/>
  <c r="AZ13" i="8"/>
  <c r="AR13" i="8"/>
  <c r="AJ13" i="8"/>
  <c r="AB13" i="8"/>
  <c r="T13" i="8"/>
  <c r="L13" i="8"/>
  <c r="F13" i="8"/>
  <c r="H13" i="8"/>
  <c r="G13" i="8"/>
  <c r="BH12" i="8"/>
  <c r="AZ12" i="8"/>
  <c r="AR12" i="8"/>
  <c r="AJ12" i="8"/>
  <c r="AB12" i="8"/>
  <c r="T12" i="8"/>
  <c r="L12" i="8"/>
  <c r="F12" i="8"/>
  <c r="H12" i="8"/>
  <c r="G12" i="8"/>
  <c r="BH11" i="8"/>
  <c r="AZ11" i="8"/>
  <c r="AR11" i="8"/>
  <c r="AJ11" i="8"/>
  <c r="AB11" i="8"/>
  <c r="T11" i="8"/>
  <c r="L11" i="8"/>
  <c r="F11" i="8"/>
  <c r="H11" i="8"/>
  <c r="G11" i="8"/>
  <c r="BH10" i="8"/>
  <c r="AZ10" i="8"/>
  <c r="AR10" i="8"/>
  <c r="AJ10" i="8"/>
  <c r="AB10" i="8"/>
  <c r="T10" i="8"/>
  <c r="L10" i="8"/>
  <c r="F10" i="8"/>
  <c r="H10" i="8"/>
  <c r="G10" i="8"/>
  <c r="BH9" i="8"/>
  <c r="AZ9" i="8"/>
  <c r="AR9" i="8"/>
  <c r="AJ9" i="8"/>
  <c r="AB9" i="8"/>
  <c r="T9" i="8"/>
  <c r="L9" i="8"/>
  <c r="F9" i="8"/>
  <c r="H9" i="8"/>
  <c r="G9" i="8"/>
  <c r="BH8" i="8"/>
  <c r="AZ8" i="8"/>
  <c r="AR8" i="8"/>
  <c r="AJ8" i="8"/>
  <c r="AB8" i="8"/>
  <c r="T8" i="8"/>
  <c r="L8" i="8"/>
  <c r="F8" i="8"/>
  <c r="H8" i="8"/>
  <c r="G8" i="8"/>
  <c r="BH7" i="8"/>
  <c r="AZ7" i="8"/>
  <c r="AR7" i="8"/>
  <c r="AJ7" i="8"/>
  <c r="AB7" i="8"/>
  <c r="T7" i="8"/>
  <c r="L7" i="8"/>
  <c r="F7" i="8"/>
  <c r="H7" i="8"/>
  <c r="G7" i="8"/>
  <c r="C8" i="8"/>
  <c r="BH6" i="8"/>
  <c r="AZ6" i="8"/>
  <c r="AR6" i="8"/>
  <c r="AJ6" i="8"/>
  <c r="AB6" i="8"/>
  <c r="T6" i="8"/>
  <c r="L6" i="8"/>
  <c r="F6" i="8"/>
  <c r="H6" i="8"/>
  <c r="G6" i="8"/>
  <c r="BH5" i="8"/>
  <c r="AZ5" i="8"/>
  <c r="AR5" i="8"/>
  <c r="AJ5" i="8"/>
  <c r="AB5" i="8"/>
  <c r="T5" i="8"/>
  <c r="L5" i="8"/>
  <c r="F5" i="8"/>
  <c r="H5" i="8"/>
  <c r="G5" i="8"/>
  <c r="BH4" i="8"/>
  <c r="AZ4" i="8"/>
  <c r="AR4" i="8"/>
  <c r="AJ4" i="8"/>
  <c r="AB4" i="8"/>
  <c r="T4" i="8"/>
  <c r="L4" i="8"/>
  <c r="F4" i="8"/>
  <c r="H4" i="8"/>
  <c r="G4" i="8"/>
  <c r="BH3" i="8"/>
  <c r="AZ3" i="8"/>
  <c r="AR3" i="8"/>
  <c r="AJ3" i="8"/>
  <c r="AB3" i="8"/>
  <c r="T3" i="8"/>
  <c r="L3" i="8"/>
  <c r="F3" i="8"/>
  <c r="H3" i="8"/>
  <c r="G3" i="8"/>
  <c r="C4" i="8"/>
  <c r="BX26" i="7"/>
  <c r="BX55" i="7"/>
  <c r="BN26" i="7"/>
  <c r="BN55" i="7"/>
  <c r="BN83" i="7"/>
  <c r="BD26" i="7"/>
  <c r="BD55" i="7"/>
  <c r="BA83" i="7"/>
  <c r="AT26" i="7"/>
  <c r="AT55" i="7"/>
  <c r="AT83" i="7"/>
  <c r="AJ26" i="7"/>
  <c r="AJ55" i="7"/>
  <c r="Z26" i="7"/>
  <c r="Z55" i="7"/>
  <c r="W83" i="7"/>
  <c r="P55" i="7"/>
  <c r="P83" i="7"/>
  <c r="M55" i="7"/>
  <c r="N55" i="7"/>
  <c r="N83" i="7"/>
  <c r="O55" i="7"/>
  <c r="O83" i="7"/>
  <c r="M83" i="7"/>
  <c r="F83" i="7"/>
  <c r="C5" i="7"/>
  <c r="H83" i="7"/>
  <c r="G83" i="7"/>
  <c r="BX25" i="7"/>
  <c r="BX54" i="7"/>
  <c r="BX82" i="7"/>
  <c r="BU82" i="7"/>
  <c r="BN25" i="7"/>
  <c r="BN54" i="7"/>
  <c r="BN82" i="7"/>
  <c r="BK82" i="7"/>
  <c r="BD25" i="7"/>
  <c r="BD54" i="7"/>
  <c r="BD82" i="7"/>
  <c r="AT25" i="7"/>
  <c r="AT54" i="7"/>
  <c r="AT82" i="7"/>
  <c r="AQ82" i="7"/>
  <c r="AJ25" i="7"/>
  <c r="AJ54" i="7"/>
  <c r="Z25" i="7"/>
  <c r="Z54" i="7"/>
  <c r="W82" i="7"/>
  <c r="P54" i="7"/>
  <c r="P82" i="7"/>
  <c r="M54" i="7"/>
  <c r="N54" i="7"/>
  <c r="O54" i="7"/>
  <c r="O82" i="7"/>
  <c r="M82" i="7"/>
  <c r="N82" i="7"/>
  <c r="F82" i="7"/>
  <c r="H82" i="7"/>
  <c r="G82" i="7"/>
  <c r="BX24" i="7"/>
  <c r="BX53" i="7"/>
  <c r="BX81" i="7"/>
  <c r="BN24" i="7"/>
  <c r="BN53" i="7"/>
  <c r="BN81" i="7"/>
  <c r="BD24" i="7"/>
  <c r="BD53" i="7"/>
  <c r="AT24" i="7"/>
  <c r="AT53" i="7"/>
  <c r="AT81" i="7"/>
  <c r="AQ81" i="7"/>
  <c r="AJ24" i="7"/>
  <c r="AJ53" i="7"/>
  <c r="AG81" i="7"/>
  <c r="Z24" i="7"/>
  <c r="Z53" i="7"/>
  <c r="Z81" i="7"/>
  <c r="W81" i="7"/>
  <c r="P53" i="7"/>
  <c r="P81" i="7"/>
  <c r="M53" i="7"/>
  <c r="N53" i="7"/>
  <c r="O53" i="7"/>
  <c r="O81" i="7"/>
  <c r="N81" i="7"/>
  <c r="F81" i="7"/>
  <c r="H81" i="7"/>
  <c r="G81" i="7"/>
  <c r="BX23" i="7"/>
  <c r="BX52" i="7"/>
  <c r="BX80" i="7"/>
  <c r="BU80" i="7"/>
  <c r="BN23" i="7"/>
  <c r="BN52" i="7"/>
  <c r="BN80" i="7"/>
  <c r="BK80" i="7"/>
  <c r="BD23" i="7"/>
  <c r="BD52" i="7"/>
  <c r="BA80" i="7"/>
  <c r="AT23" i="7"/>
  <c r="AT52" i="7"/>
  <c r="AJ23" i="7"/>
  <c r="AJ52" i="7"/>
  <c r="Z23" i="7"/>
  <c r="Z52" i="7"/>
  <c r="Z80" i="7"/>
  <c r="W80" i="7"/>
  <c r="P52" i="7"/>
  <c r="P80" i="7"/>
  <c r="M52" i="7"/>
  <c r="N52" i="7"/>
  <c r="O52" i="7"/>
  <c r="O80" i="7"/>
  <c r="F80" i="7"/>
  <c r="H80" i="7"/>
  <c r="G80" i="7"/>
  <c r="BX22" i="7"/>
  <c r="BX51" i="7"/>
  <c r="BU79" i="7"/>
  <c r="BN22" i="7"/>
  <c r="BN51" i="7"/>
  <c r="BN79" i="7"/>
  <c r="BD22" i="7"/>
  <c r="BD51" i="7"/>
  <c r="BD79" i="7"/>
  <c r="BA79" i="7"/>
  <c r="AT22" i="7"/>
  <c r="AT51" i="7"/>
  <c r="AT79" i="7"/>
  <c r="AQ79" i="7"/>
  <c r="AJ22" i="7"/>
  <c r="AJ51" i="7"/>
  <c r="AJ79" i="7"/>
  <c r="AG79" i="7"/>
  <c r="Z22" i="7"/>
  <c r="Z51" i="7"/>
  <c r="P51" i="7"/>
  <c r="P79" i="7"/>
  <c r="M51" i="7"/>
  <c r="M79" i="7"/>
  <c r="N51" i="7"/>
  <c r="N79" i="7"/>
  <c r="F79" i="7"/>
  <c r="H79" i="7"/>
  <c r="G79" i="7"/>
  <c r="BX21" i="7"/>
  <c r="BX50" i="7"/>
  <c r="BX78" i="7"/>
  <c r="BN21" i="7"/>
  <c r="BN50" i="7"/>
  <c r="BN78" i="7"/>
  <c r="BK78" i="7"/>
  <c r="BD21" i="7"/>
  <c r="BD50" i="7"/>
  <c r="BD78" i="7"/>
  <c r="BA78" i="7"/>
  <c r="AT21" i="7"/>
  <c r="AT50" i="7"/>
  <c r="AJ21" i="7"/>
  <c r="AJ50" i="7"/>
  <c r="Z21" i="7"/>
  <c r="Z50" i="7"/>
  <c r="Z78" i="7"/>
  <c r="P50" i="7"/>
  <c r="P78" i="7"/>
  <c r="M50" i="7"/>
  <c r="N50" i="7"/>
  <c r="O50" i="7"/>
  <c r="O78" i="7"/>
  <c r="N78" i="7"/>
  <c r="F78" i="7"/>
  <c r="H78" i="7"/>
  <c r="G78" i="7"/>
  <c r="BX20" i="7"/>
  <c r="BX49" i="7"/>
  <c r="BX77" i="7"/>
  <c r="BN20" i="7"/>
  <c r="BN49" i="7"/>
  <c r="BN77" i="7"/>
  <c r="BD20" i="7"/>
  <c r="BD49" i="7"/>
  <c r="BD77" i="7"/>
  <c r="BA77" i="7"/>
  <c r="AT20" i="7"/>
  <c r="AT49" i="7"/>
  <c r="AT77" i="7"/>
  <c r="AJ20" i="7"/>
  <c r="AJ49" i="7"/>
  <c r="AJ77" i="7"/>
  <c r="AG77" i="7"/>
  <c r="Z20" i="7"/>
  <c r="Z49" i="7"/>
  <c r="Z77" i="7"/>
  <c r="P49" i="7"/>
  <c r="P77" i="7"/>
  <c r="M49" i="7"/>
  <c r="N49" i="7"/>
  <c r="O49" i="7"/>
  <c r="O77" i="7"/>
  <c r="N77" i="7"/>
  <c r="M77" i="7"/>
  <c r="F77" i="7"/>
  <c r="H77" i="7"/>
  <c r="G77" i="7"/>
  <c r="BX19" i="7"/>
  <c r="BX48" i="7"/>
  <c r="BX76" i="7"/>
  <c r="BU76" i="7"/>
  <c r="BN19" i="7"/>
  <c r="BN48" i="7"/>
  <c r="BN76" i="7"/>
  <c r="BD19" i="7"/>
  <c r="BD48" i="7"/>
  <c r="BD76" i="7"/>
  <c r="AT19" i="7"/>
  <c r="AT48" i="7"/>
  <c r="AT76" i="7"/>
  <c r="AQ76" i="7"/>
  <c r="AJ19" i="7"/>
  <c r="AJ48" i="7"/>
  <c r="AJ76" i="7"/>
  <c r="Z19" i="7"/>
  <c r="Z48" i="7"/>
  <c r="Z76" i="7"/>
  <c r="W76" i="7"/>
  <c r="P48" i="7"/>
  <c r="P76" i="7"/>
  <c r="M48" i="7"/>
  <c r="N48" i="7"/>
  <c r="N76" i="7"/>
  <c r="O48" i="7"/>
  <c r="O76" i="7"/>
  <c r="M76" i="7"/>
  <c r="F76" i="7"/>
  <c r="H76" i="7"/>
  <c r="G76" i="7"/>
  <c r="BX18" i="7"/>
  <c r="BX47" i="7"/>
  <c r="BX75" i="7"/>
  <c r="BU75" i="7"/>
  <c r="BN18" i="7"/>
  <c r="BN47" i="7"/>
  <c r="BN75" i="7"/>
  <c r="BD18" i="7"/>
  <c r="BD47" i="7"/>
  <c r="BD75" i="7"/>
  <c r="BA75" i="7"/>
  <c r="AT18" i="7"/>
  <c r="AT47" i="7"/>
  <c r="AJ18" i="7"/>
  <c r="AJ47" i="7"/>
  <c r="AG75" i="7"/>
  <c r="Z18" i="7"/>
  <c r="Z47" i="7"/>
  <c r="Z75" i="7"/>
  <c r="W75" i="7"/>
  <c r="P47" i="7"/>
  <c r="P75" i="7"/>
  <c r="M47" i="7"/>
  <c r="M75" i="7"/>
  <c r="N47" i="7"/>
  <c r="O47" i="7"/>
  <c r="O75" i="7"/>
  <c r="N75" i="7"/>
  <c r="F75" i="7"/>
  <c r="H75" i="7"/>
  <c r="G75" i="7"/>
  <c r="BX17" i="7"/>
  <c r="BX46" i="7"/>
  <c r="BU74" i="7"/>
  <c r="BN17" i="7"/>
  <c r="BN46" i="7"/>
  <c r="BN74" i="7"/>
  <c r="BK74" i="7"/>
  <c r="BD17" i="7"/>
  <c r="BD46" i="7"/>
  <c r="BD74" i="7"/>
  <c r="BA74" i="7"/>
  <c r="AT17" i="7"/>
  <c r="AT46" i="7"/>
  <c r="AT74" i="7"/>
  <c r="AQ74" i="7"/>
  <c r="AJ17" i="7"/>
  <c r="AJ46" i="7"/>
  <c r="AG74" i="7"/>
  <c r="Z17" i="7"/>
  <c r="Z46" i="7"/>
  <c r="Z74" i="7"/>
  <c r="W74" i="7"/>
  <c r="P46" i="7"/>
  <c r="P74" i="7"/>
  <c r="M46" i="7"/>
  <c r="M74" i="7"/>
  <c r="N46" i="7"/>
  <c r="N74" i="7"/>
  <c r="F74" i="7"/>
  <c r="H74" i="7"/>
  <c r="G74" i="7"/>
  <c r="BX16" i="7"/>
  <c r="BX45" i="7"/>
  <c r="BX73" i="7"/>
  <c r="BU73" i="7"/>
  <c r="BN16" i="7"/>
  <c r="BN45" i="7"/>
  <c r="BN73" i="7"/>
  <c r="BK73" i="7"/>
  <c r="BD16" i="7"/>
  <c r="BD45" i="7"/>
  <c r="BD73" i="7"/>
  <c r="BA73" i="7"/>
  <c r="AT16" i="7"/>
  <c r="AT45" i="7"/>
  <c r="AQ73" i="7"/>
  <c r="AJ16" i="7"/>
  <c r="AJ45" i="7"/>
  <c r="AJ73" i="7"/>
  <c r="AG73" i="7"/>
  <c r="Z16" i="7"/>
  <c r="Z45" i="7"/>
  <c r="W73" i="7"/>
  <c r="P45" i="7"/>
  <c r="P73" i="7"/>
  <c r="M45" i="7"/>
  <c r="N45" i="7"/>
  <c r="O45" i="7"/>
  <c r="O73" i="7"/>
  <c r="N73" i="7"/>
  <c r="F73" i="7"/>
  <c r="H73" i="7"/>
  <c r="G73" i="7"/>
  <c r="BX15" i="7"/>
  <c r="BX44" i="7"/>
  <c r="BX72" i="7"/>
  <c r="BU72" i="7"/>
  <c r="BN15" i="7"/>
  <c r="BN44" i="7"/>
  <c r="BN72" i="7"/>
  <c r="BK72" i="7"/>
  <c r="BD15" i="7"/>
  <c r="BD44" i="7"/>
  <c r="BD72" i="7"/>
  <c r="AT15" i="7"/>
  <c r="AT44" i="7"/>
  <c r="AT72" i="7"/>
  <c r="AJ15" i="7"/>
  <c r="AJ44" i="7"/>
  <c r="Z15" i="7"/>
  <c r="Z44" i="7"/>
  <c r="Z72" i="7"/>
  <c r="P44" i="7"/>
  <c r="P72" i="7"/>
  <c r="M44" i="7"/>
  <c r="N44" i="7"/>
  <c r="O44" i="7"/>
  <c r="O72" i="7"/>
  <c r="N72" i="7"/>
  <c r="M72" i="7"/>
  <c r="F72" i="7"/>
  <c r="H72" i="7"/>
  <c r="G72" i="7"/>
  <c r="BX14" i="7"/>
  <c r="BX43" i="7"/>
  <c r="BX71" i="7"/>
  <c r="BN14" i="7"/>
  <c r="BN43" i="7"/>
  <c r="BN71" i="7"/>
  <c r="BK71" i="7"/>
  <c r="BD14" i="7"/>
  <c r="BD43" i="7"/>
  <c r="BD71" i="7"/>
  <c r="AT14" i="7"/>
  <c r="AT43" i="7"/>
  <c r="AT71" i="7"/>
  <c r="AQ71" i="7"/>
  <c r="AJ14" i="7"/>
  <c r="AJ43" i="7"/>
  <c r="AJ71" i="7"/>
  <c r="Z14" i="7"/>
  <c r="Z43" i="7"/>
  <c r="Z71" i="7"/>
  <c r="P43" i="7"/>
  <c r="P71" i="7"/>
  <c r="M43" i="7"/>
  <c r="M71" i="7"/>
  <c r="N43" i="7"/>
  <c r="N71" i="7"/>
  <c r="F71" i="7"/>
  <c r="H71" i="7"/>
  <c r="G71" i="7"/>
  <c r="BX13" i="7"/>
  <c r="BX42" i="7"/>
  <c r="BU70" i="7"/>
  <c r="BN13" i="7"/>
  <c r="BN42" i="7"/>
  <c r="BN70" i="7"/>
  <c r="BK70" i="7"/>
  <c r="BD13" i="7"/>
  <c r="BD42" i="7"/>
  <c r="BD70" i="7"/>
  <c r="BA70" i="7"/>
  <c r="AT13" i="7"/>
  <c r="AT42" i="7"/>
  <c r="AT70" i="7"/>
  <c r="AQ70" i="7"/>
  <c r="AJ13" i="7"/>
  <c r="AJ42" i="7"/>
  <c r="AJ70" i="7"/>
  <c r="AG70" i="7"/>
  <c r="Z13" i="7"/>
  <c r="Z42" i="7"/>
  <c r="P42" i="7"/>
  <c r="P70" i="7"/>
  <c r="M42" i="7"/>
  <c r="N42" i="7"/>
  <c r="O42" i="7"/>
  <c r="O70" i="7"/>
  <c r="N70" i="7"/>
  <c r="F70" i="7"/>
  <c r="H70" i="7"/>
  <c r="G70" i="7"/>
  <c r="BX12" i="7"/>
  <c r="BX41" i="7"/>
  <c r="BU69" i="7"/>
  <c r="BN12" i="7"/>
  <c r="BN41" i="7"/>
  <c r="BN69" i="7"/>
  <c r="BK69" i="7"/>
  <c r="BD12" i="7"/>
  <c r="BD41" i="7"/>
  <c r="BD69" i="7"/>
  <c r="AT12" i="7"/>
  <c r="AT41" i="7"/>
  <c r="AT69" i="7"/>
  <c r="AJ12" i="7"/>
  <c r="AJ41" i="7"/>
  <c r="AJ69" i="7"/>
  <c r="AG69" i="7"/>
  <c r="Z12" i="7"/>
  <c r="Z41" i="7"/>
  <c r="W69" i="7"/>
  <c r="P41" i="7"/>
  <c r="P69" i="7"/>
  <c r="M41" i="7"/>
  <c r="N41" i="7"/>
  <c r="O41" i="7"/>
  <c r="O69" i="7"/>
  <c r="N69" i="7"/>
  <c r="M69" i="7"/>
  <c r="F69" i="7"/>
  <c r="H69" i="7"/>
  <c r="G69" i="7"/>
  <c r="BX11" i="7"/>
  <c r="BX40" i="7"/>
  <c r="BX68" i="7"/>
  <c r="BU68" i="7"/>
  <c r="BN11" i="7"/>
  <c r="BN40" i="7"/>
  <c r="BN68" i="7"/>
  <c r="BK68" i="7"/>
  <c r="BD11" i="7"/>
  <c r="BD40" i="7"/>
  <c r="BD68" i="7"/>
  <c r="AT11" i="7"/>
  <c r="AT40" i="7"/>
  <c r="AJ11" i="7"/>
  <c r="AJ40" i="7"/>
  <c r="AJ68" i="7"/>
  <c r="AG68" i="7"/>
  <c r="Z11" i="7"/>
  <c r="Z40" i="7"/>
  <c r="Z68" i="7"/>
  <c r="W68" i="7"/>
  <c r="P40" i="7"/>
  <c r="P68" i="7"/>
  <c r="M40" i="7"/>
  <c r="N40" i="7"/>
  <c r="N68" i="7"/>
  <c r="O40" i="7"/>
  <c r="O68" i="7"/>
  <c r="M68" i="7"/>
  <c r="F68" i="7"/>
  <c r="H68" i="7"/>
  <c r="G68" i="7"/>
  <c r="BX10" i="7"/>
  <c r="BX39" i="7"/>
  <c r="BU67" i="7"/>
  <c r="BN10" i="7"/>
  <c r="BN39" i="7"/>
  <c r="BN67" i="7"/>
  <c r="BK67" i="7"/>
  <c r="BD10" i="7"/>
  <c r="BD39" i="7"/>
  <c r="BD67" i="7"/>
  <c r="BA67" i="7"/>
  <c r="AT10" i="7"/>
  <c r="AT39" i="7"/>
  <c r="AT67" i="7"/>
  <c r="AQ67" i="7"/>
  <c r="AJ10" i="7"/>
  <c r="AJ39" i="7"/>
  <c r="AJ67" i="7"/>
  <c r="Z10" i="7"/>
  <c r="Z39" i="7"/>
  <c r="Z67" i="7"/>
  <c r="P39" i="7"/>
  <c r="P67" i="7"/>
  <c r="M39" i="7"/>
  <c r="M67" i="7"/>
  <c r="N39" i="7"/>
  <c r="O39" i="7"/>
  <c r="O67" i="7"/>
  <c r="N67" i="7"/>
  <c r="F67" i="7"/>
  <c r="H67" i="7"/>
  <c r="G67" i="7"/>
  <c r="BX9" i="7"/>
  <c r="BX38" i="7"/>
  <c r="BU66" i="7"/>
  <c r="BN9" i="7"/>
  <c r="BN38" i="7"/>
  <c r="BN66" i="7"/>
  <c r="BD9" i="7"/>
  <c r="BD38" i="7"/>
  <c r="BD66" i="7"/>
  <c r="BA66" i="7"/>
  <c r="AT9" i="7"/>
  <c r="AT38" i="7"/>
  <c r="AT66" i="7"/>
  <c r="AJ9" i="7"/>
  <c r="AJ38" i="7"/>
  <c r="AG66" i="7"/>
  <c r="Z9" i="7"/>
  <c r="Z38" i="7"/>
  <c r="P38" i="7"/>
  <c r="P66" i="7"/>
  <c r="M38" i="7"/>
  <c r="N38" i="7"/>
  <c r="O38" i="7"/>
  <c r="O66" i="7"/>
  <c r="N66" i="7"/>
  <c r="M66" i="7"/>
  <c r="F66" i="7"/>
  <c r="H66" i="7"/>
  <c r="G66" i="7"/>
  <c r="BX8" i="7"/>
  <c r="BX37" i="7"/>
  <c r="BX65" i="7"/>
  <c r="BU65" i="7"/>
  <c r="BN8" i="7"/>
  <c r="BN37" i="7"/>
  <c r="BN65" i="7"/>
  <c r="BD8" i="7"/>
  <c r="BD37" i="7"/>
  <c r="BD65" i="7"/>
  <c r="BA65" i="7"/>
  <c r="AT8" i="7"/>
  <c r="AT37" i="7"/>
  <c r="AT65" i="7"/>
  <c r="AQ65" i="7"/>
  <c r="AJ8" i="7"/>
  <c r="AJ37" i="7"/>
  <c r="Z8" i="7"/>
  <c r="Z37" i="7"/>
  <c r="Z65" i="7"/>
  <c r="W65" i="7"/>
  <c r="P37" i="7"/>
  <c r="P65" i="7"/>
  <c r="M37" i="7"/>
  <c r="N37" i="7"/>
  <c r="O37" i="7"/>
  <c r="O65" i="7"/>
  <c r="N65" i="7"/>
  <c r="F65" i="7"/>
  <c r="H65" i="7"/>
  <c r="G65" i="7"/>
  <c r="BX7" i="7"/>
  <c r="BX36" i="7"/>
  <c r="BX64" i="7"/>
  <c r="BN7" i="7"/>
  <c r="BN36" i="7"/>
  <c r="BN64" i="7"/>
  <c r="BK64" i="7"/>
  <c r="BD7" i="7"/>
  <c r="BD36" i="7"/>
  <c r="BD64" i="7"/>
  <c r="AT7" i="7"/>
  <c r="AT36" i="7"/>
  <c r="AJ7" i="7"/>
  <c r="AJ36" i="7"/>
  <c r="AJ64" i="7"/>
  <c r="AG64" i="7"/>
  <c r="Z7" i="7"/>
  <c r="Z36" i="7"/>
  <c r="Z64" i="7"/>
  <c r="W64" i="7"/>
  <c r="P36" i="7"/>
  <c r="P64" i="7"/>
  <c r="M36" i="7"/>
  <c r="N36" i="7"/>
  <c r="O36" i="7"/>
  <c r="O64" i="7"/>
  <c r="N64" i="7"/>
  <c r="M64" i="7"/>
  <c r="F64" i="7"/>
  <c r="H64" i="7"/>
  <c r="G64" i="7"/>
  <c r="BX6" i="7"/>
  <c r="BX35" i="7"/>
  <c r="BX63" i="7"/>
  <c r="BU63" i="7"/>
  <c r="BN6" i="7"/>
  <c r="BN35" i="7"/>
  <c r="BN63" i="7"/>
  <c r="BK63" i="7"/>
  <c r="BD6" i="7"/>
  <c r="BD35" i="7"/>
  <c r="BD63" i="7"/>
  <c r="AT6" i="7"/>
  <c r="AT35" i="7"/>
  <c r="AQ63" i="7"/>
  <c r="AJ6" i="7"/>
  <c r="AJ35" i="7"/>
  <c r="AJ63" i="7"/>
  <c r="AG63" i="7"/>
  <c r="Z6" i="7"/>
  <c r="Z35" i="7"/>
  <c r="Z63" i="7"/>
  <c r="W63" i="7"/>
  <c r="P35" i="7"/>
  <c r="P63" i="7"/>
  <c r="M35" i="7"/>
  <c r="M63" i="7"/>
  <c r="N35" i="7"/>
  <c r="N63" i="7"/>
  <c r="F63" i="7"/>
  <c r="H63" i="7"/>
  <c r="G63" i="7"/>
  <c r="BX5" i="7"/>
  <c r="BX34" i="7"/>
  <c r="BX62" i="7"/>
  <c r="BN5" i="7"/>
  <c r="BN34" i="7"/>
  <c r="BN62" i="7"/>
  <c r="BD5" i="7"/>
  <c r="BD34" i="7"/>
  <c r="BD62" i="7"/>
  <c r="BA62" i="7"/>
  <c r="AT5" i="7"/>
  <c r="AT34" i="7"/>
  <c r="AT62" i="7"/>
  <c r="AJ5" i="7"/>
  <c r="AJ34" i="7"/>
  <c r="Z5" i="7"/>
  <c r="Z34" i="7"/>
  <c r="Z62" i="7"/>
  <c r="W62" i="7"/>
  <c r="P34" i="7"/>
  <c r="P62" i="7"/>
  <c r="M34" i="7"/>
  <c r="N34" i="7"/>
  <c r="O34" i="7"/>
  <c r="O62" i="7"/>
  <c r="N62" i="7"/>
  <c r="F62" i="7"/>
  <c r="H62" i="7"/>
  <c r="G62" i="7"/>
  <c r="BX4" i="7"/>
  <c r="BX33" i="7"/>
  <c r="BX61" i="7"/>
  <c r="BU61" i="7"/>
  <c r="BN4" i="7"/>
  <c r="BN33" i="7"/>
  <c r="BN61" i="7"/>
  <c r="BK61" i="7"/>
  <c r="BD4" i="7"/>
  <c r="BD33" i="7"/>
  <c r="BD61" i="7"/>
  <c r="BA61" i="7"/>
  <c r="AT4" i="7"/>
  <c r="AT33" i="7"/>
  <c r="AQ61" i="7"/>
  <c r="AJ4" i="7"/>
  <c r="AJ33" i="7"/>
  <c r="Z4" i="7"/>
  <c r="Z33" i="7"/>
  <c r="P4" i="7"/>
  <c r="P33" i="7"/>
  <c r="P61" i="7"/>
  <c r="M4" i="7"/>
  <c r="N4" i="7"/>
  <c r="O4" i="7"/>
  <c r="M33" i="7"/>
  <c r="M61" i="7"/>
  <c r="N33" i="7"/>
  <c r="O33" i="7"/>
  <c r="F61" i="7"/>
  <c r="H61" i="7"/>
  <c r="G61" i="7"/>
  <c r="BX3" i="7"/>
  <c r="BX32" i="7"/>
  <c r="BX60" i="7"/>
  <c r="BU60" i="7"/>
  <c r="BN3" i="7"/>
  <c r="BN32" i="7"/>
  <c r="BN60" i="7"/>
  <c r="BD3" i="7"/>
  <c r="BD32" i="7"/>
  <c r="BD60" i="7"/>
  <c r="AT3" i="7"/>
  <c r="AT32" i="7"/>
  <c r="AT60" i="7"/>
  <c r="AQ60" i="7"/>
  <c r="AJ3" i="7"/>
  <c r="AJ32" i="7"/>
  <c r="AJ60" i="7"/>
  <c r="Z3" i="7"/>
  <c r="Z32" i="7"/>
  <c r="Z60" i="7"/>
  <c r="P3" i="7"/>
  <c r="P32" i="7"/>
  <c r="P60" i="7"/>
  <c r="M3" i="7"/>
  <c r="M32" i="7"/>
  <c r="M60" i="7"/>
  <c r="N3" i="7"/>
  <c r="N32" i="7"/>
  <c r="N60" i="7"/>
  <c r="O32" i="7"/>
  <c r="F60" i="7"/>
  <c r="H60" i="7"/>
  <c r="G60" i="7"/>
  <c r="BT55" i="7"/>
  <c r="BJ55" i="7"/>
  <c r="AZ55" i="7"/>
  <c r="AP55" i="7"/>
  <c r="AF55" i="7"/>
  <c r="V55" i="7"/>
  <c r="L55" i="7"/>
  <c r="F55" i="7"/>
  <c r="H55" i="7"/>
  <c r="G55" i="7"/>
  <c r="BT54" i="7"/>
  <c r="BJ54" i="7"/>
  <c r="AZ54" i="7"/>
  <c r="AP54" i="7"/>
  <c r="AF54" i="7"/>
  <c r="V54" i="7"/>
  <c r="L54" i="7"/>
  <c r="F54" i="7"/>
  <c r="H54" i="7"/>
  <c r="G54" i="7"/>
  <c r="BT53" i="7"/>
  <c r="BJ53" i="7"/>
  <c r="AZ53" i="7"/>
  <c r="AP53" i="7"/>
  <c r="AF53" i="7"/>
  <c r="V53" i="7"/>
  <c r="L53" i="7"/>
  <c r="F53" i="7"/>
  <c r="H53" i="7"/>
  <c r="G53" i="7"/>
  <c r="BT52" i="7"/>
  <c r="BJ52" i="7"/>
  <c r="AZ52" i="7"/>
  <c r="AP52" i="7"/>
  <c r="AF52" i="7"/>
  <c r="V52" i="7"/>
  <c r="L52" i="7"/>
  <c r="F52" i="7"/>
  <c r="H52" i="7"/>
  <c r="G52" i="7"/>
  <c r="BT51" i="7"/>
  <c r="BJ51" i="7"/>
  <c r="AZ51" i="7"/>
  <c r="AP51" i="7"/>
  <c r="AF51" i="7"/>
  <c r="V51" i="7"/>
  <c r="L51" i="7"/>
  <c r="F51" i="7"/>
  <c r="H51" i="7"/>
  <c r="G51" i="7"/>
  <c r="BT50" i="7"/>
  <c r="BJ50" i="7"/>
  <c r="AZ50" i="7"/>
  <c r="AP50" i="7"/>
  <c r="AF50" i="7"/>
  <c r="V50" i="7"/>
  <c r="L50" i="7"/>
  <c r="F50" i="7"/>
  <c r="H50" i="7"/>
  <c r="G50" i="7"/>
  <c r="BT49" i="7"/>
  <c r="BJ49" i="7"/>
  <c r="AZ49" i="7"/>
  <c r="AP49" i="7"/>
  <c r="AF49" i="7"/>
  <c r="V49" i="7"/>
  <c r="L49" i="7"/>
  <c r="F49" i="7"/>
  <c r="H49" i="7"/>
  <c r="G49" i="7"/>
  <c r="BT48" i="7"/>
  <c r="BJ48" i="7"/>
  <c r="AZ48" i="7"/>
  <c r="AP48" i="7"/>
  <c r="AF48" i="7"/>
  <c r="V48" i="7"/>
  <c r="L48" i="7"/>
  <c r="F48" i="7"/>
  <c r="H48" i="7"/>
  <c r="G48" i="7"/>
  <c r="BT47" i="7"/>
  <c r="BJ47" i="7"/>
  <c r="AZ47" i="7"/>
  <c r="AP47" i="7"/>
  <c r="AF47" i="7"/>
  <c r="V47" i="7"/>
  <c r="L47" i="7"/>
  <c r="F47" i="7"/>
  <c r="H47" i="7"/>
  <c r="G47" i="7"/>
  <c r="BT46" i="7"/>
  <c r="BJ46" i="7"/>
  <c r="AZ46" i="7"/>
  <c r="AP46" i="7"/>
  <c r="AF46" i="7"/>
  <c r="V46" i="7"/>
  <c r="L46" i="7"/>
  <c r="F46" i="7"/>
  <c r="H46" i="7"/>
  <c r="G46" i="7"/>
  <c r="BT45" i="7"/>
  <c r="BJ45" i="7"/>
  <c r="AZ45" i="7"/>
  <c r="AP45" i="7"/>
  <c r="AF45" i="7"/>
  <c r="V45" i="7"/>
  <c r="L45" i="7"/>
  <c r="F45" i="7"/>
  <c r="H45" i="7"/>
  <c r="G45" i="7"/>
  <c r="BT44" i="7"/>
  <c r="BJ44" i="7"/>
  <c r="AZ44" i="7"/>
  <c r="AP44" i="7"/>
  <c r="AF44" i="7"/>
  <c r="V44" i="7"/>
  <c r="L44" i="7"/>
  <c r="F44" i="7"/>
  <c r="H44" i="7"/>
  <c r="G44" i="7"/>
  <c r="C41" i="7"/>
  <c r="C42" i="7"/>
  <c r="C44" i="7"/>
  <c r="BT43" i="7"/>
  <c r="BJ43" i="7"/>
  <c r="AZ43" i="7"/>
  <c r="AP43" i="7"/>
  <c r="AF43" i="7"/>
  <c r="V43" i="7"/>
  <c r="L43" i="7"/>
  <c r="F43" i="7"/>
  <c r="H43" i="7"/>
  <c r="G43" i="7"/>
  <c r="BT42" i="7"/>
  <c r="BJ42" i="7"/>
  <c r="AZ42" i="7"/>
  <c r="AP42" i="7"/>
  <c r="AF42" i="7"/>
  <c r="V42" i="7"/>
  <c r="L42" i="7"/>
  <c r="F42" i="7"/>
  <c r="H42" i="7"/>
  <c r="G42" i="7"/>
  <c r="BT41" i="7"/>
  <c r="BJ41" i="7"/>
  <c r="AZ41" i="7"/>
  <c r="AP41" i="7"/>
  <c r="AF41" i="7"/>
  <c r="V41" i="7"/>
  <c r="L41" i="7"/>
  <c r="F41" i="7"/>
  <c r="H41" i="7"/>
  <c r="G41" i="7"/>
  <c r="BT40" i="7"/>
  <c r="BJ40" i="7"/>
  <c r="AZ40" i="7"/>
  <c r="AP40" i="7"/>
  <c r="AF40" i="7"/>
  <c r="V40" i="7"/>
  <c r="L40" i="7"/>
  <c r="F40" i="7"/>
  <c r="H40" i="7"/>
  <c r="G40" i="7"/>
  <c r="BT39" i="7"/>
  <c r="BJ39" i="7"/>
  <c r="AZ39" i="7"/>
  <c r="AP39" i="7"/>
  <c r="AF39" i="7"/>
  <c r="V39" i="7"/>
  <c r="L39" i="7"/>
  <c r="F39" i="7"/>
  <c r="H39" i="7"/>
  <c r="G39" i="7"/>
  <c r="BT38" i="7"/>
  <c r="BJ38" i="7"/>
  <c r="AZ38" i="7"/>
  <c r="AP38" i="7"/>
  <c r="AF38" i="7"/>
  <c r="V38" i="7"/>
  <c r="L38" i="7"/>
  <c r="F38" i="7"/>
  <c r="H38" i="7"/>
  <c r="G38" i="7"/>
  <c r="C38" i="7"/>
  <c r="BT37" i="7"/>
  <c r="BJ37" i="7"/>
  <c r="AZ37" i="7"/>
  <c r="AP37" i="7"/>
  <c r="AF37" i="7"/>
  <c r="V37" i="7"/>
  <c r="L37" i="7"/>
  <c r="F37" i="7"/>
  <c r="H37" i="7"/>
  <c r="G37" i="7"/>
  <c r="C37" i="7"/>
  <c r="BT36" i="7"/>
  <c r="BJ36" i="7"/>
  <c r="AZ36" i="7"/>
  <c r="AP36" i="7"/>
  <c r="AF36" i="7"/>
  <c r="V36" i="7"/>
  <c r="L36" i="7"/>
  <c r="F36" i="7"/>
  <c r="H36" i="7"/>
  <c r="G36" i="7"/>
  <c r="BT35" i="7"/>
  <c r="BJ35" i="7"/>
  <c r="AZ35" i="7"/>
  <c r="AP35" i="7"/>
  <c r="AF35" i="7"/>
  <c r="V35" i="7"/>
  <c r="L35" i="7"/>
  <c r="F35" i="7"/>
  <c r="H35" i="7"/>
  <c r="G35" i="7"/>
  <c r="C35" i="7"/>
  <c r="BT34" i="7"/>
  <c r="BJ34" i="7"/>
  <c r="AZ34" i="7"/>
  <c r="AP34" i="7"/>
  <c r="AF34" i="7"/>
  <c r="V34" i="7"/>
  <c r="L34" i="7"/>
  <c r="F34" i="7"/>
  <c r="H34" i="7"/>
  <c r="G34" i="7"/>
  <c r="C34" i="7"/>
  <c r="BT33" i="7"/>
  <c r="BJ33" i="7"/>
  <c r="AZ33" i="7"/>
  <c r="AP33" i="7"/>
  <c r="AF33" i="7"/>
  <c r="V33" i="7"/>
  <c r="L33" i="7"/>
  <c r="F33" i="7"/>
  <c r="H33" i="7"/>
  <c r="G33" i="7"/>
  <c r="BT32" i="7"/>
  <c r="BJ32" i="7"/>
  <c r="AZ32" i="7"/>
  <c r="AP32" i="7"/>
  <c r="AF32" i="7"/>
  <c r="V32" i="7"/>
  <c r="L32" i="7"/>
  <c r="F32" i="7"/>
  <c r="H32" i="7"/>
  <c r="G32" i="7"/>
  <c r="BT26" i="7"/>
  <c r="BJ26" i="7"/>
  <c r="AZ26" i="7"/>
  <c r="AP26" i="7"/>
  <c r="AF26" i="7"/>
  <c r="V26" i="7"/>
  <c r="F26" i="7"/>
  <c r="H26" i="7"/>
  <c r="G26" i="7"/>
  <c r="BT25" i="7"/>
  <c r="BJ25" i="7"/>
  <c r="AZ25" i="7"/>
  <c r="AP25" i="7"/>
  <c r="AF25" i="7"/>
  <c r="V25" i="7"/>
  <c r="F25" i="7"/>
  <c r="H25" i="7"/>
  <c r="G25" i="7"/>
  <c r="BT24" i="7"/>
  <c r="BJ24" i="7"/>
  <c r="AZ24" i="7"/>
  <c r="AP24" i="7"/>
  <c r="AF24" i="7"/>
  <c r="V24" i="7"/>
  <c r="F24" i="7"/>
  <c r="H24" i="7"/>
  <c r="G24" i="7"/>
  <c r="BT23" i="7"/>
  <c r="BJ23" i="7"/>
  <c r="AZ23" i="7"/>
  <c r="AP23" i="7"/>
  <c r="AF23" i="7"/>
  <c r="V23" i="7"/>
  <c r="F23" i="7"/>
  <c r="H23" i="7"/>
  <c r="G23" i="7"/>
  <c r="BT22" i="7"/>
  <c r="BJ22" i="7"/>
  <c r="AZ22" i="7"/>
  <c r="AP22" i="7"/>
  <c r="AF22" i="7"/>
  <c r="V22" i="7"/>
  <c r="F22" i="7"/>
  <c r="H22" i="7"/>
  <c r="G22" i="7"/>
  <c r="BT21" i="7"/>
  <c r="BJ21" i="7"/>
  <c r="AZ21" i="7"/>
  <c r="AP21" i="7"/>
  <c r="AF21" i="7"/>
  <c r="V21" i="7"/>
  <c r="F21" i="7"/>
  <c r="H21" i="7"/>
  <c r="G21" i="7"/>
  <c r="BT20" i="7"/>
  <c r="BJ20" i="7"/>
  <c r="AZ20" i="7"/>
  <c r="AP20" i="7"/>
  <c r="AF20" i="7"/>
  <c r="V20" i="7"/>
  <c r="F20" i="7"/>
  <c r="H20" i="7"/>
  <c r="G20" i="7"/>
  <c r="BT19" i="7"/>
  <c r="BJ19" i="7"/>
  <c r="AZ19" i="7"/>
  <c r="AP19" i="7"/>
  <c r="AF19" i="7"/>
  <c r="V19" i="7"/>
  <c r="F19" i="7"/>
  <c r="H19" i="7"/>
  <c r="G19" i="7"/>
  <c r="BT18" i="7"/>
  <c r="BJ18" i="7"/>
  <c r="AZ18" i="7"/>
  <c r="AP18" i="7"/>
  <c r="AF18" i="7"/>
  <c r="V18" i="7"/>
  <c r="F18" i="7"/>
  <c r="H18" i="7"/>
  <c r="G18" i="7"/>
  <c r="BT17" i="7"/>
  <c r="BJ17" i="7"/>
  <c r="AZ17" i="7"/>
  <c r="AP17" i="7"/>
  <c r="AF17" i="7"/>
  <c r="V17" i="7"/>
  <c r="F17" i="7"/>
  <c r="H17" i="7"/>
  <c r="G17" i="7"/>
  <c r="BT16" i="7"/>
  <c r="BJ16" i="7"/>
  <c r="AZ16" i="7"/>
  <c r="AP16" i="7"/>
  <c r="AF16" i="7"/>
  <c r="V16" i="7"/>
  <c r="F16" i="7"/>
  <c r="H16" i="7"/>
  <c r="G16" i="7"/>
  <c r="BT15" i="7"/>
  <c r="BJ15" i="7"/>
  <c r="AZ15" i="7"/>
  <c r="AP15" i="7"/>
  <c r="AF15" i="7"/>
  <c r="V15" i="7"/>
  <c r="F15" i="7"/>
  <c r="H15" i="7"/>
  <c r="G15" i="7"/>
  <c r="BT14" i="7"/>
  <c r="BJ14" i="7"/>
  <c r="AZ14" i="7"/>
  <c r="AP14" i="7"/>
  <c r="AF14" i="7"/>
  <c r="V14" i="7"/>
  <c r="F14" i="7"/>
  <c r="H14" i="7"/>
  <c r="G14" i="7"/>
  <c r="BT13" i="7"/>
  <c r="BJ13" i="7"/>
  <c r="AZ13" i="7"/>
  <c r="AP13" i="7"/>
  <c r="AF13" i="7"/>
  <c r="V13" i="7"/>
  <c r="F13" i="7"/>
  <c r="H13" i="7"/>
  <c r="G13" i="7"/>
  <c r="BT12" i="7"/>
  <c r="BJ12" i="7"/>
  <c r="AZ12" i="7"/>
  <c r="AP12" i="7"/>
  <c r="AF12" i="7"/>
  <c r="V12" i="7"/>
  <c r="F12" i="7"/>
  <c r="H12" i="7"/>
  <c r="G12" i="7"/>
  <c r="BT11" i="7"/>
  <c r="BJ11" i="7"/>
  <c r="AZ11" i="7"/>
  <c r="AP11" i="7"/>
  <c r="AF11" i="7"/>
  <c r="V11" i="7"/>
  <c r="F11" i="7"/>
  <c r="H11" i="7"/>
  <c r="G11" i="7"/>
  <c r="BT10" i="7"/>
  <c r="BJ10" i="7"/>
  <c r="AZ10" i="7"/>
  <c r="AP10" i="7"/>
  <c r="AF10" i="7"/>
  <c r="V10" i="7"/>
  <c r="F10" i="7"/>
  <c r="H10" i="7"/>
  <c r="G10" i="7"/>
  <c r="BT9" i="7"/>
  <c r="BJ9" i="7"/>
  <c r="AZ9" i="7"/>
  <c r="AP9" i="7"/>
  <c r="AF9" i="7"/>
  <c r="V9" i="7"/>
  <c r="F9" i="7"/>
  <c r="H9" i="7"/>
  <c r="G9" i="7"/>
  <c r="BT8" i="7"/>
  <c r="BJ8" i="7"/>
  <c r="AZ8" i="7"/>
  <c r="AP8" i="7"/>
  <c r="AF8" i="7"/>
  <c r="V8" i="7"/>
  <c r="F8" i="7"/>
  <c r="H8" i="7"/>
  <c r="G8" i="7"/>
  <c r="C8" i="7"/>
  <c r="BT7" i="7"/>
  <c r="BJ7" i="7"/>
  <c r="AZ7" i="7"/>
  <c r="AP7" i="7"/>
  <c r="AF7" i="7"/>
  <c r="V7" i="7"/>
  <c r="F7" i="7"/>
  <c r="H7" i="7"/>
  <c r="G7" i="7"/>
  <c r="BT6" i="7"/>
  <c r="BJ6" i="7"/>
  <c r="AZ6" i="7"/>
  <c r="AP6" i="7"/>
  <c r="AF6" i="7"/>
  <c r="V6" i="7"/>
  <c r="F6" i="7"/>
  <c r="H6" i="7"/>
  <c r="G6" i="7"/>
  <c r="BT5" i="7"/>
  <c r="BJ5" i="7"/>
  <c r="AZ5" i="7"/>
  <c r="AP5" i="7"/>
  <c r="AF5" i="7"/>
  <c r="V5" i="7"/>
  <c r="F5" i="7"/>
  <c r="H5" i="7"/>
  <c r="G5" i="7"/>
  <c r="BT4" i="7"/>
  <c r="BJ4" i="7"/>
  <c r="AZ4" i="7"/>
  <c r="AP4" i="7"/>
  <c r="AF4" i="7"/>
  <c r="V4" i="7"/>
  <c r="L4" i="7"/>
  <c r="F4" i="7"/>
  <c r="H4" i="7"/>
  <c r="G4" i="7"/>
  <c r="C4" i="7"/>
  <c r="BT3" i="7"/>
  <c r="BJ3" i="7"/>
  <c r="AZ3" i="7"/>
  <c r="AP3" i="7"/>
  <c r="AF3" i="7"/>
  <c r="V3" i="7"/>
  <c r="L3" i="7"/>
  <c r="F3" i="7"/>
  <c r="H3" i="7"/>
  <c r="G3" i="7"/>
  <c r="C11" i="6"/>
  <c r="C7" i="6"/>
  <c r="AR26" i="6"/>
  <c r="AR55" i="6"/>
  <c r="W55" i="6"/>
  <c r="P55" i="6"/>
  <c r="F83" i="6"/>
  <c r="C5" i="6"/>
  <c r="C12" i="6"/>
  <c r="BN54" i="6"/>
  <c r="AT54" i="6"/>
  <c r="AR25" i="6"/>
  <c r="Z54" i="6"/>
  <c r="W54" i="6"/>
  <c r="F82" i="6"/>
  <c r="BU24" i="6"/>
  <c r="BD24" i="6"/>
  <c r="BB53" i="6"/>
  <c r="AG53" i="6"/>
  <c r="X24" i="6"/>
  <c r="F81" i="6"/>
  <c r="BV23" i="6"/>
  <c r="BK52" i="6"/>
  <c r="BA52" i="6"/>
  <c r="AJ23" i="6"/>
  <c r="Z52" i="6"/>
  <c r="M52" i="6"/>
  <c r="F80" i="6"/>
  <c r="H80" i="6"/>
  <c r="BL22" i="6"/>
  <c r="AR51" i="6"/>
  <c r="P51" i="6"/>
  <c r="M22" i="6"/>
  <c r="F79" i="6"/>
  <c r="H79" i="6"/>
  <c r="BN21" i="6"/>
  <c r="BB50" i="6"/>
  <c r="AQ21" i="6"/>
  <c r="Z21" i="6"/>
  <c r="X21" i="6"/>
  <c r="F78" i="6"/>
  <c r="H78" i="6"/>
  <c r="BN49" i="6"/>
  <c r="BD49" i="6"/>
  <c r="AQ20" i="6"/>
  <c r="AH20" i="6"/>
  <c r="X49" i="6"/>
  <c r="F77" i="6"/>
  <c r="BN48" i="6"/>
  <c r="AQ48" i="6"/>
  <c r="AG48" i="6"/>
  <c r="P48" i="6"/>
  <c r="F76" i="6"/>
  <c r="BK18" i="6"/>
  <c r="AR18" i="6"/>
  <c r="P18" i="6"/>
  <c r="N47" i="6"/>
  <c r="F75" i="6"/>
  <c r="H75" i="6"/>
  <c r="BU46" i="6"/>
  <c r="BK46" i="6"/>
  <c r="AT46" i="6"/>
  <c r="AG17" i="6"/>
  <c r="X46" i="6"/>
  <c r="N46" i="6"/>
  <c r="F74" i="6"/>
  <c r="H74" i="6"/>
  <c r="BX16" i="6"/>
  <c r="BL45" i="6"/>
  <c r="BB16" i="6"/>
  <c r="AJ16" i="6"/>
  <c r="AG45" i="6"/>
  <c r="N16" i="6"/>
  <c r="F73" i="6"/>
  <c r="H73" i="6"/>
  <c r="BN15" i="6"/>
  <c r="BN44" i="6"/>
  <c r="AR15" i="6"/>
  <c r="AQ44" i="6"/>
  <c r="P15" i="6"/>
  <c r="P44" i="6"/>
  <c r="F72" i="6"/>
  <c r="H72" i="6"/>
  <c r="BV43" i="6"/>
  <c r="BN14" i="6"/>
  <c r="AQ14" i="6"/>
  <c r="W43" i="6"/>
  <c r="Y43" i="6"/>
  <c r="X43" i="6"/>
  <c r="F71" i="6"/>
  <c r="BU42" i="6"/>
  <c r="BV42" i="6"/>
  <c r="BA42" i="6"/>
  <c r="AJ13" i="6"/>
  <c r="AJ42" i="6"/>
  <c r="W13" i="6"/>
  <c r="X13" i="6"/>
  <c r="M42" i="6"/>
  <c r="N42" i="6"/>
  <c r="F70" i="6"/>
  <c r="H70" i="6"/>
  <c r="BX12" i="6"/>
  <c r="BU12" i="6"/>
  <c r="BN41" i="6"/>
  <c r="BK41" i="6"/>
  <c r="BA12" i="6"/>
  <c r="BB41" i="6"/>
  <c r="AR12" i="6"/>
  <c r="AR41" i="6"/>
  <c r="AH12" i="6"/>
  <c r="AH41" i="6"/>
  <c r="W41" i="6"/>
  <c r="P41" i="6"/>
  <c r="F69" i="6"/>
  <c r="BX40" i="6"/>
  <c r="BK11" i="6"/>
  <c r="BD40" i="6"/>
  <c r="AQ11" i="6"/>
  <c r="AJ40" i="6"/>
  <c r="AG40" i="6"/>
  <c r="X11" i="6"/>
  <c r="P11" i="6"/>
  <c r="N40" i="6"/>
  <c r="F68" i="6"/>
  <c r="H68" i="6"/>
  <c r="BU39" i="6"/>
  <c r="BV39" i="6"/>
  <c r="BL39" i="6"/>
  <c r="BD10" i="6"/>
  <c r="AT10" i="6"/>
  <c r="AT39" i="6"/>
  <c r="AJ39" i="6"/>
  <c r="AG10" i="6"/>
  <c r="W10" i="6"/>
  <c r="Y10" i="6"/>
  <c r="X10" i="6"/>
  <c r="M39" i="6"/>
  <c r="N39" i="6"/>
  <c r="F67" i="6"/>
  <c r="BX38" i="6"/>
  <c r="BU38" i="6"/>
  <c r="BK9" i="6"/>
  <c r="BL38" i="6"/>
  <c r="BA38" i="6"/>
  <c r="AT9" i="6"/>
  <c r="AQ38" i="6"/>
  <c r="AJ38" i="6"/>
  <c r="AH38" i="6"/>
  <c r="W9" i="6"/>
  <c r="P38" i="6"/>
  <c r="M38" i="6"/>
  <c r="F66" i="6"/>
  <c r="H66" i="6"/>
  <c r="BX8" i="6"/>
  <c r="BX37" i="6"/>
  <c r="BK8" i="6"/>
  <c r="BM8" i="6"/>
  <c r="BL8" i="6"/>
  <c r="BA8" i="6"/>
  <c r="BB8" i="6"/>
  <c r="AR8" i="6"/>
  <c r="AQ37" i="6"/>
  <c r="AH37" i="6"/>
  <c r="P8" i="6"/>
  <c r="P37" i="6"/>
  <c r="F65" i="6"/>
  <c r="BX36" i="6"/>
  <c r="BV36" i="6"/>
  <c r="BN7" i="6"/>
  <c r="BK36" i="6"/>
  <c r="BB7" i="6"/>
  <c r="AR7" i="6"/>
  <c r="AQ36" i="6"/>
  <c r="AG7" i="6"/>
  <c r="AH36" i="6"/>
  <c r="X7" i="6"/>
  <c r="W36" i="6"/>
  <c r="N7" i="6"/>
  <c r="N36" i="6"/>
  <c r="F64" i="6"/>
  <c r="BX35" i="6"/>
  <c r="BU6" i="6"/>
  <c r="BK6" i="6"/>
  <c r="BL6" i="6"/>
  <c r="BD6" i="6"/>
  <c r="BB6" i="6"/>
  <c r="AT35" i="6"/>
  <c r="AQ6" i="6"/>
  <c r="AJ6" i="6"/>
  <c r="AG6" i="6"/>
  <c r="Z35" i="6"/>
  <c r="W6" i="6"/>
  <c r="X35" i="6"/>
  <c r="P6" i="6"/>
  <c r="N6" i="6"/>
  <c r="M35" i="6"/>
  <c r="F63" i="6"/>
  <c r="BX34" i="6"/>
  <c r="BU5" i="6"/>
  <c r="BV34" i="6"/>
  <c r="BN5" i="6"/>
  <c r="BK34" i="6"/>
  <c r="BL34" i="6"/>
  <c r="BA5" i="6"/>
  <c r="BB5" i="6"/>
  <c r="BB34" i="6"/>
  <c r="AT5" i="6"/>
  <c r="AR5" i="6"/>
  <c r="AJ34" i="6"/>
  <c r="AG34" i="6"/>
  <c r="Z34" i="6"/>
  <c r="W34" i="6"/>
  <c r="M34" i="6"/>
  <c r="N34" i="6"/>
  <c r="F62" i="6"/>
  <c r="BX4" i="6"/>
  <c r="BX33" i="6"/>
  <c r="BU33" i="6"/>
  <c r="BN33" i="6"/>
  <c r="BK4" i="6"/>
  <c r="BL33" i="6"/>
  <c r="BD4" i="6"/>
  <c r="BB4" i="6"/>
  <c r="BA33" i="6"/>
  <c r="AT33" i="6"/>
  <c r="AQ4" i="6"/>
  <c r="AR33" i="6"/>
  <c r="AJ33" i="6"/>
  <c r="Z33" i="6"/>
  <c r="P33" i="6"/>
  <c r="M33" i="6"/>
  <c r="F61" i="6"/>
  <c r="BX3" i="6"/>
  <c r="BU3" i="6"/>
  <c r="BV3" i="6"/>
  <c r="BN3" i="6"/>
  <c r="BN32" i="6"/>
  <c r="BN60" i="6"/>
  <c r="BK32" i="6"/>
  <c r="BD32" i="6"/>
  <c r="BA32" i="6"/>
  <c r="AT32" i="6"/>
  <c r="AQ3" i="6"/>
  <c r="AQ32" i="6"/>
  <c r="AQ60" i="6"/>
  <c r="AR32" i="6"/>
  <c r="AH32" i="6"/>
  <c r="Z32" i="6"/>
  <c r="P32" i="6"/>
  <c r="M32" i="6"/>
  <c r="F60" i="6"/>
  <c r="H60" i="6"/>
  <c r="F55" i="6"/>
  <c r="F54" i="6"/>
  <c r="H54" i="6"/>
  <c r="F53" i="6"/>
  <c r="H53" i="6"/>
  <c r="F52" i="6"/>
  <c r="H52" i="6"/>
  <c r="F51" i="6"/>
  <c r="F50" i="6"/>
  <c r="F49" i="6"/>
  <c r="H49" i="6"/>
  <c r="F48" i="6"/>
  <c r="H48" i="6"/>
  <c r="F47" i="6"/>
  <c r="H47" i="6"/>
  <c r="F46" i="6"/>
  <c r="H46" i="6"/>
  <c r="F45" i="6"/>
  <c r="H45" i="6"/>
  <c r="F44" i="6"/>
  <c r="H44" i="6"/>
  <c r="F43" i="6"/>
  <c r="H43" i="6"/>
  <c r="F42" i="6"/>
  <c r="H42" i="6"/>
  <c r="C41" i="6"/>
  <c r="C42" i="6"/>
  <c r="C44" i="6"/>
  <c r="F41" i="6"/>
  <c r="F40" i="6"/>
  <c r="H40" i="6"/>
  <c r="F39" i="6"/>
  <c r="F38" i="6"/>
  <c r="H38" i="6"/>
  <c r="F37" i="6"/>
  <c r="F36" i="6"/>
  <c r="H36" i="6"/>
  <c r="C38" i="6"/>
  <c r="F35" i="6"/>
  <c r="H35" i="6"/>
  <c r="C37" i="6"/>
  <c r="F34" i="6"/>
  <c r="F33" i="6"/>
  <c r="H33" i="6"/>
  <c r="C35" i="6"/>
  <c r="F32" i="6"/>
  <c r="H32" i="6"/>
  <c r="C34" i="6"/>
  <c r="F26" i="6"/>
  <c r="H26" i="6"/>
  <c r="F25" i="6"/>
  <c r="H25" i="6"/>
  <c r="F24" i="6"/>
  <c r="H24" i="6"/>
  <c r="F23" i="6"/>
  <c r="H23" i="6"/>
  <c r="F22" i="6"/>
  <c r="F21" i="6"/>
  <c r="H21" i="6"/>
  <c r="F20" i="6"/>
  <c r="H20" i="6"/>
  <c r="F19" i="6"/>
  <c r="H19" i="6"/>
  <c r="F18" i="6"/>
  <c r="H18" i="6"/>
  <c r="F17" i="6"/>
  <c r="H17" i="6"/>
  <c r="F16" i="6"/>
  <c r="H16" i="6"/>
  <c r="F15" i="6"/>
  <c r="F14" i="6"/>
  <c r="H14" i="6"/>
  <c r="F13" i="6"/>
  <c r="F12" i="6"/>
  <c r="H12" i="6"/>
  <c r="F11" i="6"/>
  <c r="H11" i="6"/>
  <c r="F10" i="6"/>
  <c r="H10" i="6"/>
  <c r="F9" i="6"/>
  <c r="H9" i="6"/>
  <c r="F8" i="6"/>
  <c r="F7" i="6"/>
  <c r="H7" i="6"/>
  <c r="C8" i="6"/>
  <c r="F6" i="6"/>
  <c r="H6" i="6"/>
  <c r="F5" i="6"/>
  <c r="F4" i="6"/>
  <c r="H4" i="6"/>
  <c r="F3" i="6"/>
  <c r="H3" i="6"/>
  <c r="C4" i="6"/>
  <c r="AJ27" i="2"/>
  <c r="AJ57" i="2"/>
  <c r="AJ86" i="2"/>
  <c r="AG27" i="2"/>
  <c r="AH27" i="2"/>
  <c r="AI27" i="2"/>
  <c r="AG57" i="2"/>
  <c r="AH57" i="2"/>
  <c r="AI57" i="2"/>
  <c r="AG86" i="2"/>
  <c r="AJ26" i="2"/>
  <c r="AJ56" i="2"/>
  <c r="AJ85" i="2"/>
  <c r="AG26" i="2"/>
  <c r="AH26" i="2"/>
  <c r="AI26" i="2"/>
  <c r="AG56" i="2"/>
  <c r="AH56" i="2"/>
  <c r="AI56" i="2"/>
  <c r="AG85" i="2"/>
  <c r="AJ25" i="2"/>
  <c r="AJ55" i="2"/>
  <c r="AJ84" i="2"/>
  <c r="AG25" i="2"/>
  <c r="AH25" i="2"/>
  <c r="AI25" i="2"/>
  <c r="AG55" i="2"/>
  <c r="AH55" i="2"/>
  <c r="AI55" i="2"/>
  <c r="AG84" i="2"/>
  <c r="AJ24" i="2"/>
  <c r="AJ54" i="2"/>
  <c r="AJ83" i="2"/>
  <c r="AG24" i="2"/>
  <c r="AH24" i="2"/>
  <c r="AI24" i="2"/>
  <c r="AG54" i="2"/>
  <c r="AH54" i="2"/>
  <c r="AI54" i="2"/>
  <c r="AI83" i="2"/>
  <c r="AH83" i="2"/>
  <c r="AG83" i="2"/>
  <c r="AJ23" i="2"/>
  <c r="AJ53" i="2"/>
  <c r="AJ82" i="2"/>
  <c r="AG23" i="2"/>
  <c r="AH23" i="2"/>
  <c r="AI23" i="2"/>
  <c r="AG53" i="2"/>
  <c r="AH53" i="2"/>
  <c r="AI53" i="2"/>
  <c r="AG82" i="2"/>
  <c r="AJ22" i="2"/>
  <c r="AJ52" i="2"/>
  <c r="AJ81" i="2"/>
  <c r="AG22" i="2"/>
  <c r="AH22" i="2"/>
  <c r="AI22" i="2"/>
  <c r="AG52" i="2"/>
  <c r="AH52" i="2"/>
  <c r="AI52" i="2"/>
  <c r="AG81" i="2"/>
  <c r="AJ21" i="2"/>
  <c r="AJ51" i="2"/>
  <c r="AJ80" i="2"/>
  <c r="AG21" i="2"/>
  <c r="AH21" i="2"/>
  <c r="AI21" i="2"/>
  <c r="AG51" i="2"/>
  <c r="AH51" i="2"/>
  <c r="AI51" i="2"/>
  <c r="AG80" i="2"/>
  <c r="AJ20" i="2"/>
  <c r="AJ50" i="2"/>
  <c r="AJ79" i="2"/>
  <c r="AG20" i="2"/>
  <c r="AH20" i="2"/>
  <c r="AI20" i="2"/>
  <c r="AG50" i="2"/>
  <c r="AH50" i="2"/>
  <c r="AI50" i="2"/>
  <c r="AG79" i="2"/>
  <c r="AJ19" i="2"/>
  <c r="AJ49" i="2"/>
  <c r="AJ78" i="2"/>
  <c r="AG19" i="2"/>
  <c r="AH19" i="2"/>
  <c r="AI19" i="2"/>
  <c r="AG49" i="2"/>
  <c r="AH49" i="2"/>
  <c r="AI49" i="2"/>
  <c r="AG78" i="2"/>
  <c r="AJ18" i="2"/>
  <c r="AJ48" i="2"/>
  <c r="AJ77" i="2"/>
  <c r="AG18" i="2"/>
  <c r="AH18" i="2"/>
  <c r="AI18" i="2"/>
  <c r="AG48" i="2"/>
  <c r="AH48" i="2"/>
  <c r="AI48" i="2"/>
  <c r="AG77" i="2"/>
  <c r="AJ17" i="2"/>
  <c r="AJ47" i="2"/>
  <c r="AJ76" i="2"/>
  <c r="AG17" i="2"/>
  <c r="AH17" i="2"/>
  <c r="AI17" i="2"/>
  <c r="AG47" i="2"/>
  <c r="AH47" i="2"/>
  <c r="AI47" i="2"/>
  <c r="AG76" i="2"/>
  <c r="AJ16" i="2"/>
  <c r="AJ46" i="2"/>
  <c r="AJ75" i="2"/>
  <c r="AG16" i="2"/>
  <c r="AH16" i="2"/>
  <c r="AI16" i="2"/>
  <c r="AG46" i="2"/>
  <c r="AH46" i="2"/>
  <c r="AI46" i="2"/>
  <c r="AG75" i="2"/>
  <c r="AJ15" i="2"/>
  <c r="AJ45" i="2"/>
  <c r="AJ74" i="2"/>
  <c r="AG15" i="2"/>
  <c r="AH15" i="2"/>
  <c r="AI15" i="2"/>
  <c r="AG45" i="2"/>
  <c r="AH45" i="2"/>
  <c r="AI45" i="2"/>
  <c r="AG74" i="2"/>
  <c r="AJ14" i="2"/>
  <c r="AJ44" i="2"/>
  <c r="AJ73" i="2"/>
  <c r="AG14" i="2"/>
  <c r="AH14" i="2"/>
  <c r="AI14" i="2"/>
  <c r="AG44" i="2"/>
  <c r="AH44" i="2"/>
  <c r="AI44" i="2"/>
  <c r="AG73" i="2"/>
  <c r="AJ13" i="2"/>
  <c r="AJ43" i="2"/>
  <c r="AJ72" i="2"/>
  <c r="AG13" i="2"/>
  <c r="AH13" i="2"/>
  <c r="AI13" i="2"/>
  <c r="AG43" i="2"/>
  <c r="AH43" i="2"/>
  <c r="AI43" i="2"/>
  <c r="AG72" i="2"/>
  <c r="AJ12" i="2"/>
  <c r="AJ42" i="2"/>
  <c r="AJ71" i="2"/>
  <c r="AG12" i="2"/>
  <c r="AH12" i="2"/>
  <c r="AI12" i="2"/>
  <c r="AG42" i="2"/>
  <c r="AH42" i="2"/>
  <c r="AI42" i="2"/>
  <c r="AG71" i="2"/>
  <c r="AJ11" i="2"/>
  <c r="AJ41" i="2"/>
  <c r="AJ70" i="2"/>
  <c r="AG11" i="2"/>
  <c r="AH11" i="2"/>
  <c r="AI11" i="2"/>
  <c r="AG41" i="2"/>
  <c r="AH41" i="2"/>
  <c r="AI41" i="2"/>
  <c r="AG70" i="2"/>
  <c r="AJ10" i="2"/>
  <c r="AJ40" i="2"/>
  <c r="AJ69" i="2"/>
  <c r="AG10" i="2"/>
  <c r="AH10" i="2"/>
  <c r="AI10" i="2"/>
  <c r="AG40" i="2"/>
  <c r="AH40" i="2"/>
  <c r="AI40" i="2"/>
  <c r="AG69" i="2"/>
  <c r="AJ9" i="2"/>
  <c r="AJ39" i="2"/>
  <c r="AJ68" i="2"/>
  <c r="AG9" i="2"/>
  <c r="AH9" i="2"/>
  <c r="AI9" i="2"/>
  <c r="AG39" i="2"/>
  <c r="AH39" i="2"/>
  <c r="AI39" i="2"/>
  <c r="AG68" i="2"/>
  <c r="AJ8" i="2"/>
  <c r="AJ38" i="2"/>
  <c r="AJ67" i="2"/>
  <c r="AG8" i="2"/>
  <c r="AH8" i="2"/>
  <c r="AI8" i="2"/>
  <c r="AG38" i="2"/>
  <c r="AH38" i="2"/>
  <c r="AI38" i="2"/>
  <c r="AG67" i="2"/>
  <c r="AJ7" i="2"/>
  <c r="AJ37" i="2"/>
  <c r="AJ66" i="2"/>
  <c r="AG7" i="2"/>
  <c r="AH7" i="2"/>
  <c r="AI7" i="2"/>
  <c r="AG37" i="2"/>
  <c r="AH37" i="2"/>
  <c r="AI37" i="2"/>
  <c r="AG66" i="2"/>
  <c r="AJ6" i="2"/>
  <c r="AJ36" i="2"/>
  <c r="AJ65" i="2"/>
  <c r="AG6" i="2"/>
  <c r="AH6" i="2"/>
  <c r="AI6" i="2"/>
  <c r="AG36" i="2"/>
  <c r="AH36" i="2"/>
  <c r="AI36" i="2"/>
  <c r="AG65" i="2"/>
  <c r="AJ5" i="2"/>
  <c r="AJ35" i="2"/>
  <c r="AJ64" i="2"/>
  <c r="AG5" i="2"/>
  <c r="AH5" i="2"/>
  <c r="AI5" i="2"/>
  <c r="AG35" i="2"/>
  <c r="AH35" i="2"/>
  <c r="AI35" i="2"/>
  <c r="AG64" i="2"/>
  <c r="AJ4" i="2"/>
  <c r="AJ34" i="2"/>
  <c r="AJ63" i="2"/>
  <c r="AG4" i="2"/>
  <c r="AH4" i="2"/>
  <c r="AI4" i="2"/>
  <c r="AG34" i="2"/>
  <c r="AH34" i="2"/>
  <c r="AI34" i="2"/>
  <c r="AG63" i="2"/>
  <c r="AJ33" i="2"/>
  <c r="AJ62" i="2"/>
  <c r="AG33" i="2"/>
  <c r="AH33" i="2"/>
  <c r="AI33" i="2"/>
  <c r="AI62" i="2"/>
  <c r="AH62" i="2"/>
  <c r="AG62" i="2"/>
  <c r="BA27" i="2"/>
  <c r="BA57" i="2"/>
  <c r="BA86" i="2"/>
  <c r="BB27" i="2"/>
  <c r="BB57" i="2"/>
  <c r="BC27" i="2"/>
  <c r="BC57" i="2"/>
  <c r="BD27" i="2"/>
  <c r="BD57" i="2"/>
  <c r="BD86" i="2"/>
  <c r="C11" i="5"/>
  <c r="C7" i="5"/>
  <c r="AJ26" i="5"/>
  <c r="AJ55" i="5"/>
  <c r="AG26" i="5"/>
  <c r="AH26" i="5"/>
  <c r="AI26" i="5"/>
  <c r="AG55" i="5"/>
  <c r="AG83" i="5"/>
  <c r="AH55" i="5"/>
  <c r="AI55" i="5"/>
  <c r="AJ25" i="5"/>
  <c r="AJ54" i="5"/>
  <c r="AJ82" i="5"/>
  <c r="AG25" i="5"/>
  <c r="AI25" i="5"/>
  <c r="AH25" i="5"/>
  <c r="AG54" i="5"/>
  <c r="AI54" i="5"/>
  <c r="AH54" i="5"/>
  <c r="AH82" i="5"/>
  <c r="AJ24" i="5"/>
  <c r="AJ81" i="5"/>
  <c r="AJ53" i="5"/>
  <c r="AG24" i="5"/>
  <c r="AH24" i="5"/>
  <c r="AH81" i="5"/>
  <c r="AI24" i="5"/>
  <c r="AG53" i="5"/>
  <c r="AI53" i="5"/>
  <c r="AH53" i="5"/>
  <c r="AJ23" i="5"/>
  <c r="AJ52" i="5"/>
  <c r="AJ80" i="5"/>
  <c r="AG23" i="5"/>
  <c r="AG80" i="5"/>
  <c r="AH23" i="5"/>
  <c r="AG52" i="5"/>
  <c r="AI52" i="5"/>
  <c r="AH52" i="5"/>
  <c r="AH80" i="5"/>
  <c r="AJ22" i="5"/>
  <c r="AJ51" i="5"/>
  <c r="AG22" i="5"/>
  <c r="AH22" i="5"/>
  <c r="AH79" i="5"/>
  <c r="AI22" i="5"/>
  <c r="AG51" i="5"/>
  <c r="AI51" i="5"/>
  <c r="AH51" i="5"/>
  <c r="AG79" i="5"/>
  <c r="AJ21" i="5"/>
  <c r="AJ50" i="5"/>
  <c r="AJ78" i="5"/>
  <c r="AG21" i="5"/>
  <c r="AH21" i="5"/>
  <c r="AG50" i="5"/>
  <c r="AH50" i="5"/>
  <c r="AI50" i="5"/>
  <c r="AH78" i="5"/>
  <c r="AJ20" i="5"/>
  <c r="AJ49" i="5"/>
  <c r="AG20" i="5"/>
  <c r="AH20" i="5"/>
  <c r="AI20" i="5"/>
  <c r="AG49" i="5"/>
  <c r="AH49" i="5"/>
  <c r="AI49" i="5"/>
  <c r="AG77" i="5"/>
  <c r="AJ19" i="5"/>
  <c r="AJ48" i="5"/>
  <c r="AJ76" i="5"/>
  <c r="AG19" i="5"/>
  <c r="AI19" i="5"/>
  <c r="AH19" i="5"/>
  <c r="AG48" i="5"/>
  <c r="AH48" i="5"/>
  <c r="AI48" i="5"/>
  <c r="AH76" i="5"/>
  <c r="AJ18" i="5"/>
  <c r="AJ47" i="5"/>
  <c r="AG18" i="5"/>
  <c r="AH18" i="5"/>
  <c r="AI18" i="5"/>
  <c r="AG47" i="5"/>
  <c r="AG75" i="5"/>
  <c r="AH47" i="5"/>
  <c r="AI47" i="5"/>
  <c r="AJ17" i="5"/>
  <c r="AJ46" i="5"/>
  <c r="AJ74" i="5"/>
  <c r="AG17" i="5"/>
  <c r="AI17" i="5"/>
  <c r="AH17" i="5"/>
  <c r="AG46" i="5"/>
  <c r="AI46" i="5"/>
  <c r="AH46" i="5"/>
  <c r="AH74" i="5"/>
  <c r="AJ16" i="5"/>
  <c r="AJ73" i="5"/>
  <c r="AJ45" i="5"/>
  <c r="AG16" i="5"/>
  <c r="AH16" i="5"/>
  <c r="AH73" i="5"/>
  <c r="AI16" i="5"/>
  <c r="AG45" i="5"/>
  <c r="AI45" i="5"/>
  <c r="AH45" i="5"/>
  <c r="AJ15" i="5"/>
  <c r="AJ44" i="5"/>
  <c r="AJ72" i="5"/>
  <c r="AG15" i="5"/>
  <c r="AI15" i="5"/>
  <c r="AH15" i="5"/>
  <c r="AG44" i="5"/>
  <c r="AI44" i="5"/>
  <c r="AH44" i="5"/>
  <c r="AH72" i="5"/>
  <c r="AJ14" i="5"/>
  <c r="AJ43" i="5"/>
  <c r="AG14" i="5"/>
  <c r="AH14" i="5"/>
  <c r="AH71" i="5"/>
  <c r="AI14" i="5"/>
  <c r="AG43" i="5"/>
  <c r="AI43" i="5"/>
  <c r="AH43" i="5"/>
  <c r="AG71" i="5"/>
  <c r="AJ13" i="5"/>
  <c r="AJ42" i="5"/>
  <c r="AJ70" i="5"/>
  <c r="AG13" i="5"/>
  <c r="AH13" i="5"/>
  <c r="AG42" i="5"/>
  <c r="AH42" i="5"/>
  <c r="AI42" i="5"/>
  <c r="AH70" i="5"/>
  <c r="AJ12" i="5"/>
  <c r="AJ41" i="5"/>
  <c r="AG12" i="5"/>
  <c r="AH12" i="5"/>
  <c r="AI12" i="5"/>
  <c r="AG41" i="5"/>
  <c r="AH41" i="5"/>
  <c r="AI41" i="5"/>
  <c r="AG69" i="5"/>
  <c r="AJ11" i="5"/>
  <c r="AJ40" i="5"/>
  <c r="AJ68" i="5"/>
  <c r="AG11" i="5"/>
  <c r="AI11" i="5"/>
  <c r="AH11" i="5"/>
  <c r="AG40" i="5"/>
  <c r="AH40" i="5"/>
  <c r="AI40" i="5"/>
  <c r="AH68" i="5"/>
  <c r="AJ10" i="5"/>
  <c r="AJ39" i="5"/>
  <c r="AG10" i="5"/>
  <c r="AH10" i="5"/>
  <c r="AI10" i="5"/>
  <c r="AG39" i="5"/>
  <c r="AG67" i="5"/>
  <c r="AH39" i="5"/>
  <c r="AI39" i="5"/>
  <c r="AJ9" i="5"/>
  <c r="AJ38" i="5"/>
  <c r="AJ66" i="5"/>
  <c r="AG9" i="5"/>
  <c r="AI9" i="5"/>
  <c r="AH9" i="5"/>
  <c r="AG38" i="5"/>
  <c r="AI38" i="5"/>
  <c r="AH38" i="5"/>
  <c r="AH66" i="5"/>
  <c r="AJ8" i="5"/>
  <c r="AJ37" i="5"/>
  <c r="AG8" i="5"/>
  <c r="AH8" i="5"/>
  <c r="AH65" i="5"/>
  <c r="AI8" i="5"/>
  <c r="AG37" i="5"/>
  <c r="AI37" i="5"/>
  <c r="AH37" i="5"/>
  <c r="AJ7" i="5"/>
  <c r="AJ36" i="5"/>
  <c r="AJ64" i="5"/>
  <c r="AG7" i="5"/>
  <c r="AG64" i="5"/>
  <c r="AH7" i="5"/>
  <c r="AG36" i="5"/>
  <c r="AI36" i="5"/>
  <c r="AH36" i="5"/>
  <c r="AH64" i="5"/>
  <c r="AJ6" i="5"/>
  <c r="AJ35" i="5"/>
  <c r="AG6" i="5"/>
  <c r="AH6" i="5"/>
  <c r="AH63" i="5"/>
  <c r="AI6" i="5"/>
  <c r="AG35" i="5"/>
  <c r="AI35" i="5"/>
  <c r="AH35" i="5"/>
  <c r="AG63" i="5"/>
  <c r="AJ5" i="5"/>
  <c r="AJ34" i="5"/>
  <c r="AJ62" i="5"/>
  <c r="AG5" i="5"/>
  <c r="AH5" i="5"/>
  <c r="AG34" i="5"/>
  <c r="AH34" i="5"/>
  <c r="AI34" i="5"/>
  <c r="AH62" i="5"/>
  <c r="AJ4" i="5"/>
  <c r="AJ33" i="5"/>
  <c r="AG4" i="5"/>
  <c r="AH4" i="5"/>
  <c r="AI4" i="5"/>
  <c r="AG33" i="5"/>
  <c r="AH33" i="5"/>
  <c r="AI33" i="5"/>
  <c r="AG61" i="5"/>
  <c r="AJ3" i="5"/>
  <c r="AJ32" i="5"/>
  <c r="AJ60" i="5"/>
  <c r="AG3" i="5"/>
  <c r="AH3" i="5"/>
  <c r="AG32" i="5"/>
  <c r="AH32" i="5"/>
  <c r="AI32" i="5"/>
  <c r="AH60" i="5"/>
  <c r="BX26" i="5"/>
  <c r="BX55" i="5"/>
  <c r="BU26" i="5"/>
  <c r="BV26" i="5"/>
  <c r="BV83" i="5"/>
  <c r="BU55" i="5"/>
  <c r="BW55" i="5"/>
  <c r="BV55" i="5"/>
  <c r="BN26" i="5"/>
  <c r="BN55" i="5"/>
  <c r="BN83" i="5"/>
  <c r="BK26" i="5"/>
  <c r="BM26" i="5"/>
  <c r="BL26" i="5"/>
  <c r="BK55" i="5"/>
  <c r="BM55" i="5"/>
  <c r="BL55" i="5"/>
  <c r="BL83" i="5"/>
  <c r="AT26" i="5"/>
  <c r="AT55" i="5"/>
  <c r="AQ26" i="5"/>
  <c r="AR26" i="5"/>
  <c r="AR83" i="5"/>
  <c r="AQ55" i="5"/>
  <c r="AS55" i="5"/>
  <c r="AR55" i="5"/>
  <c r="Z26" i="5"/>
  <c r="Z83" i="5"/>
  <c r="Z55" i="5"/>
  <c r="W26" i="5"/>
  <c r="Y26" i="5"/>
  <c r="X26" i="5"/>
  <c r="W55" i="5"/>
  <c r="Y55" i="5"/>
  <c r="X55" i="5"/>
  <c r="X83" i="5"/>
  <c r="W83" i="5"/>
  <c r="P26" i="5"/>
  <c r="P55" i="5"/>
  <c r="M26" i="5"/>
  <c r="O26" i="5"/>
  <c r="N26" i="5"/>
  <c r="N83" i="5"/>
  <c r="M55" i="5"/>
  <c r="O55" i="5"/>
  <c r="N55" i="5"/>
  <c r="F83" i="5"/>
  <c r="C5" i="5"/>
  <c r="H83" i="5"/>
  <c r="C12" i="5"/>
  <c r="C14" i="5"/>
  <c r="G83" i="5"/>
  <c r="BX25" i="5"/>
  <c r="BX54" i="5"/>
  <c r="BX82" i="5"/>
  <c r="BU25" i="5"/>
  <c r="BW25" i="5"/>
  <c r="BV25" i="5"/>
  <c r="BU54" i="5"/>
  <c r="BV54" i="5"/>
  <c r="BV82" i="5"/>
  <c r="BN25" i="5"/>
  <c r="BN82" i="5"/>
  <c r="BN54" i="5"/>
  <c r="BK25" i="5"/>
  <c r="BL25" i="5"/>
  <c r="BM25" i="5"/>
  <c r="BK54" i="5"/>
  <c r="BM54" i="5"/>
  <c r="BL54" i="5"/>
  <c r="BD25" i="5"/>
  <c r="BD54" i="5"/>
  <c r="BD82" i="5"/>
  <c r="BA25" i="5"/>
  <c r="BC25" i="5"/>
  <c r="BB25" i="5"/>
  <c r="BA54" i="5"/>
  <c r="BA82" i="5"/>
  <c r="BB54" i="5"/>
  <c r="BB82" i="5"/>
  <c r="AT25" i="5"/>
  <c r="AT54" i="5"/>
  <c r="AQ25" i="5"/>
  <c r="AR25" i="5"/>
  <c r="AS25" i="5"/>
  <c r="AQ54" i="5"/>
  <c r="AS54" i="5"/>
  <c r="AS82" i="5"/>
  <c r="AR54" i="5"/>
  <c r="AR82" i="5"/>
  <c r="Z25" i="5"/>
  <c r="Z54" i="5"/>
  <c r="Z82" i="5"/>
  <c r="W25" i="5"/>
  <c r="Y25" i="5"/>
  <c r="X25" i="5"/>
  <c r="W54" i="5"/>
  <c r="Y54" i="5"/>
  <c r="X54" i="5"/>
  <c r="X82" i="5"/>
  <c r="W82" i="5"/>
  <c r="P25" i="5"/>
  <c r="P54" i="5"/>
  <c r="M25" i="5"/>
  <c r="N25" i="5"/>
  <c r="O25" i="5"/>
  <c r="M54" i="5"/>
  <c r="O54" i="5"/>
  <c r="O82" i="5"/>
  <c r="N54" i="5"/>
  <c r="F82" i="5"/>
  <c r="H82" i="5"/>
  <c r="G82" i="5"/>
  <c r="BX24" i="5"/>
  <c r="BX53" i="5"/>
  <c r="BU24" i="5"/>
  <c r="BV24" i="5"/>
  <c r="BU53" i="5"/>
  <c r="BV53" i="5"/>
  <c r="BN24" i="5"/>
  <c r="BN53" i="5"/>
  <c r="BN81" i="5"/>
  <c r="BK24" i="5"/>
  <c r="BL24" i="5"/>
  <c r="BK53" i="5"/>
  <c r="BM53" i="5"/>
  <c r="BL53" i="5"/>
  <c r="BL81" i="5"/>
  <c r="BD24" i="5"/>
  <c r="BD53" i="5"/>
  <c r="BA24" i="5"/>
  <c r="BB24" i="5"/>
  <c r="BB81" i="5"/>
  <c r="BC24" i="5"/>
  <c r="BA53" i="5"/>
  <c r="BC53" i="5"/>
  <c r="BB53" i="5"/>
  <c r="AT24" i="5"/>
  <c r="AT81" i="5"/>
  <c r="AT53" i="5"/>
  <c r="AQ24" i="5"/>
  <c r="AS24" i="5"/>
  <c r="AR24" i="5"/>
  <c r="AQ53" i="5"/>
  <c r="AQ81" i="5"/>
  <c r="AR53" i="5"/>
  <c r="AS53" i="5"/>
  <c r="AR81" i="5"/>
  <c r="Z24" i="5"/>
  <c r="Z53" i="5"/>
  <c r="Z81" i="5"/>
  <c r="W24" i="5"/>
  <c r="Y24" i="5"/>
  <c r="X24" i="5"/>
  <c r="W53" i="5"/>
  <c r="W81" i="5"/>
  <c r="X53" i="5"/>
  <c r="X81" i="5"/>
  <c r="Y53" i="5"/>
  <c r="P24" i="5"/>
  <c r="P53" i="5"/>
  <c r="P81" i="5"/>
  <c r="M24" i="5"/>
  <c r="O24" i="5"/>
  <c r="N24" i="5"/>
  <c r="M53" i="5"/>
  <c r="N53" i="5"/>
  <c r="N81" i="5"/>
  <c r="O53" i="5"/>
  <c r="F81" i="5"/>
  <c r="H81" i="5"/>
  <c r="G81" i="5"/>
  <c r="BX23" i="5"/>
  <c r="BX52" i="5"/>
  <c r="BU23" i="5"/>
  <c r="BV23" i="5"/>
  <c r="BU52" i="5"/>
  <c r="BV52" i="5"/>
  <c r="BN23" i="5"/>
  <c r="BN52" i="5"/>
  <c r="BN80" i="5"/>
  <c r="BK23" i="5"/>
  <c r="BM23" i="5"/>
  <c r="BL23" i="5"/>
  <c r="BK52" i="5"/>
  <c r="BL52" i="5"/>
  <c r="BL80" i="5"/>
  <c r="BM52" i="5"/>
  <c r="BD23" i="5"/>
  <c r="BD52" i="5"/>
  <c r="BA23" i="5"/>
  <c r="BC23" i="5"/>
  <c r="BC80" i="5"/>
  <c r="BB23" i="5"/>
  <c r="BA52" i="5"/>
  <c r="BA80" i="5"/>
  <c r="BB52" i="5"/>
  <c r="BC52" i="5"/>
  <c r="BB80" i="5"/>
  <c r="AT23" i="5"/>
  <c r="AT52" i="5"/>
  <c r="AQ23" i="5"/>
  <c r="AS23" i="5"/>
  <c r="AR23" i="5"/>
  <c r="AR80" i="5"/>
  <c r="AQ52" i="5"/>
  <c r="AS52" i="5"/>
  <c r="AR52" i="5"/>
  <c r="Z23" i="5"/>
  <c r="Z52" i="5"/>
  <c r="W23" i="5"/>
  <c r="X23" i="5"/>
  <c r="Y23" i="5"/>
  <c r="W52" i="5"/>
  <c r="W80" i="5"/>
  <c r="X52" i="5"/>
  <c r="X80" i="5"/>
  <c r="P23" i="5"/>
  <c r="P52" i="5"/>
  <c r="M23" i="5"/>
  <c r="O23" i="5"/>
  <c r="N23" i="5"/>
  <c r="M52" i="5"/>
  <c r="N52" i="5"/>
  <c r="N80" i="5"/>
  <c r="O52" i="5"/>
  <c r="F80" i="5"/>
  <c r="H80" i="5"/>
  <c r="G80" i="5"/>
  <c r="BX22" i="5"/>
  <c r="BX51" i="5"/>
  <c r="BU22" i="5"/>
  <c r="BV22" i="5"/>
  <c r="BU51" i="5"/>
  <c r="BW51" i="5"/>
  <c r="BV51" i="5"/>
  <c r="BN22" i="5"/>
  <c r="BN51" i="5"/>
  <c r="BN79" i="5"/>
  <c r="BK22" i="5"/>
  <c r="BM22" i="5"/>
  <c r="BL22" i="5"/>
  <c r="BK51" i="5"/>
  <c r="BL51" i="5"/>
  <c r="BL79" i="5"/>
  <c r="BM51" i="5"/>
  <c r="BD22" i="5"/>
  <c r="BD51" i="5"/>
  <c r="BA22" i="5"/>
  <c r="BB22" i="5"/>
  <c r="BC22" i="5"/>
  <c r="BA51" i="5"/>
  <c r="BC51" i="5"/>
  <c r="BB51" i="5"/>
  <c r="BA79" i="5"/>
  <c r="AT22" i="5"/>
  <c r="AT51" i="5"/>
  <c r="AT79" i="5"/>
  <c r="AQ22" i="5"/>
  <c r="AR22" i="5"/>
  <c r="AS22" i="5"/>
  <c r="AQ51" i="5"/>
  <c r="AQ79" i="5"/>
  <c r="AR51" i="5"/>
  <c r="AR79" i="5"/>
  <c r="AS51" i="5"/>
  <c r="Z22" i="5"/>
  <c r="Z79" i="5"/>
  <c r="Z51" i="5"/>
  <c r="W22" i="5"/>
  <c r="X22" i="5"/>
  <c r="Y22" i="5"/>
  <c r="W51" i="5"/>
  <c r="W79" i="5"/>
  <c r="X51" i="5"/>
  <c r="X79" i="5"/>
  <c r="Y51" i="5"/>
  <c r="Y79" i="5"/>
  <c r="P22" i="5"/>
  <c r="P51" i="5"/>
  <c r="M22" i="5"/>
  <c r="N22" i="5"/>
  <c r="O22" i="5"/>
  <c r="M51" i="5"/>
  <c r="O51" i="5"/>
  <c r="N51" i="5"/>
  <c r="F79" i="5"/>
  <c r="H79" i="5"/>
  <c r="G79" i="5"/>
  <c r="BX21" i="5"/>
  <c r="BX50" i="5"/>
  <c r="BU21" i="5"/>
  <c r="BV21" i="5"/>
  <c r="BU50" i="5"/>
  <c r="BW50" i="5"/>
  <c r="BV50" i="5"/>
  <c r="BN21" i="5"/>
  <c r="BN50" i="5"/>
  <c r="BK21" i="5"/>
  <c r="BL21" i="5"/>
  <c r="BL78" i="5"/>
  <c r="BM21" i="5"/>
  <c r="BK50" i="5"/>
  <c r="BM50" i="5"/>
  <c r="BL50" i="5"/>
  <c r="BK78" i="5"/>
  <c r="BD21" i="5"/>
  <c r="BD50" i="5"/>
  <c r="BA21" i="5"/>
  <c r="BC21" i="5"/>
  <c r="BB21" i="5"/>
  <c r="BA50" i="5"/>
  <c r="BC50" i="5"/>
  <c r="BB50" i="5"/>
  <c r="BB78" i="5"/>
  <c r="AT21" i="5"/>
  <c r="AT50" i="5"/>
  <c r="AT78" i="5"/>
  <c r="AQ21" i="5"/>
  <c r="AQ78" i="5"/>
  <c r="AR21" i="5"/>
  <c r="AQ50" i="5"/>
  <c r="AR50" i="5"/>
  <c r="AS50" i="5"/>
  <c r="AR78" i="5"/>
  <c r="Z21" i="5"/>
  <c r="Z50" i="5"/>
  <c r="W21" i="5"/>
  <c r="X21" i="5"/>
  <c r="Y21" i="5"/>
  <c r="W50" i="5"/>
  <c r="W78" i="5"/>
  <c r="X50" i="5"/>
  <c r="X78" i="5"/>
  <c r="P21" i="5"/>
  <c r="P50" i="5"/>
  <c r="P78" i="5"/>
  <c r="M21" i="5"/>
  <c r="N21" i="5"/>
  <c r="O21" i="5"/>
  <c r="M50" i="5"/>
  <c r="O50" i="5"/>
  <c r="N50" i="5"/>
  <c r="N78" i="5"/>
  <c r="M78" i="5"/>
  <c r="F78" i="5"/>
  <c r="H78" i="5"/>
  <c r="G78" i="5"/>
  <c r="BX20" i="5"/>
  <c r="BX49" i="5"/>
  <c r="BU20" i="5"/>
  <c r="BV20" i="5"/>
  <c r="BU49" i="5"/>
  <c r="BV49" i="5"/>
  <c r="BN20" i="5"/>
  <c r="BN49" i="5"/>
  <c r="BN77" i="5"/>
  <c r="BK20" i="5"/>
  <c r="BL20" i="5"/>
  <c r="BM20" i="5"/>
  <c r="BK49" i="5"/>
  <c r="BM49" i="5"/>
  <c r="BL49" i="5"/>
  <c r="BD20" i="5"/>
  <c r="BD49" i="5"/>
  <c r="BD77" i="5"/>
  <c r="BA20" i="5"/>
  <c r="BC20" i="5"/>
  <c r="BB20" i="5"/>
  <c r="BA49" i="5"/>
  <c r="BB49" i="5"/>
  <c r="BB77" i="5"/>
  <c r="BC49" i="5"/>
  <c r="BA77" i="5"/>
  <c r="AT20" i="5"/>
  <c r="AT49" i="5"/>
  <c r="AT77" i="5"/>
  <c r="AQ20" i="5"/>
  <c r="AR20" i="5"/>
  <c r="AS20" i="5"/>
  <c r="AQ49" i="5"/>
  <c r="AQ77" i="5"/>
  <c r="AR49" i="5"/>
  <c r="AS49" i="5"/>
  <c r="AR77" i="5"/>
  <c r="Z20" i="5"/>
  <c r="Z77" i="5"/>
  <c r="Z49" i="5"/>
  <c r="W20" i="5"/>
  <c r="X20" i="5"/>
  <c r="X77" i="5"/>
  <c r="W49" i="5"/>
  <c r="Y49" i="5"/>
  <c r="X49" i="5"/>
  <c r="P20" i="5"/>
  <c r="P49" i="5"/>
  <c r="P77" i="5"/>
  <c r="M20" i="5"/>
  <c r="N20" i="5"/>
  <c r="O20" i="5"/>
  <c r="M49" i="5"/>
  <c r="N49" i="5"/>
  <c r="O49" i="5"/>
  <c r="O77" i="5"/>
  <c r="N77" i="5"/>
  <c r="M77" i="5"/>
  <c r="F77" i="5"/>
  <c r="H77" i="5"/>
  <c r="G77" i="5"/>
  <c r="BX19" i="5"/>
  <c r="BX48" i="5"/>
  <c r="BU19" i="5"/>
  <c r="BV19" i="5"/>
  <c r="BU48" i="5"/>
  <c r="BV48" i="5"/>
  <c r="BW48" i="5"/>
  <c r="BN19" i="5"/>
  <c r="BN48" i="5"/>
  <c r="BN76" i="5"/>
  <c r="BK19" i="5"/>
  <c r="BM19" i="5"/>
  <c r="BL19" i="5"/>
  <c r="BK48" i="5"/>
  <c r="BM48" i="5"/>
  <c r="BL48" i="5"/>
  <c r="BL76" i="5"/>
  <c r="BK76" i="5"/>
  <c r="BD19" i="5"/>
  <c r="BD48" i="5"/>
  <c r="BA19" i="5"/>
  <c r="BB19" i="5"/>
  <c r="BC19" i="5"/>
  <c r="BA48" i="5"/>
  <c r="BB48" i="5"/>
  <c r="BC48" i="5"/>
  <c r="AT19" i="5"/>
  <c r="AT48" i="5"/>
  <c r="AQ19" i="5"/>
  <c r="AR19" i="5"/>
  <c r="AQ48" i="5"/>
  <c r="AR48" i="5"/>
  <c r="AS48" i="5"/>
  <c r="Z19" i="5"/>
  <c r="Z76" i="5"/>
  <c r="Z48" i="5"/>
  <c r="W19" i="5"/>
  <c r="Y19" i="5"/>
  <c r="X19" i="5"/>
  <c r="W48" i="5"/>
  <c r="X48" i="5"/>
  <c r="Y48" i="5"/>
  <c r="W76" i="5"/>
  <c r="P19" i="5"/>
  <c r="P48" i="5"/>
  <c r="P76" i="5"/>
  <c r="M19" i="5"/>
  <c r="M76" i="5"/>
  <c r="N19" i="5"/>
  <c r="N76" i="5"/>
  <c r="M48" i="5"/>
  <c r="O48" i="5"/>
  <c r="N48" i="5"/>
  <c r="F76" i="5"/>
  <c r="H76" i="5"/>
  <c r="G76" i="5"/>
  <c r="BX18" i="5"/>
  <c r="BX47" i="5"/>
  <c r="BU18" i="5"/>
  <c r="BV18" i="5"/>
  <c r="BU47" i="5"/>
  <c r="BW47" i="5"/>
  <c r="BV47" i="5"/>
  <c r="BU75" i="5"/>
  <c r="BN18" i="5"/>
  <c r="BN47" i="5"/>
  <c r="BK18" i="5"/>
  <c r="BL18" i="5"/>
  <c r="BM18" i="5"/>
  <c r="BK47" i="5"/>
  <c r="BL47" i="5"/>
  <c r="BL75" i="5"/>
  <c r="BM47" i="5"/>
  <c r="BK75" i="5"/>
  <c r="BD18" i="5"/>
  <c r="BD47" i="5"/>
  <c r="BA18" i="5"/>
  <c r="BB18" i="5"/>
  <c r="BC18" i="5"/>
  <c r="BA47" i="5"/>
  <c r="BA75" i="5"/>
  <c r="BB47" i="5"/>
  <c r="AT18" i="5"/>
  <c r="AT75" i="5"/>
  <c r="AT47" i="5"/>
  <c r="AQ18" i="5"/>
  <c r="AS18" i="5"/>
  <c r="AR18" i="5"/>
  <c r="AQ47" i="5"/>
  <c r="AS47" i="5"/>
  <c r="AR47" i="5"/>
  <c r="Z18" i="5"/>
  <c r="Z47" i="5"/>
  <c r="Z75" i="5"/>
  <c r="W18" i="5"/>
  <c r="X18" i="5"/>
  <c r="Y18" i="5"/>
  <c r="W47" i="5"/>
  <c r="Y47" i="5"/>
  <c r="X47" i="5"/>
  <c r="X75" i="5"/>
  <c r="W75" i="5"/>
  <c r="P18" i="5"/>
  <c r="P47" i="5"/>
  <c r="M18" i="5"/>
  <c r="O18" i="5"/>
  <c r="O75" i="5"/>
  <c r="N18" i="5"/>
  <c r="M47" i="5"/>
  <c r="N47" i="5"/>
  <c r="O47" i="5"/>
  <c r="M75" i="5"/>
  <c r="F75" i="5"/>
  <c r="H75" i="5"/>
  <c r="G75" i="5"/>
  <c r="BX17" i="5"/>
  <c r="BX46" i="5"/>
  <c r="BU17" i="5"/>
  <c r="BV17" i="5"/>
  <c r="BU46" i="5"/>
  <c r="BV46" i="5"/>
  <c r="BN17" i="5"/>
  <c r="BN46" i="5"/>
  <c r="BK17" i="5"/>
  <c r="BL17" i="5"/>
  <c r="BM17" i="5"/>
  <c r="BK46" i="5"/>
  <c r="BL46" i="5"/>
  <c r="BM46" i="5"/>
  <c r="BK74" i="5"/>
  <c r="BD17" i="5"/>
  <c r="BD74" i="5"/>
  <c r="BD46" i="5"/>
  <c r="BA17" i="5"/>
  <c r="BB17" i="5"/>
  <c r="BC17" i="5"/>
  <c r="BA46" i="5"/>
  <c r="BC46" i="5"/>
  <c r="BB46" i="5"/>
  <c r="AT17" i="5"/>
  <c r="AT46" i="5"/>
  <c r="AT74" i="5"/>
  <c r="AQ17" i="5"/>
  <c r="AR17" i="5"/>
  <c r="AQ46" i="5"/>
  <c r="AR46" i="5"/>
  <c r="AS46" i="5"/>
  <c r="AR74" i="5"/>
  <c r="Z17" i="5"/>
  <c r="Z46" i="5"/>
  <c r="Z74" i="5"/>
  <c r="W17" i="5"/>
  <c r="Y17" i="5"/>
  <c r="Y74" i="5"/>
  <c r="X17" i="5"/>
  <c r="W46" i="5"/>
  <c r="X46" i="5"/>
  <c r="X74" i="5"/>
  <c r="Y46" i="5"/>
  <c r="W74" i="5"/>
  <c r="P17" i="5"/>
  <c r="P46" i="5"/>
  <c r="M17" i="5"/>
  <c r="N17" i="5"/>
  <c r="N74" i="5"/>
  <c r="O17" i="5"/>
  <c r="M46" i="5"/>
  <c r="O46" i="5"/>
  <c r="O74" i="5"/>
  <c r="N46" i="5"/>
  <c r="M74" i="5"/>
  <c r="F74" i="5"/>
  <c r="H74" i="5"/>
  <c r="G74" i="5"/>
  <c r="BX16" i="5"/>
  <c r="BX45" i="5"/>
  <c r="BU16" i="5"/>
  <c r="BV16" i="5"/>
  <c r="BU45" i="5"/>
  <c r="BV45" i="5"/>
  <c r="BN16" i="5"/>
  <c r="BN45" i="5"/>
  <c r="BK16" i="5"/>
  <c r="BL16" i="5"/>
  <c r="BL73" i="5"/>
  <c r="BM16" i="5"/>
  <c r="BK45" i="5"/>
  <c r="BM45" i="5"/>
  <c r="BL45" i="5"/>
  <c r="BK73" i="5"/>
  <c r="BD16" i="5"/>
  <c r="BD45" i="5"/>
  <c r="BA16" i="5"/>
  <c r="BC16" i="5"/>
  <c r="BB16" i="5"/>
  <c r="BB73" i="5"/>
  <c r="BA45" i="5"/>
  <c r="BC45" i="5"/>
  <c r="BB45" i="5"/>
  <c r="AT16" i="5"/>
  <c r="AT45" i="5"/>
  <c r="AQ16" i="5"/>
  <c r="AQ73" i="5"/>
  <c r="AR16" i="5"/>
  <c r="AR73" i="5"/>
  <c r="AQ45" i="5"/>
  <c r="AS45" i="5"/>
  <c r="AR45" i="5"/>
  <c r="Z16" i="5"/>
  <c r="Z45" i="5"/>
  <c r="Z73" i="5"/>
  <c r="W16" i="5"/>
  <c r="X16" i="5"/>
  <c r="Y16" i="5"/>
  <c r="W45" i="5"/>
  <c r="Y45" i="5"/>
  <c r="X45" i="5"/>
  <c r="X73" i="5"/>
  <c r="P16" i="5"/>
  <c r="P45" i="5"/>
  <c r="P73" i="5"/>
  <c r="M16" i="5"/>
  <c r="N16" i="5"/>
  <c r="M45" i="5"/>
  <c r="O45" i="5"/>
  <c r="N45" i="5"/>
  <c r="N73" i="5"/>
  <c r="F73" i="5"/>
  <c r="H73" i="5"/>
  <c r="G73" i="5"/>
  <c r="BX15" i="5"/>
  <c r="BX44" i="5"/>
  <c r="BX72" i="5"/>
  <c r="BU15" i="5"/>
  <c r="BV15" i="5"/>
  <c r="BU44" i="5"/>
  <c r="BV44" i="5"/>
  <c r="BN15" i="5"/>
  <c r="BN44" i="5"/>
  <c r="BN72" i="5"/>
  <c r="BK15" i="5"/>
  <c r="BL15" i="5"/>
  <c r="BM15" i="5"/>
  <c r="BK44" i="5"/>
  <c r="BM44" i="5"/>
  <c r="BM72" i="5"/>
  <c r="BL44" i="5"/>
  <c r="BL72" i="5"/>
  <c r="BD15" i="5"/>
  <c r="BD72" i="5"/>
  <c r="BD44" i="5"/>
  <c r="BA15" i="5"/>
  <c r="BB15" i="5"/>
  <c r="BC15" i="5"/>
  <c r="BA44" i="5"/>
  <c r="BA72" i="5"/>
  <c r="BB44" i="5"/>
  <c r="AT15" i="5"/>
  <c r="AT44" i="5"/>
  <c r="AQ15" i="5"/>
  <c r="AR15" i="5"/>
  <c r="AR72" i="5"/>
  <c r="AS15" i="5"/>
  <c r="AQ44" i="5"/>
  <c r="AS44" i="5"/>
  <c r="AR44" i="5"/>
  <c r="Z15" i="5"/>
  <c r="Z44" i="5"/>
  <c r="Z72" i="5"/>
  <c r="W15" i="5"/>
  <c r="X15" i="5"/>
  <c r="Y15" i="5"/>
  <c r="W44" i="5"/>
  <c r="Y44" i="5"/>
  <c r="X44" i="5"/>
  <c r="X72" i="5"/>
  <c r="W72" i="5"/>
  <c r="P15" i="5"/>
  <c r="P44" i="5"/>
  <c r="M15" i="5"/>
  <c r="O15" i="5"/>
  <c r="N15" i="5"/>
  <c r="M44" i="5"/>
  <c r="M72" i="5"/>
  <c r="N44" i="5"/>
  <c r="N72" i="5"/>
  <c r="F72" i="5"/>
  <c r="H72" i="5"/>
  <c r="G72" i="5"/>
  <c r="BX14" i="5"/>
  <c r="BX43" i="5"/>
  <c r="BU14" i="5"/>
  <c r="BV14" i="5"/>
  <c r="BU43" i="5"/>
  <c r="BV43" i="5"/>
  <c r="BN14" i="5"/>
  <c r="BN71" i="5"/>
  <c r="BN43" i="5"/>
  <c r="BK14" i="5"/>
  <c r="BL14" i="5"/>
  <c r="BM14" i="5"/>
  <c r="BK43" i="5"/>
  <c r="BM43" i="5"/>
  <c r="BL43" i="5"/>
  <c r="BK71" i="5"/>
  <c r="BD14" i="5"/>
  <c r="BD43" i="5"/>
  <c r="BD71" i="5"/>
  <c r="BA14" i="5"/>
  <c r="BC14" i="5"/>
  <c r="BC71" i="5"/>
  <c r="BB14" i="5"/>
  <c r="BA43" i="5"/>
  <c r="BB43" i="5"/>
  <c r="BC43" i="5"/>
  <c r="BB71" i="5"/>
  <c r="AT14" i="5"/>
  <c r="AT43" i="5"/>
  <c r="AQ14" i="5"/>
  <c r="AR14" i="5"/>
  <c r="AS14" i="5"/>
  <c r="AQ43" i="5"/>
  <c r="AS43" i="5"/>
  <c r="AS71" i="5"/>
  <c r="AR43" i="5"/>
  <c r="Z14" i="5"/>
  <c r="Z43" i="5"/>
  <c r="Z71" i="5"/>
  <c r="W14" i="5"/>
  <c r="X14" i="5"/>
  <c r="Y14" i="5"/>
  <c r="W43" i="5"/>
  <c r="Y43" i="5"/>
  <c r="X43" i="5"/>
  <c r="X71" i="5"/>
  <c r="W71" i="5"/>
  <c r="P14" i="5"/>
  <c r="P43" i="5"/>
  <c r="M14" i="5"/>
  <c r="N14" i="5"/>
  <c r="O14" i="5"/>
  <c r="M43" i="5"/>
  <c r="O43" i="5"/>
  <c r="N43" i="5"/>
  <c r="F71" i="5"/>
  <c r="H71" i="5"/>
  <c r="G71" i="5"/>
  <c r="BX13" i="5"/>
  <c r="BX42" i="5"/>
  <c r="BU13" i="5"/>
  <c r="BV13" i="5"/>
  <c r="BW13" i="5"/>
  <c r="BU42" i="5"/>
  <c r="BV42" i="5"/>
  <c r="BN13" i="5"/>
  <c r="BN70" i="5"/>
  <c r="BN42" i="5"/>
  <c r="BK13" i="5"/>
  <c r="BK70" i="5"/>
  <c r="BL13" i="5"/>
  <c r="BL70" i="5"/>
  <c r="BM13" i="5"/>
  <c r="BK42" i="5"/>
  <c r="BL42" i="5"/>
  <c r="BM42" i="5"/>
  <c r="BD13" i="5"/>
  <c r="BD42" i="5"/>
  <c r="BA13" i="5"/>
  <c r="BB13" i="5"/>
  <c r="BC13" i="5"/>
  <c r="BA42" i="5"/>
  <c r="BA70" i="5"/>
  <c r="BB42" i="5"/>
  <c r="BC42" i="5"/>
  <c r="AT13" i="5"/>
  <c r="AT42" i="5"/>
  <c r="AT70" i="5"/>
  <c r="AQ13" i="5"/>
  <c r="AS13" i="5"/>
  <c r="AR13" i="5"/>
  <c r="AQ42" i="5"/>
  <c r="AQ70" i="5"/>
  <c r="AR42" i="5"/>
  <c r="AR70" i="5"/>
  <c r="AS42" i="5"/>
  <c r="Z13" i="5"/>
  <c r="Z42" i="5"/>
  <c r="Z70" i="5"/>
  <c r="W13" i="5"/>
  <c r="X13" i="5"/>
  <c r="Y13" i="5"/>
  <c r="W42" i="5"/>
  <c r="Y42" i="5"/>
  <c r="X42" i="5"/>
  <c r="X70" i="5"/>
  <c r="W70" i="5"/>
  <c r="P13" i="5"/>
  <c r="P42" i="5"/>
  <c r="P70" i="5"/>
  <c r="M13" i="5"/>
  <c r="N13" i="5"/>
  <c r="O13" i="5"/>
  <c r="M42" i="5"/>
  <c r="N42" i="5"/>
  <c r="N70" i="5"/>
  <c r="O42" i="5"/>
  <c r="M70" i="5"/>
  <c r="F70" i="5"/>
  <c r="H70" i="5"/>
  <c r="G70" i="5"/>
  <c r="BX12" i="5"/>
  <c r="BX41" i="5"/>
  <c r="BU12" i="5"/>
  <c r="BV12" i="5"/>
  <c r="BW12" i="5"/>
  <c r="BU41" i="5"/>
  <c r="BV41" i="5"/>
  <c r="BV69" i="5"/>
  <c r="BN12" i="5"/>
  <c r="BN41" i="5"/>
  <c r="BN69" i="5"/>
  <c r="BK12" i="5"/>
  <c r="BL12" i="5"/>
  <c r="BM12" i="5"/>
  <c r="BK41" i="5"/>
  <c r="BL41" i="5"/>
  <c r="BL69" i="5"/>
  <c r="BM41" i="5"/>
  <c r="BM69" i="5"/>
  <c r="BK69" i="5"/>
  <c r="BD12" i="5"/>
  <c r="BD69" i="5"/>
  <c r="BD41" i="5"/>
  <c r="BA12" i="5"/>
  <c r="BB12" i="5"/>
  <c r="BB69" i="5"/>
  <c r="BC12" i="5"/>
  <c r="BA41" i="5"/>
  <c r="BB41" i="5"/>
  <c r="BC41" i="5"/>
  <c r="BC69" i="5"/>
  <c r="BA69" i="5"/>
  <c r="AT12" i="5"/>
  <c r="AT41" i="5"/>
  <c r="AQ12" i="5"/>
  <c r="AR12" i="5"/>
  <c r="AS12" i="5"/>
  <c r="AQ41" i="5"/>
  <c r="AQ69" i="5"/>
  <c r="AR41" i="5"/>
  <c r="AS41" i="5"/>
  <c r="AS69" i="5"/>
  <c r="Z12" i="5"/>
  <c r="Z41" i="5"/>
  <c r="W12" i="5"/>
  <c r="Y12" i="5"/>
  <c r="Y69" i="5"/>
  <c r="X12" i="5"/>
  <c r="W41" i="5"/>
  <c r="X41" i="5"/>
  <c r="X69" i="5"/>
  <c r="Y41" i="5"/>
  <c r="W69" i="5"/>
  <c r="P12" i="5"/>
  <c r="P41" i="5"/>
  <c r="P69" i="5"/>
  <c r="M12" i="5"/>
  <c r="N12" i="5"/>
  <c r="O12" i="5"/>
  <c r="M41" i="5"/>
  <c r="N41" i="5"/>
  <c r="O41" i="5"/>
  <c r="O69" i="5"/>
  <c r="N69" i="5"/>
  <c r="M69" i="5"/>
  <c r="F69" i="5"/>
  <c r="H69" i="5"/>
  <c r="G69" i="5"/>
  <c r="BX11" i="5"/>
  <c r="BX40" i="5"/>
  <c r="BU11" i="5"/>
  <c r="BV11" i="5"/>
  <c r="BU40" i="5"/>
  <c r="BV40" i="5"/>
  <c r="BN11" i="5"/>
  <c r="BN40" i="5"/>
  <c r="BK11" i="5"/>
  <c r="BL11" i="5"/>
  <c r="BM11" i="5"/>
  <c r="BK40" i="5"/>
  <c r="BM40" i="5"/>
  <c r="BL40" i="5"/>
  <c r="BD11" i="5"/>
  <c r="BD40" i="5"/>
  <c r="BA11" i="5"/>
  <c r="BC11" i="5"/>
  <c r="BB11" i="5"/>
  <c r="BB68" i="5"/>
  <c r="BA40" i="5"/>
  <c r="BC40" i="5"/>
  <c r="BB40" i="5"/>
  <c r="AT11" i="5"/>
  <c r="AT68" i="5"/>
  <c r="AT40" i="5"/>
  <c r="AQ11" i="5"/>
  <c r="AR11" i="5"/>
  <c r="AS11" i="5"/>
  <c r="AQ40" i="5"/>
  <c r="AQ68" i="5"/>
  <c r="AR40" i="5"/>
  <c r="AS40" i="5"/>
  <c r="AS68" i="5"/>
  <c r="Z11" i="5"/>
  <c r="Z40" i="5"/>
  <c r="W11" i="5"/>
  <c r="X11" i="5"/>
  <c r="Y11" i="5"/>
  <c r="W40" i="5"/>
  <c r="Y40" i="5"/>
  <c r="X40" i="5"/>
  <c r="W68" i="5"/>
  <c r="P11" i="5"/>
  <c r="P40" i="5"/>
  <c r="M11" i="5"/>
  <c r="M68" i="5"/>
  <c r="N11" i="5"/>
  <c r="M40" i="5"/>
  <c r="N40" i="5"/>
  <c r="O40" i="5"/>
  <c r="F68" i="5"/>
  <c r="H68" i="5"/>
  <c r="G68" i="5"/>
  <c r="BX10" i="5"/>
  <c r="BX39" i="5"/>
  <c r="BU10" i="5"/>
  <c r="BV10" i="5"/>
  <c r="BW10" i="5"/>
  <c r="BU39" i="5"/>
  <c r="BV39" i="5"/>
  <c r="BN10" i="5"/>
  <c r="BN67" i="5"/>
  <c r="BN39" i="5"/>
  <c r="BK10" i="5"/>
  <c r="BM10" i="5"/>
  <c r="BL10" i="5"/>
  <c r="BK39" i="5"/>
  <c r="BM39" i="5"/>
  <c r="BL39" i="5"/>
  <c r="BK67" i="5"/>
  <c r="BD10" i="5"/>
  <c r="BD39" i="5"/>
  <c r="BA10" i="5"/>
  <c r="BC10" i="5"/>
  <c r="BB10" i="5"/>
  <c r="BA39" i="5"/>
  <c r="BB39" i="5"/>
  <c r="BB67" i="5"/>
  <c r="BC39" i="5"/>
  <c r="BA67" i="5"/>
  <c r="AT10" i="5"/>
  <c r="AT39" i="5"/>
  <c r="AT67" i="5"/>
  <c r="AQ10" i="5"/>
  <c r="AQ67" i="5"/>
  <c r="AR10" i="5"/>
  <c r="AQ39" i="5"/>
  <c r="AS39" i="5"/>
  <c r="AR39" i="5"/>
  <c r="AR67" i="5"/>
  <c r="Z10" i="5"/>
  <c r="Z39" i="5"/>
  <c r="Z67" i="5"/>
  <c r="W10" i="5"/>
  <c r="X10" i="5"/>
  <c r="Y10" i="5"/>
  <c r="W39" i="5"/>
  <c r="X39" i="5"/>
  <c r="X67" i="5"/>
  <c r="Y39" i="5"/>
  <c r="Y67" i="5"/>
  <c r="W67" i="5"/>
  <c r="P10" i="5"/>
  <c r="P39" i="5"/>
  <c r="M10" i="5"/>
  <c r="O10" i="5"/>
  <c r="O67" i="5"/>
  <c r="N10" i="5"/>
  <c r="M39" i="5"/>
  <c r="N39" i="5"/>
  <c r="O39" i="5"/>
  <c r="M67" i="5"/>
  <c r="F67" i="5"/>
  <c r="H67" i="5"/>
  <c r="G67" i="5"/>
  <c r="BX9" i="5"/>
  <c r="BX38" i="5"/>
  <c r="BU9" i="5"/>
  <c r="BV9" i="5"/>
  <c r="BU38" i="5"/>
  <c r="BV38" i="5"/>
  <c r="BN9" i="5"/>
  <c r="BN38" i="5"/>
  <c r="BK9" i="5"/>
  <c r="BL9" i="5"/>
  <c r="BM9" i="5"/>
  <c r="BK38" i="5"/>
  <c r="BM38" i="5"/>
  <c r="BL38" i="5"/>
  <c r="BL66" i="5"/>
  <c r="BK66" i="5"/>
  <c r="BD9" i="5"/>
  <c r="BD38" i="5"/>
  <c r="BD66" i="5"/>
  <c r="BA9" i="5"/>
  <c r="BC9" i="5"/>
  <c r="BB9" i="5"/>
  <c r="BA38" i="5"/>
  <c r="BB38" i="5"/>
  <c r="BC38" i="5"/>
  <c r="AT9" i="5"/>
  <c r="AT38" i="5"/>
  <c r="AT66" i="5"/>
  <c r="AQ9" i="5"/>
  <c r="AQ66" i="5"/>
  <c r="AR9" i="5"/>
  <c r="AR66" i="5"/>
  <c r="AQ38" i="5"/>
  <c r="AR38" i="5"/>
  <c r="AS38" i="5"/>
  <c r="Z9" i="5"/>
  <c r="Z38" i="5"/>
  <c r="W9" i="5"/>
  <c r="Y9" i="5"/>
  <c r="X9" i="5"/>
  <c r="W38" i="5"/>
  <c r="Y38" i="5"/>
  <c r="X38" i="5"/>
  <c r="X66" i="5"/>
  <c r="P9" i="5"/>
  <c r="P38" i="5"/>
  <c r="M9" i="5"/>
  <c r="N9" i="5"/>
  <c r="O9" i="5"/>
  <c r="M38" i="5"/>
  <c r="O38" i="5"/>
  <c r="O66" i="5"/>
  <c r="N38" i="5"/>
  <c r="F66" i="5"/>
  <c r="H66" i="5"/>
  <c r="G66" i="5"/>
  <c r="BX8" i="5"/>
  <c r="BX37" i="5"/>
  <c r="BU8" i="5"/>
  <c r="BV8" i="5"/>
  <c r="BU37" i="5"/>
  <c r="BV37" i="5"/>
  <c r="BN8" i="5"/>
  <c r="BN37" i="5"/>
  <c r="BN65" i="5"/>
  <c r="BK8" i="5"/>
  <c r="BL8" i="5"/>
  <c r="BM8" i="5"/>
  <c r="BK37" i="5"/>
  <c r="BM37" i="5"/>
  <c r="BL37" i="5"/>
  <c r="BL65" i="5"/>
  <c r="BK65" i="5"/>
  <c r="BD8" i="5"/>
  <c r="BD37" i="5"/>
  <c r="BD65" i="5"/>
  <c r="BA8" i="5"/>
  <c r="BB8" i="5"/>
  <c r="BC8" i="5"/>
  <c r="BA37" i="5"/>
  <c r="BB37" i="5"/>
  <c r="BB65" i="5"/>
  <c r="BC37" i="5"/>
  <c r="BA65" i="5"/>
  <c r="AT8" i="5"/>
  <c r="AT37" i="5"/>
  <c r="AQ8" i="5"/>
  <c r="AR8" i="5"/>
  <c r="AS8" i="5"/>
  <c r="AQ37" i="5"/>
  <c r="AR37" i="5"/>
  <c r="AS37" i="5"/>
  <c r="AS65" i="5"/>
  <c r="AQ65" i="5"/>
  <c r="Z8" i="5"/>
  <c r="Z37" i="5"/>
  <c r="Z65" i="5"/>
  <c r="W8" i="5"/>
  <c r="Y8" i="5"/>
  <c r="X8" i="5"/>
  <c r="W37" i="5"/>
  <c r="Y37" i="5"/>
  <c r="X37" i="5"/>
  <c r="X65" i="5"/>
  <c r="P8" i="5"/>
  <c r="P37" i="5"/>
  <c r="P65" i="5"/>
  <c r="M8" i="5"/>
  <c r="N8" i="5"/>
  <c r="M37" i="5"/>
  <c r="O37" i="5"/>
  <c r="N37" i="5"/>
  <c r="N65" i="5"/>
  <c r="F65" i="5"/>
  <c r="H65" i="5"/>
  <c r="G65" i="5"/>
  <c r="BX7" i="5"/>
  <c r="BX36" i="5"/>
  <c r="BU7" i="5"/>
  <c r="BV7" i="5"/>
  <c r="BU36" i="5"/>
  <c r="BV36" i="5"/>
  <c r="BN7" i="5"/>
  <c r="BN64" i="5"/>
  <c r="BN36" i="5"/>
  <c r="BK7" i="5"/>
  <c r="BL7" i="5"/>
  <c r="BM7" i="5"/>
  <c r="BK36" i="5"/>
  <c r="BK64" i="5"/>
  <c r="BL36" i="5"/>
  <c r="BL64" i="5"/>
  <c r="BD7" i="5"/>
  <c r="BD36" i="5"/>
  <c r="BA7" i="5"/>
  <c r="BB7" i="5"/>
  <c r="BC7" i="5"/>
  <c r="BA36" i="5"/>
  <c r="BC36" i="5"/>
  <c r="BB36" i="5"/>
  <c r="AT7" i="5"/>
  <c r="AT64" i="5"/>
  <c r="AT36" i="5"/>
  <c r="AQ7" i="5"/>
  <c r="AS7" i="5"/>
  <c r="AR7" i="5"/>
  <c r="AQ36" i="5"/>
  <c r="AS36" i="5"/>
  <c r="AR36" i="5"/>
  <c r="AR64" i="5"/>
  <c r="Z7" i="5"/>
  <c r="Z36" i="5"/>
  <c r="Z64" i="5"/>
  <c r="W7" i="5"/>
  <c r="Y7" i="5"/>
  <c r="X7" i="5"/>
  <c r="W36" i="5"/>
  <c r="W64" i="5"/>
  <c r="X36" i="5"/>
  <c r="X64" i="5"/>
  <c r="Y36" i="5"/>
  <c r="P7" i="5"/>
  <c r="P64" i="5"/>
  <c r="P36" i="5"/>
  <c r="M7" i="5"/>
  <c r="O7" i="5"/>
  <c r="N7" i="5"/>
  <c r="M36" i="5"/>
  <c r="O36" i="5"/>
  <c r="N36" i="5"/>
  <c r="N64" i="5"/>
  <c r="M64" i="5"/>
  <c r="F64" i="5"/>
  <c r="H64" i="5"/>
  <c r="G64" i="5"/>
  <c r="BX6" i="5"/>
  <c r="BX35" i="5"/>
  <c r="BU6" i="5"/>
  <c r="BV6" i="5"/>
  <c r="BV63" i="5"/>
  <c r="BU35" i="5"/>
  <c r="BW35" i="5"/>
  <c r="BV35" i="5"/>
  <c r="BN6" i="5"/>
  <c r="BN63" i="5"/>
  <c r="BN35" i="5"/>
  <c r="BK6" i="5"/>
  <c r="BL6" i="5"/>
  <c r="BM6" i="5"/>
  <c r="BK35" i="5"/>
  <c r="BK63" i="5"/>
  <c r="BL35" i="5"/>
  <c r="BL63" i="5"/>
  <c r="BD6" i="5"/>
  <c r="BD35" i="5"/>
  <c r="BD63" i="5"/>
  <c r="BA6" i="5"/>
  <c r="BC6" i="5"/>
  <c r="BB6" i="5"/>
  <c r="BA35" i="5"/>
  <c r="BC35" i="5"/>
  <c r="BB35" i="5"/>
  <c r="BB63" i="5"/>
  <c r="AT6" i="5"/>
  <c r="AT35" i="5"/>
  <c r="AT63" i="5"/>
  <c r="AQ6" i="5"/>
  <c r="AR6" i="5"/>
  <c r="AS6" i="5"/>
  <c r="AQ35" i="5"/>
  <c r="AQ63" i="5"/>
  <c r="AR35" i="5"/>
  <c r="AR63" i="5"/>
  <c r="AS35" i="5"/>
  <c r="Z6" i="5"/>
  <c r="Z35" i="5"/>
  <c r="Z63" i="5"/>
  <c r="W6" i="5"/>
  <c r="Y6" i="5"/>
  <c r="X6" i="5"/>
  <c r="W35" i="5"/>
  <c r="Y35" i="5"/>
  <c r="X35" i="5"/>
  <c r="X63" i="5"/>
  <c r="P6" i="5"/>
  <c r="P35" i="5"/>
  <c r="M6" i="5"/>
  <c r="N6" i="5"/>
  <c r="O6" i="5"/>
  <c r="M35" i="5"/>
  <c r="O35" i="5"/>
  <c r="N35" i="5"/>
  <c r="F63" i="5"/>
  <c r="H63" i="5"/>
  <c r="G63" i="5"/>
  <c r="BX5" i="5"/>
  <c r="BX34" i="5"/>
  <c r="BU5" i="5"/>
  <c r="BV5" i="5"/>
  <c r="BU34" i="5"/>
  <c r="BV34" i="5"/>
  <c r="BN5" i="5"/>
  <c r="BN34" i="5"/>
  <c r="BK5" i="5"/>
  <c r="BL5" i="5"/>
  <c r="BM5" i="5"/>
  <c r="BK34" i="5"/>
  <c r="BM34" i="5"/>
  <c r="BL34" i="5"/>
  <c r="BD5" i="5"/>
  <c r="BD62" i="5"/>
  <c r="BD34" i="5"/>
  <c r="BA5" i="5"/>
  <c r="BB5" i="5"/>
  <c r="BB62" i="5"/>
  <c r="BC5" i="5"/>
  <c r="BA34" i="5"/>
  <c r="BC34" i="5"/>
  <c r="BB34" i="5"/>
  <c r="BA62" i="5"/>
  <c r="AT5" i="5"/>
  <c r="AT34" i="5"/>
  <c r="AT62" i="5"/>
  <c r="AQ5" i="5"/>
  <c r="AQ62" i="5"/>
  <c r="AR5" i="5"/>
  <c r="AQ34" i="5"/>
  <c r="AS34" i="5"/>
  <c r="AR34" i="5"/>
  <c r="Z5" i="5"/>
  <c r="Z34" i="5"/>
  <c r="Z62" i="5"/>
  <c r="W5" i="5"/>
  <c r="Y5" i="5"/>
  <c r="X5" i="5"/>
  <c r="W34" i="5"/>
  <c r="X34" i="5"/>
  <c r="Y34" i="5"/>
  <c r="X62" i="5"/>
  <c r="W62" i="5"/>
  <c r="P5" i="5"/>
  <c r="P34" i="5"/>
  <c r="P62" i="5"/>
  <c r="M5" i="5"/>
  <c r="N5" i="5"/>
  <c r="O5" i="5"/>
  <c r="M34" i="5"/>
  <c r="O34" i="5"/>
  <c r="N34" i="5"/>
  <c r="N62" i="5"/>
  <c r="F62" i="5"/>
  <c r="H62" i="5"/>
  <c r="G62" i="5"/>
  <c r="BX4" i="5"/>
  <c r="BX33" i="5"/>
  <c r="BU4" i="5"/>
  <c r="BW4" i="5"/>
  <c r="BV4" i="5"/>
  <c r="BU33" i="5"/>
  <c r="BV33" i="5"/>
  <c r="BN4" i="5"/>
  <c r="BN33" i="5"/>
  <c r="BN61" i="5"/>
  <c r="BK4" i="5"/>
  <c r="BK61" i="5"/>
  <c r="BL4" i="5"/>
  <c r="BM4" i="5"/>
  <c r="BK33" i="5"/>
  <c r="BL33" i="5"/>
  <c r="BM33" i="5"/>
  <c r="BD4" i="5"/>
  <c r="BD33" i="5"/>
  <c r="BD61" i="5"/>
  <c r="BA4" i="5"/>
  <c r="BC4" i="5"/>
  <c r="BC61" i="5"/>
  <c r="BB4" i="5"/>
  <c r="BA33" i="5"/>
  <c r="BA61" i="5"/>
  <c r="BB33" i="5"/>
  <c r="BC33" i="5"/>
  <c r="BB61" i="5"/>
  <c r="AT4" i="5"/>
  <c r="AT33" i="5"/>
  <c r="AQ4" i="5"/>
  <c r="AR4" i="5"/>
  <c r="AR61" i="5"/>
  <c r="AQ33" i="5"/>
  <c r="AS33" i="5"/>
  <c r="AR33" i="5"/>
  <c r="Z4" i="5"/>
  <c r="Z33" i="5"/>
  <c r="W4" i="5"/>
  <c r="X4" i="5"/>
  <c r="Y4" i="5"/>
  <c r="W33" i="5"/>
  <c r="Y33" i="5"/>
  <c r="X33" i="5"/>
  <c r="W61" i="5"/>
  <c r="P4" i="5"/>
  <c r="P33" i="5"/>
  <c r="P61" i="5"/>
  <c r="M4" i="5"/>
  <c r="N4" i="5"/>
  <c r="O4" i="5"/>
  <c r="M33" i="5"/>
  <c r="O33" i="5"/>
  <c r="O61" i="5"/>
  <c r="N33" i="5"/>
  <c r="N61" i="5"/>
  <c r="F61" i="5"/>
  <c r="H61" i="5"/>
  <c r="G61" i="5"/>
  <c r="BX3" i="5"/>
  <c r="BX32" i="5"/>
  <c r="BX60" i="5"/>
  <c r="BU3" i="5"/>
  <c r="BV3" i="5"/>
  <c r="BU32" i="5"/>
  <c r="BV32" i="5"/>
  <c r="BW32" i="5"/>
  <c r="BN3" i="5"/>
  <c r="BN32" i="5"/>
  <c r="BN60" i="5"/>
  <c r="BK3" i="5"/>
  <c r="BM3" i="5"/>
  <c r="BL3" i="5"/>
  <c r="BL60" i="5"/>
  <c r="BK32" i="5"/>
  <c r="BL32" i="5"/>
  <c r="BM32" i="5"/>
  <c r="BD3" i="5"/>
  <c r="BD32" i="5"/>
  <c r="BA3" i="5"/>
  <c r="BB3" i="5"/>
  <c r="BC3" i="5"/>
  <c r="BA32" i="5"/>
  <c r="BB32" i="5"/>
  <c r="BC32" i="5"/>
  <c r="BC60" i="5"/>
  <c r="BA60" i="5"/>
  <c r="AT3" i="5"/>
  <c r="AT32" i="5"/>
  <c r="AQ3" i="5"/>
  <c r="AR3" i="5"/>
  <c r="AQ32" i="5"/>
  <c r="AR32" i="5"/>
  <c r="AS32" i="5"/>
  <c r="Z3" i="5"/>
  <c r="Z32" i="5"/>
  <c r="Z60" i="5"/>
  <c r="W3" i="5"/>
  <c r="X3" i="5"/>
  <c r="Y3" i="5"/>
  <c r="W32" i="5"/>
  <c r="X32" i="5"/>
  <c r="X60" i="5"/>
  <c r="Y32" i="5"/>
  <c r="W60" i="5"/>
  <c r="P3" i="5"/>
  <c r="P32" i="5"/>
  <c r="M3" i="5"/>
  <c r="N3" i="5"/>
  <c r="M32" i="5"/>
  <c r="N32" i="5"/>
  <c r="O32" i="5"/>
  <c r="F60" i="5"/>
  <c r="H60" i="5"/>
  <c r="G60" i="5"/>
  <c r="BT55" i="5"/>
  <c r="BJ55" i="5"/>
  <c r="BD55" i="5"/>
  <c r="BA55" i="5"/>
  <c r="BC55" i="5"/>
  <c r="BB55" i="5"/>
  <c r="AZ55" i="5"/>
  <c r="AP55" i="5"/>
  <c r="AF55" i="5"/>
  <c r="V55" i="5"/>
  <c r="L55" i="5"/>
  <c r="F55" i="5"/>
  <c r="H55" i="5"/>
  <c r="G55" i="5"/>
  <c r="BT54" i="5"/>
  <c r="BJ54" i="5"/>
  <c r="AZ54" i="5"/>
  <c r="AP54" i="5"/>
  <c r="AF54" i="5"/>
  <c r="V54" i="5"/>
  <c r="L54" i="5"/>
  <c r="F54" i="5"/>
  <c r="H54" i="5"/>
  <c r="G54" i="5"/>
  <c r="BT53" i="5"/>
  <c r="BJ53" i="5"/>
  <c r="AZ53" i="5"/>
  <c r="AP53" i="5"/>
  <c r="AF53" i="5"/>
  <c r="V53" i="5"/>
  <c r="L53" i="5"/>
  <c r="F53" i="5"/>
  <c r="H53" i="5"/>
  <c r="G53" i="5"/>
  <c r="BT52" i="5"/>
  <c r="BJ52" i="5"/>
  <c r="AZ52" i="5"/>
  <c r="AP52" i="5"/>
  <c r="AF52" i="5"/>
  <c r="V52" i="5"/>
  <c r="L52" i="5"/>
  <c r="F52" i="5"/>
  <c r="H52" i="5"/>
  <c r="G52" i="5"/>
  <c r="BT51" i="5"/>
  <c r="BJ51" i="5"/>
  <c r="AZ51" i="5"/>
  <c r="AP51" i="5"/>
  <c r="AF51" i="5"/>
  <c r="V51" i="5"/>
  <c r="L51" i="5"/>
  <c r="F51" i="5"/>
  <c r="H51" i="5"/>
  <c r="G51" i="5"/>
  <c r="BT50" i="5"/>
  <c r="BJ50" i="5"/>
  <c r="AZ50" i="5"/>
  <c r="AP50" i="5"/>
  <c r="AF50" i="5"/>
  <c r="V50" i="5"/>
  <c r="L50" i="5"/>
  <c r="F50" i="5"/>
  <c r="H50" i="5"/>
  <c r="G50" i="5"/>
  <c r="BT49" i="5"/>
  <c r="BJ49" i="5"/>
  <c r="AZ49" i="5"/>
  <c r="AP49" i="5"/>
  <c r="AF49" i="5"/>
  <c r="V49" i="5"/>
  <c r="L49" i="5"/>
  <c r="F49" i="5"/>
  <c r="H49" i="5"/>
  <c r="G49" i="5"/>
  <c r="BT48" i="5"/>
  <c r="BJ48" i="5"/>
  <c r="AZ48" i="5"/>
  <c r="AP48" i="5"/>
  <c r="AF48" i="5"/>
  <c r="V48" i="5"/>
  <c r="L48" i="5"/>
  <c r="F48" i="5"/>
  <c r="H48" i="5"/>
  <c r="G48" i="5"/>
  <c r="BT47" i="5"/>
  <c r="BJ47" i="5"/>
  <c r="AZ47" i="5"/>
  <c r="AP47" i="5"/>
  <c r="AF47" i="5"/>
  <c r="V47" i="5"/>
  <c r="L47" i="5"/>
  <c r="F47" i="5"/>
  <c r="H47" i="5"/>
  <c r="G47" i="5"/>
  <c r="BT46" i="5"/>
  <c r="BJ46" i="5"/>
  <c r="AZ46" i="5"/>
  <c r="AP46" i="5"/>
  <c r="AF46" i="5"/>
  <c r="V46" i="5"/>
  <c r="L46" i="5"/>
  <c r="F46" i="5"/>
  <c r="H46" i="5"/>
  <c r="G46" i="5"/>
  <c r="BT45" i="5"/>
  <c r="BJ45" i="5"/>
  <c r="AZ45" i="5"/>
  <c r="AP45" i="5"/>
  <c r="AF45" i="5"/>
  <c r="V45" i="5"/>
  <c r="L45" i="5"/>
  <c r="F45" i="5"/>
  <c r="H45" i="5"/>
  <c r="G45" i="5"/>
  <c r="BT44" i="5"/>
  <c r="BJ44" i="5"/>
  <c r="AZ44" i="5"/>
  <c r="AP44" i="5"/>
  <c r="AF44" i="5"/>
  <c r="V44" i="5"/>
  <c r="L44" i="5"/>
  <c r="F44" i="5"/>
  <c r="H44" i="5"/>
  <c r="G44" i="5"/>
  <c r="BT43" i="5"/>
  <c r="BJ43" i="5"/>
  <c r="AZ43" i="5"/>
  <c r="AP43" i="5"/>
  <c r="AF43" i="5"/>
  <c r="V43" i="5"/>
  <c r="L43" i="5"/>
  <c r="F43" i="5"/>
  <c r="H43" i="5"/>
  <c r="G43" i="5"/>
  <c r="BT42" i="5"/>
  <c r="BJ42" i="5"/>
  <c r="AZ42" i="5"/>
  <c r="AP42" i="5"/>
  <c r="AF42" i="5"/>
  <c r="V42" i="5"/>
  <c r="L42" i="5"/>
  <c r="F42" i="5"/>
  <c r="H42" i="5"/>
  <c r="G42" i="5"/>
  <c r="C41" i="5"/>
  <c r="C42" i="5"/>
  <c r="C44" i="5"/>
  <c r="BT41" i="5"/>
  <c r="BJ41" i="5"/>
  <c r="AZ41" i="5"/>
  <c r="AP41" i="5"/>
  <c r="AF41" i="5"/>
  <c r="V41" i="5"/>
  <c r="L41" i="5"/>
  <c r="F41" i="5"/>
  <c r="H41" i="5"/>
  <c r="G41" i="5"/>
  <c r="BT40" i="5"/>
  <c r="BJ40" i="5"/>
  <c r="AZ40" i="5"/>
  <c r="AP40" i="5"/>
  <c r="AF40" i="5"/>
  <c r="V40" i="5"/>
  <c r="L40" i="5"/>
  <c r="F40" i="5"/>
  <c r="H40" i="5"/>
  <c r="G40" i="5"/>
  <c r="BT39" i="5"/>
  <c r="BJ39" i="5"/>
  <c r="AZ39" i="5"/>
  <c r="AP39" i="5"/>
  <c r="AF39" i="5"/>
  <c r="V39" i="5"/>
  <c r="L39" i="5"/>
  <c r="F39" i="5"/>
  <c r="H39" i="5"/>
  <c r="G39" i="5"/>
  <c r="BT38" i="5"/>
  <c r="BJ38" i="5"/>
  <c r="AZ38" i="5"/>
  <c r="AP38" i="5"/>
  <c r="AF38" i="5"/>
  <c r="V38" i="5"/>
  <c r="L38" i="5"/>
  <c r="F38" i="5"/>
  <c r="H38" i="5"/>
  <c r="G38" i="5"/>
  <c r="BT37" i="5"/>
  <c r="BJ37" i="5"/>
  <c r="AZ37" i="5"/>
  <c r="AP37" i="5"/>
  <c r="AF37" i="5"/>
  <c r="V37" i="5"/>
  <c r="L37" i="5"/>
  <c r="F37" i="5"/>
  <c r="H37" i="5"/>
  <c r="G37" i="5"/>
  <c r="BT36" i="5"/>
  <c r="BJ36" i="5"/>
  <c r="AZ36" i="5"/>
  <c r="AP36" i="5"/>
  <c r="AF36" i="5"/>
  <c r="V36" i="5"/>
  <c r="L36" i="5"/>
  <c r="F36" i="5"/>
  <c r="H36" i="5"/>
  <c r="G36" i="5"/>
  <c r="C38" i="5"/>
  <c r="BT35" i="5"/>
  <c r="BJ35" i="5"/>
  <c r="AZ35" i="5"/>
  <c r="AP35" i="5"/>
  <c r="AF35" i="5"/>
  <c r="V35" i="5"/>
  <c r="L35" i="5"/>
  <c r="F35" i="5"/>
  <c r="H35" i="5"/>
  <c r="G35" i="5"/>
  <c r="C37" i="5"/>
  <c r="BT34" i="5"/>
  <c r="BJ34" i="5"/>
  <c r="AZ34" i="5"/>
  <c r="AP34" i="5"/>
  <c r="AF34" i="5"/>
  <c r="V34" i="5"/>
  <c r="L34" i="5"/>
  <c r="F34" i="5"/>
  <c r="H34" i="5"/>
  <c r="G34" i="5"/>
  <c r="BT33" i="5"/>
  <c r="BJ33" i="5"/>
  <c r="AZ33" i="5"/>
  <c r="AP33" i="5"/>
  <c r="AF33" i="5"/>
  <c r="V33" i="5"/>
  <c r="L33" i="5"/>
  <c r="F33" i="5"/>
  <c r="H33" i="5"/>
  <c r="G33" i="5"/>
  <c r="C35" i="5"/>
  <c r="BT32" i="5"/>
  <c r="BJ32" i="5"/>
  <c r="AZ32" i="5"/>
  <c r="AP32" i="5"/>
  <c r="AF32" i="5"/>
  <c r="V32" i="5"/>
  <c r="L32" i="5"/>
  <c r="F32" i="5"/>
  <c r="H32" i="5"/>
  <c r="G32" i="5"/>
  <c r="C34" i="5"/>
  <c r="BT26" i="5"/>
  <c r="BJ26" i="5"/>
  <c r="BD26" i="5"/>
  <c r="BA26" i="5"/>
  <c r="BC26" i="5"/>
  <c r="BB26" i="5"/>
  <c r="AZ26" i="5"/>
  <c r="AP26" i="5"/>
  <c r="AF26" i="5"/>
  <c r="V26" i="5"/>
  <c r="L26" i="5"/>
  <c r="F26" i="5"/>
  <c r="H26" i="5"/>
  <c r="G26" i="5"/>
  <c r="BT25" i="5"/>
  <c r="BJ25" i="5"/>
  <c r="AZ25" i="5"/>
  <c r="AP25" i="5"/>
  <c r="AF25" i="5"/>
  <c r="V25" i="5"/>
  <c r="L25" i="5"/>
  <c r="F25" i="5"/>
  <c r="H25" i="5"/>
  <c r="G25" i="5"/>
  <c r="BT24" i="5"/>
  <c r="BJ24" i="5"/>
  <c r="AZ24" i="5"/>
  <c r="AP24" i="5"/>
  <c r="AF24" i="5"/>
  <c r="V24" i="5"/>
  <c r="L24" i="5"/>
  <c r="F24" i="5"/>
  <c r="H24" i="5"/>
  <c r="G24" i="5"/>
  <c r="BT23" i="5"/>
  <c r="BJ23" i="5"/>
  <c r="AZ23" i="5"/>
  <c r="AP23" i="5"/>
  <c r="AF23" i="5"/>
  <c r="V23" i="5"/>
  <c r="L23" i="5"/>
  <c r="F23" i="5"/>
  <c r="H23" i="5"/>
  <c r="G23" i="5"/>
  <c r="BT22" i="5"/>
  <c r="BJ22" i="5"/>
  <c r="AZ22" i="5"/>
  <c r="AP22" i="5"/>
  <c r="AF22" i="5"/>
  <c r="V22" i="5"/>
  <c r="L22" i="5"/>
  <c r="F22" i="5"/>
  <c r="H22" i="5"/>
  <c r="G22" i="5"/>
  <c r="BT21" i="5"/>
  <c r="BJ21" i="5"/>
  <c r="AZ21" i="5"/>
  <c r="AP21" i="5"/>
  <c r="AF21" i="5"/>
  <c r="V21" i="5"/>
  <c r="L21" i="5"/>
  <c r="F21" i="5"/>
  <c r="H21" i="5"/>
  <c r="G21" i="5"/>
  <c r="BT20" i="5"/>
  <c r="BJ20" i="5"/>
  <c r="AZ20" i="5"/>
  <c r="AP20" i="5"/>
  <c r="AF20" i="5"/>
  <c r="V20" i="5"/>
  <c r="L20" i="5"/>
  <c r="F20" i="5"/>
  <c r="H20" i="5"/>
  <c r="G20" i="5"/>
  <c r="BT19" i="5"/>
  <c r="BJ19" i="5"/>
  <c r="AZ19" i="5"/>
  <c r="AP19" i="5"/>
  <c r="AF19" i="5"/>
  <c r="V19" i="5"/>
  <c r="L19" i="5"/>
  <c r="F19" i="5"/>
  <c r="H19" i="5"/>
  <c r="G19" i="5"/>
  <c r="BT18" i="5"/>
  <c r="BJ18" i="5"/>
  <c r="AZ18" i="5"/>
  <c r="AP18" i="5"/>
  <c r="AF18" i="5"/>
  <c r="V18" i="5"/>
  <c r="L18" i="5"/>
  <c r="F18" i="5"/>
  <c r="H18" i="5"/>
  <c r="G18" i="5"/>
  <c r="BT17" i="5"/>
  <c r="BJ17" i="5"/>
  <c r="AZ17" i="5"/>
  <c r="AP17" i="5"/>
  <c r="AF17" i="5"/>
  <c r="V17" i="5"/>
  <c r="L17" i="5"/>
  <c r="F17" i="5"/>
  <c r="H17" i="5"/>
  <c r="G17" i="5"/>
  <c r="BT16" i="5"/>
  <c r="BJ16" i="5"/>
  <c r="AZ16" i="5"/>
  <c r="AP16" i="5"/>
  <c r="AF16" i="5"/>
  <c r="V16" i="5"/>
  <c r="L16" i="5"/>
  <c r="F16" i="5"/>
  <c r="H16" i="5"/>
  <c r="G16" i="5"/>
  <c r="BT15" i="5"/>
  <c r="BJ15" i="5"/>
  <c r="AZ15" i="5"/>
  <c r="AP15" i="5"/>
  <c r="AF15" i="5"/>
  <c r="V15" i="5"/>
  <c r="L15" i="5"/>
  <c r="F15" i="5"/>
  <c r="H15" i="5"/>
  <c r="G15" i="5"/>
  <c r="BT14" i="5"/>
  <c r="BJ14" i="5"/>
  <c r="AZ14" i="5"/>
  <c r="AP14" i="5"/>
  <c r="AF14" i="5"/>
  <c r="V14" i="5"/>
  <c r="L14" i="5"/>
  <c r="F14" i="5"/>
  <c r="H14" i="5"/>
  <c r="G14" i="5"/>
  <c r="BT13" i="5"/>
  <c r="BJ13" i="5"/>
  <c r="AZ13" i="5"/>
  <c r="AP13" i="5"/>
  <c r="AF13" i="5"/>
  <c r="V13" i="5"/>
  <c r="L13" i="5"/>
  <c r="F13" i="5"/>
  <c r="H13" i="5"/>
  <c r="G13" i="5"/>
  <c r="BT12" i="5"/>
  <c r="BJ12" i="5"/>
  <c r="AZ12" i="5"/>
  <c r="AP12" i="5"/>
  <c r="AF12" i="5"/>
  <c r="V12" i="5"/>
  <c r="L12" i="5"/>
  <c r="F12" i="5"/>
  <c r="H12" i="5"/>
  <c r="G12" i="5"/>
  <c r="BT11" i="5"/>
  <c r="BJ11" i="5"/>
  <c r="AZ11" i="5"/>
  <c r="AP11" i="5"/>
  <c r="AF11" i="5"/>
  <c r="V11" i="5"/>
  <c r="L11" i="5"/>
  <c r="F11" i="5"/>
  <c r="H11" i="5"/>
  <c r="G11" i="5"/>
  <c r="BT10" i="5"/>
  <c r="BJ10" i="5"/>
  <c r="AZ10" i="5"/>
  <c r="AP10" i="5"/>
  <c r="AF10" i="5"/>
  <c r="V10" i="5"/>
  <c r="L10" i="5"/>
  <c r="F10" i="5"/>
  <c r="H10" i="5"/>
  <c r="G10" i="5"/>
  <c r="BT9" i="5"/>
  <c r="BJ9" i="5"/>
  <c r="AZ9" i="5"/>
  <c r="AP9" i="5"/>
  <c r="AF9" i="5"/>
  <c r="V9" i="5"/>
  <c r="L9" i="5"/>
  <c r="F9" i="5"/>
  <c r="H9" i="5"/>
  <c r="G9" i="5"/>
  <c r="BT8" i="5"/>
  <c r="BJ8" i="5"/>
  <c r="AZ8" i="5"/>
  <c r="AP8" i="5"/>
  <c r="AF8" i="5"/>
  <c r="V8" i="5"/>
  <c r="L8" i="5"/>
  <c r="F8" i="5"/>
  <c r="H8" i="5"/>
  <c r="G8" i="5"/>
  <c r="BT7" i="5"/>
  <c r="BJ7" i="5"/>
  <c r="AZ7" i="5"/>
  <c r="AP7" i="5"/>
  <c r="AF7" i="5"/>
  <c r="V7" i="5"/>
  <c r="L7" i="5"/>
  <c r="F7" i="5"/>
  <c r="H7" i="5"/>
  <c r="G7" i="5"/>
  <c r="C8" i="5"/>
  <c r="BT6" i="5"/>
  <c r="BJ6" i="5"/>
  <c r="AZ6" i="5"/>
  <c r="AP6" i="5"/>
  <c r="AF6" i="5"/>
  <c r="V6" i="5"/>
  <c r="L6" i="5"/>
  <c r="F6" i="5"/>
  <c r="H6" i="5"/>
  <c r="G6" i="5"/>
  <c r="BT5" i="5"/>
  <c r="BJ5" i="5"/>
  <c r="AZ5" i="5"/>
  <c r="AP5" i="5"/>
  <c r="AF5" i="5"/>
  <c r="V5" i="5"/>
  <c r="L5" i="5"/>
  <c r="F5" i="5"/>
  <c r="H5" i="5"/>
  <c r="G5" i="5"/>
  <c r="BJ4" i="5"/>
  <c r="AZ4" i="5"/>
  <c r="AP4" i="5"/>
  <c r="AF4" i="5"/>
  <c r="V4" i="5"/>
  <c r="L4" i="5"/>
  <c r="F4" i="5"/>
  <c r="H4" i="5"/>
  <c r="G4" i="5"/>
  <c r="BT3" i="5"/>
  <c r="BJ3" i="5"/>
  <c r="AZ3" i="5"/>
  <c r="AP3" i="5"/>
  <c r="AF3" i="5"/>
  <c r="V3" i="5"/>
  <c r="L3" i="5"/>
  <c r="F3" i="5"/>
  <c r="H3" i="5"/>
  <c r="G3" i="5"/>
  <c r="C4" i="5"/>
  <c r="BU24" i="2"/>
  <c r="BU54" i="2"/>
  <c r="BU83" i="2"/>
  <c r="BU25" i="2"/>
  <c r="BU55" i="2"/>
  <c r="BU84" i="2"/>
  <c r="BU26" i="2"/>
  <c r="BU56" i="2"/>
  <c r="BU85" i="2"/>
  <c r="BU27" i="2"/>
  <c r="BU57" i="2"/>
  <c r="BU86" i="2"/>
  <c r="BK24" i="2"/>
  <c r="BK54" i="2"/>
  <c r="BK83" i="2"/>
  <c r="BK25" i="2"/>
  <c r="BK55" i="2"/>
  <c r="BK84" i="2"/>
  <c r="BK26" i="2"/>
  <c r="BK56" i="2"/>
  <c r="BK85" i="2"/>
  <c r="BK27" i="2"/>
  <c r="BK57" i="2"/>
  <c r="BK86" i="2"/>
  <c r="BA24" i="2"/>
  <c r="BA54" i="2"/>
  <c r="BA83" i="2"/>
  <c r="BB24" i="2"/>
  <c r="BB54" i="2"/>
  <c r="BB83" i="2"/>
  <c r="BC24" i="2"/>
  <c r="BC54" i="2"/>
  <c r="BC83" i="2"/>
  <c r="BD24" i="2"/>
  <c r="BD54" i="2"/>
  <c r="BD83" i="2"/>
  <c r="BA25" i="2"/>
  <c r="BA55" i="2"/>
  <c r="BA84" i="2"/>
  <c r="BB25" i="2"/>
  <c r="BB55" i="2"/>
  <c r="BC25" i="2"/>
  <c r="BC55" i="2"/>
  <c r="BD25" i="2"/>
  <c r="BD55" i="2"/>
  <c r="BD84" i="2"/>
  <c r="BA26" i="2"/>
  <c r="BA56" i="2"/>
  <c r="BA85" i="2"/>
  <c r="BB26" i="2"/>
  <c r="BB56" i="2"/>
  <c r="BC26" i="2"/>
  <c r="BC56" i="2"/>
  <c r="BD26" i="2"/>
  <c r="BD56" i="2"/>
  <c r="BD85" i="2"/>
  <c r="AQ24" i="2"/>
  <c r="AQ83" i="2"/>
  <c r="AR24" i="2"/>
  <c r="AR83" i="2"/>
  <c r="AS24" i="2"/>
  <c r="AS83" i="2"/>
  <c r="AT24" i="2"/>
  <c r="AT83" i="2"/>
  <c r="AQ25" i="2"/>
  <c r="AQ84" i="2"/>
  <c r="AR25" i="2"/>
  <c r="AS25" i="2"/>
  <c r="AT25" i="2"/>
  <c r="AT84" i="2"/>
  <c r="AQ26" i="2"/>
  <c r="AQ85" i="2"/>
  <c r="AR26" i="2"/>
  <c r="AS26" i="2"/>
  <c r="AT26" i="2"/>
  <c r="AT85" i="2"/>
  <c r="AQ27" i="2"/>
  <c r="AQ86" i="2"/>
  <c r="AR27" i="2"/>
  <c r="AS27" i="2"/>
  <c r="AT27" i="2"/>
  <c r="AT86" i="2"/>
  <c r="W24" i="2"/>
  <c r="W54" i="2"/>
  <c r="W83" i="2"/>
  <c r="X24" i="2"/>
  <c r="X54" i="2"/>
  <c r="X83" i="2"/>
  <c r="Y24" i="2"/>
  <c r="Y54" i="2"/>
  <c r="Y83" i="2"/>
  <c r="Z24" i="2"/>
  <c r="Z54" i="2"/>
  <c r="Z83" i="2"/>
  <c r="W25" i="2"/>
  <c r="W55" i="2"/>
  <c r="W84" i="2"/>
  <c r="X25" i="2"/>
  <c r="X55" i="2"/>
  <c r="Y25" i="2"/>
  <c r="Y55" i="2"/>
  <c r="Z25" i="2"/>
  <c r="Z55" i="2"/>
  <c r="Z84" i="2"/>
  <c r="W26" i="2"/>
  <c r="W56" i="2"/>
  <c r="W85" i="2"/>
  <c r="X26" i="2"/>
  <c r="X56" i="2"/>
  <c r="Y26" i="2"/>
  <c r="Y56" i="2"/>
  <c r="Z26" i="2"/>
  <c r="Z56" i="2"/>
  <c r="Z85" i="2"/>
  <c r="W27" i="2"/>
  <c r="W57" i="2"/>
  <c r="W86" i="2"/>
  <c r="X27" i="2"/>
  <c r="X57" i="2"/>
  <c r="Y27" i="2"/>
  <c r="Y57" i="2"/>
  <c r="Z27" i="2"/>
  <c r="Z57" i="2"/>
  <c r="Z86" i="2"/>
  <c r="N24" i="2"/>
  <c r="N54" i="2"/>
  <c r="N83" i="2"/>
  <c r="M24" i="2"/>
  <c r="O24" i="2"/>
  <c r="M54" i="2"/>
  <c r="O54" i="2"/>
  <c r="O83" i="2"/>
  <c r="P24" i="2"/>
  <c r="P54" i="2"/>
  <c r="P83" i="2"/>
  <c r="N25" i="2"/>
  <c r="N55" i="2"/>
  <c r="N84" i="2"/>
  <c r="M25" i="2"/>
  <c r="O25" i="2"/>
  <c r="M55" i="2"/>
  <c r="O55" i="2"/>
  <c r="O84" i="2"/>
  <c r="P25" i="2"/>
  <c r="P55" i="2"/>
  <c r="P84" i="2"/>
  <c r="N26" i="2"/>
  <c r="N56" i="2"/>
  <c r="N85" i="2"/>
  <c r="M26" i="2"/>
  <c r="O26" i="2"/>
  <c r="M56" i="2"/>
  <c r="O56" i="2"/>
  <c r="O85" i="2"/>
  <c r="P26" i="2"/>
  <c r="P56" i="2"/>
  <c r="P85" i="2"/>
  <c r="N27" i="2"/>
  <c r="N57" i="2"/>
  <c r="N86" i="2"/>
  <c r="M27" i="2"/>
  <c r="O27" i="2"/>
  <c r="M57" i="2"/>
  <c r="O57" i="2"/>
  <c r="O86" i="2"/>
  <c r="P27" i="2"/>
  <c r="P57" i="2"/>
  <c r="P86" i="2"/>
  <c r="P23" i="2"/>
  <c r="P53" i="2"/>
  <c r="P82" i="2"/>
  <c r="M23" i="2"/>
  <c r="N23" i="2"/>
  <c r="O23" i="2"/>
  <c r="M53" i="2"/>
  <c r="N53" i="2"/>
  <c r="O53" i="2"/>
  <c r="O82" i="2"/>
  <c r="N82" i="2"/>
  <c r="M82" i="2"/>
  <c r="P22" i="2"/>
  <c r="P52" i="2"/>
  <c r="P81" i="2"/>
  <c r="M22" i="2"/>
  <c r="N22" i="2"/>
  <c r="O22" i="2"/>
  <c r="M52" i="2"/>
  <c r="N52" i="2"/>
  <c r="O52" i="2"/>
  <c r="O81" i="2"/>
  <c r="N81" i="2"/>
  <c r="M81" i="2"/>
  <c r="P21" i="2"/>
  <c r="P51" i="2"/>
  <c r="P80" i="2"/>
  <c r="M21" i="2"/>
  <c r="N21" i="2"/>
  <c r="O21" i="2"/>
  <c r="M51" i="2"/>
  <c r="N51" i="2"/>
  <c r="O51" i="2"/>
  <c r="O80" i="2"/>
  <c r="N80" i="2"/>
  <c r="M80" i="2"/>
  <c r="P20" i="2"/>
  <c r="P50" i="2"/>
  <c r="P79" i="2"/>
  <c r="M20" i="2"/>
  <c r="N20" i="2"/>
  <c r="O20" i="2"/>
  <c r="M50" i="2"/>
  <c r="N50" i="2"/>
  <c r="O50" i="2"/>
  <c r="O79" i="2"/>
  <c r="N79" i="2"/>
  <c r="M79" i="2"/>
  <c r="P19" i="2"/>
  <c r="P49" i="2"/>
  <c r="P78" i="2"/>
  <c r="M19" i="2"/>
  <c r="N19" i="2"/>
  <c r="O19" i="2"/>
  <c r="M49" i="2"/>
  <c r="N49" i="2"/>
  <c r="O49" i="2"/>
  <c r="O78" i="2"/>
  <c r="N78" i="2"/>
  <c r="M78" i="2"/>
  <c r="P18" i="2"/>
  <c r="P48" i="2"/>
  <c r="P77" i="2"/>
  <c r="M18" i="2"/>
  <c r="N18" i="2"/>
  <c r="O18" i="2"/>
  <c r="M48" i="2"/>
  <c r="N48" i="2"/>
  <c r="O48" i="2"/>
  <c r="O77" i="2"/>
  <c r="N77" i="2"/>
  <c r="M77" i="2"/>
  <c r="P17" i="2"/>
  <c r="P47" i="2"/>
  <c r="P76" i="2"/>
  <c r="M17" i="2"/>
  <c r="N17" i="2"/>
  <c r="O17" i="2"/>
  <c r="M47" i="2"/>
  <c r="N47" i="2"/>
  <c r="O47" i="2"/>
  <c r="O76" i="2"/>
  <c r="N76" i="2"/>
  <c r="M76" i="2"/>
  <c r="P16" i="2"/>
  <c r="P46" i="2"/>
  <c r="P75" i="2"/>
  <c r="M16" i="2"/>
  <c r="N16" i="2"/>
  <c r="O16" i="2"/>
  <c r="M46" i="2"/>
  <c r="N46" i="2"/>
  <c r="O46" i="2"/>
  <c r="O75" i="2"/>
  <c r="N75" i="2"/>
  <c r="M75" i="2"/>
  <c r="P15" i="2"/>
  <c r="P45" i="2"/>
  <c r="P74" i="2"/>
  <c r="M15" i="2"/>
  <c r="N15" i="2"/>
  <c r="O15" i="2"/>
  <c r="M45" i="2"/>
  <c r="N45" i="2"/>
  <c r="O45" i="2"/>
  <c r="O74" i="2"/>
  <c r="N74" i="2"/>
  <c r="M74" i="2"/>
  <c r="P14" i="2"/>
  <c r="P44" i="2"/>
  <c r="P73" i="2"/>
  <c r="M14" i="2"/>
  <c r="N14" i="2"/>
  <c r="O14" i="2"/>
  <c r="M44" i="2"/>
  <c r="N44" i="2"/>
  <c r="O44" i="2"/>
  <c r="O73" i="2"/>
  <c r="N73" i="2"/>
  <c r="M73" i="2"/>
  <c r="P13" i="2"/>
  <c r="P43" i="2"/>
  <c r="P72" i="2"/>
  <c r="M13" i="2"/>
  <c r="N13" i="2"/>
  <c r="O13" i="2"/>
  <c r="M43" i="2"/>
  <c r="N43" i="2"/>
  <c r="O43" i="2"/>
  <c r="O72" i="2"/>
  <c r="N72" i="2"/>
  <c r="M72" i="2"/>
  <c r="P12" i="2"/>
  <c r="P42" i="2"/>
  <c r="P71" i="2"/>
  <c r="M12" i="2"/>
  <c r="N12" i="2"/>
  <c r="O12" i="2"/>
  <c r="M42" i="2"/>
  <c r="N42" i="2"/>
  <c r="O42" i="2"/>
  <c r="O71" i="2"/>
  <c r="N71" i="2"/>
  <c r="M71" i="2"/>
  <c r="P11" i="2"/>
  <c r="P41" i="2"/>
  <c r="P70" i="2"/>
  <c r="M11" i="2"/>
  <c r="N11" i="2"/>
  <c r="O11" i="2"/>
  <c r="M41" i="2"/>
  <c r="N41" i="2"/>
  <c r="O41" i="2"/>
  <c r="O70" i="2"/>
  <c r="N70" i="2"/>
  <c r="M70" i="2"/>
  <c r="P10" i="2"/>
  <c r="P40" i="2"/>
  <c r="P69" i="2"/>
  <c r="M10" i="2"/>
  <c r="N10" i="2"/>
  <c r="O10" i="2"/>
  <c r="M40" i="2"/>
  <c r="N40" i="2"/>
  <c r="O40" i="2"/>
  <c r="O69" i="2"/>
  <c r="N69" i="2"/>
  <c r="M69" i="2"/>
  <c r="P9" i="2"/>
  <c r="P39" i="2"/>
  <c r="P68" i="2"/>
  <c r="M9" i="2"/>
  <c r="N9" i="2"/>
  <c r="O9" i="2"/>
  <c r="M39" i="2"/>
  <c r="N39" i="2"/>
  <c r="O39" i="2"/>
  <c r="O68" i="2"/>
  <c r="N68" i="2"/>
  <c r="M68" i="2"/>
  <c r="P8" i="2"/>
  <c r="P38" i="2"/>
  <c r="P67" i="2"/>
  <c r="M8" i="2"/>
  <c r="N8" i="2"/>
  <c r="O8" i="2"/>
  <c r="M38" i="2"/>
  <c r="N38" i="2"/>
  <c r="O38" i="2"/>
  <c r="O67" i="2"/>
  <c r="N67" i="2"/>
  <c r="M67" i="2"/>
  <c r="P7" i="2"/>
  <c r="P37" i="2"/>
  <c r="P66" i="2"/>
  <c r="M7" i="2"/>
  <c r="N7" i="2"/>
  <c r="O7" i="2"/>
  <c r="M37" i="2"/>
  <c r="N37" i="2"/>
  <c r="O37" i="2"/>
  <c r="O66" i="2"/>
  <c r="N66" i="2"/>
  <c r="M66" i="2"/>
  <c r="P6" i="2"/>
  <c r="P36" i="2"/>
  <c r="P65" i="2"/>
  <c r="M6" i="2"/>
  <c r="N6" i="2"/>
  <c r="O6" i="2"/>
  <c r="M36" i="2"/>
  <c r="N36" i="2"/>
  <c r="O36" i="2"/>
  <c r="O65" i="2"/>
  <c r="N65" i="2"/>
  <c r="M65" i="2"/>
  <c r="P5" i="2"/>
  <c r="P35" i="2"/>
  <c r="P64" i="2"/>
  <c r="M5" i="2"/>
  <c r="N5" i="2"/>
  <c r="O5" i="2"/>
  <c r="M35" i="2"/>
  <c r="N35" i="2"/>
  <c r="O35" i="2"/>
  <c r="O64" i="2"/>
  <c r="N64" i="2"/>
  <c r="M64" i="2"/>
  <c r="P4" i="2"/>
  <c r="P34" i="2"/>
  <c r="P63" i="2"/>
  <c r="M4" i="2"/>
  <c r="N4" i="2"/>
  <c r="O4" i="2"/>
  <c r="M34" i="2"/>
  <c r="N34" i="2"/>
  <c r="O34" i="2"/>
  <c r="O63" i="2"/>
  <c r="N63" i="2"/>
  <c r="M63" i="2"/>
  <c r="P3" i="2"/>
  <c r="P33" i="2"/>
  <c r="P62" i="2"/>
  <c r="M3" i="2"/>
  <c r="N3" i="2"/>
  <c r="O3" i="2"/>
  <c r="M33" i="2"/>
  <c r="N33" i="2"/>
  <c r="O33" i="2"/>
  <c r="O62" i="2"/>
  <c r="N62" i="2"/>
  <c r="M62" i="2"/>
  <c r="Z23" i="2"/>
  <c r="Z53" i="2"/>
  <c r="Z82" i="2"/>
  <c r="W23" i="2"/>
  <c r="X23" i="2"/>
  <c r="Y23" i="2"/>
  <c r="W53" i="2"/>
  <c r="X53" i="2"/>
  <c r="Y53" i="2"/>
  <c r="W82" i="2"/>
  <c r="Z22" i="2"/>
  <c r="Z52" i="2"/>
  <c r="Z81" i="2"/>
  <c r="W22" i="2"/>
  <c r="X22" i="2"/>
  <c r="Y22" i="2"/>
  <c r="W52" i="2"/>
  <c r="X52" i="2"/>
  <c r="Y52" i="2"/>
  <c r="W81" i="2"/>
  <c r="Z21" i="2"/>
  <c r="Z51" i="2"/>
  <c r="Z80" i="2"/>
  <c r="W21" i="2"/>
  <c r="X21" i="2"/>
  <c r="Y21" i="2"/>
  <c r="W51" i="2"/>
  <c r="X51" i="2"/>
  <c r="Y51" i="2"/>
  <c r="W80" i="2"/>
  <c r="Z20" i="2"/>
  <c r="Z50" i="2"/>
  <c r="Z79" i="2"/>
  <c r="W20" i="2"/>
  <c r="X20" i="2"/>
  <c r="Y20" i="2"/>
  <c r="W50" i="2"/>
  <c r="X50" i="2"/>
  <c r="Y50" i="2"/>
  <c r="W79" i="2"/>
  <c r="Z19" i="2"/>
  <c r="Z49" i="2"/>
  <c r="Z78" i="2"/>
  <c r="W19" i="2"/>
  <c r="X19" i="2"/>
  <c r="Y19" i="2"/>
  <c r="W49" i="2"/>
  <c r="X49" i="2"/>
  <c r="Y49" i="2"/>
  <c r="W78" i="2"/>
  <c r="Z18" i="2"/>
  <c r="Z48" i="2"/>
  <c r="Z77" i="2"/>
  <c r="W18" i="2"/>
  <c r="X18" i="2"/>
  <c r="Y18" i="2"/>
  <c r="W48" i="2"/>
  <c r="X48" i="2"/>
  <c r="Y48" i="2"/>
  <c r="W77" i="2"/>
  <c r="Z17" i="2"/>
  <c r="Z47" i="2"/>
  <c r="Z76" i="2"/>
  <c r="W17" i="2"/>
  <c r="X17" i="2"/>
  <c r="Y17" i="2"/>
  <c r="W47" i="2"/>
  <c r="X47" i="2"/>
  <c r="Y47" i="2"/>
  <c r="W76" i="2"/>
  <c r="Z16" i="2"/>
  <c r="Z46" i="2"/>
  <c r="Z75" i="2"/>
  <c r="W16" i="2"/>
  <c r="X16" i="2"/>
  <c r="Y16" i="2"/>
  <c r="W46" i="2"/>
  <c r="X46" i="2"/>
  <c r="Y46" i="2"/>
  <c r="W75" i="2"/>
  <c r="Z15" i="2"/>
  <c r="Z45" i="2"/>
  <c r="Z74" i="2"/>
  <c r="W15" i="2"/>
  <c r="X15" i="2"/>
  <c r="Y15" i="2"/>
  <c r="W45" i="2"/>
  <c r="X45" i="2"/>
  <c r="Y45" i="2"/>
  <c r="W74" i="2"/>
  <c r="Z14" i="2"/>
  <c r="Z44" i="2"/>
  <c r="Z73" i="2"/>
  <c r="W14" i="2"/>
  <c r="X14" i="2"/>
  <c r="Y14" i="2"/>
  <c r="W44" i="2"/>
  <c r="X44" i="2"/>
  <c r="Y44" i="2"/>
  <c r="W73" i="2"/>
  <c r="Z13" i="2"/>
  <c r="Z43" i="2"/>
  <c r="Z72" i="2"/>
  <c r="W13" i="2"/>
  <c r="X13" i="2"/>
  <c r="Y13" i="2"/>
  <c r="W43" i="2"/>
  <c r="X43" i="2"/>
  <c r="Y43" i="2"/>
  <c r="W72" i="2"/>
  <c r="Z12" i="2"/>
  <c r="Z42" i="2"/>
  <c r="Z71" i="2"/>
  <c r="W12" i="2"/>
  <c r="X12" i="2"/>
  <c r="Y12" i="2"/>
  <c r="W42" i="2"/>
  <c r="X42" i="2"/>
  <c r="Y42" i="2"/>
  <c r="W71" i="2"/>
  <c r="Z11" i="2"/>
  <c r="Z41" i="2"/>
  <c r="Z70" i="2"/>
  <c r="W11" i="2"/>
  <c r="X11" i="2"/>
  <c r="Y11" i="2"/>
  <c r="W41" i="2"/>
  <c r="X41" i="2"/>
  <c r="Y41" i="2"/>
  <c r="W70" i="2"/>
  <c r="Z10" i="2"/>
  <c r="Z40" i="2"/>
  <c r="Z69" i="2"/>
  <c r="W10" i="2"/>
  <c r="X10" i="2"/>
  <c r="Y10" i="2"/>
  <c r="W40" i="2"/>
  <c r="X40" i="2"/>
  <c r="Y40" i="2"/>
  <c r="W69" i="2"/>
  <c r="Z9" i="2"/>
  <c r="Z39" i="2"/>
  <c r="Z68" i="2"/>
  <c r="W9" i="2"/>
  <c r="X9" i="2"/>
  <c r="Y9" i="2"/>
  <c r="W39" i="2"/>
  <c r="X39" i="2"/>
  <c r="Y39" i="2"/>
  <c r="W68" i="2"/>
  <c r="Z8" i="2"/>
  <c r="Z38" i="2"/>
  <c r="Z67" i="2"/>
  <c r="W8" i="2"/>
  <c r="X8" i="2"/>
  <c r="Y8" i="2"/>
  <c r="W38" i="2"/>
  <c r="X38" i="2"/>
  <c r="Y38" i="2"/>
  <c r="W67" i="2"/>
  <c r="Z7" i="2"/>
  <c r="Z37" i="2"/>
  <c r="Z66" i="2"/>
  <c r="W7" i="2"/>
  <c r="X7" i="2"/>
  <c r="Y7" i="2"/>
  <c r="W37" i="2"/>
  <c r="X37" i="2"/>
  <c r="Y37" i="2"/>
  <c r="W66" i="2"/>
  <c r="Z6" i="2"/>
  <c r="Z36" i="2"/>
  <c r="Z65" i="2"/>
  <c r="W6" i="2"/>
  <c r="X6" i="2"/>
  <c r="Y6" i="2"/>
  <c r="W36" i="2"/>
  <c r="X36" i="2"/>
  <c r="Y36" i="2"/>
  <c r="W65" i="2"/>
  <c r="Z5" i="2"/>
  <c r="Z35" i="2"/>
  <c r="Z64" i="2"/>
  <c r="W5" i="2"/>
  <c r="X5" i="2"/>
  <c r="Y5" i="2"/>
  <c r="W35" i="2"/>
  <c r="X35" i="2"/>
  <c r="Y35" i="2"/>
  <c r="W64" i="2"/>
  <c r="Z4" i="2"/>
  <c r="Z34" i="2"/>
  <c r="Z63" i="2"/>
  <c r="W4" i="2"/>
  <c r="X4" i="2"/>
  <c r="Y4" i="2"/>
  <c r="W34" i="2"/>
  <c r="X34" i="2"/>
  <c r="Y34" i="2"/>
  <c r="W63" i="2"/>
  <c r="Z3" i="2"/>
  <c r="Z33" i="2"/>
  <c r="Z62" i="2"/>
  <c r="W3" i="2"/>
  <c r="X3" i="2"/>
  <c r="Y3" i="2"/>
  <c r="W33" i="2"/>
  <c r="X33" i="2"/>
  <c r="Y33" i="2"/>
  <c r="Y62" i="2"/>
  <c r="X62" i="2"/>
  <c r="W62" i="2"/>
  <c r="AT23" i="2"/>
  <c r="AT82" i="2"/>
  <c r="AQ23" i="2"/>
  <c r="AR23" i="2"/>
  <c r="AS23" i="2"/>
  <c r="AQ82" i="2"/>
  <c r="AT22" i="2"/>
  <c r="AT81" i="2"/>
  <c r="AQ22" i="2"/>
  <c r="AR22" i="2"/>
  <c r="AS22" i="2"/>
  <c r="AQ81" i="2"/>
  <c r="AT21" i="2"/>
  <c r="AT80" i="2"/>
  <c r="AQ21" i="2"/>
  <c r="AR21" i="2"/>
  <c r="AS21" i="2"/>
  <c r="AQ80" i="2"/>
  <c r="AT20" i="2"/>
  <c r="AT79" i="2"/>
  <c r="AQ20" i="2"/>
  <c r="AR20" i="2"/>
  <c r="AS20" i="2"/>
  <c r="AQ79" i="2"/>
  <c r="AT19" i="2"/>
  <c r="AT78" i="2"/>
  <c r="AQ19" i="2"/>
  <c r="AR19" i="2"/>
  <c r="AS19" i="2"/>
  <c r="AQ78" i="2"/>
  <c r="AT18" i="2"/>
  <c r="AT77" i="2"/>
  <c r="AQ18" i="2"/>
  <c r="AR18" i="2"/>
  <c r="AS18" i="2"/>
  <c r="AQ77" i="2"/>
  <c r="AT17" i="2"/>
  <c r="AT76" i="2"/>
  <c r="AQ17" i="2"/>
  <c r="AR17" i="2"/>
  <c r="AS17" i="2"/>
  <c r="AQ76" i="2"/>
  <c r="AT16" i="2"/>
  <c r="AT75" i="2"/>
  <c r="AQ16" i="2"/>
  <c r="AR16" i="2"/>
  <c r="AS16" i="2"/>
  <c r="AQ75" i="2"/>
  <c r="AT15" i="2"/>
  <c r="AT74" i="2"/>
  <c r="AQ15" i="2"/>
  <c r="AR15" i="2"/>
  <c r="AS15" i="2"/>
  <c r="AQ74" i="2"/>
  <c r="AT14" i="2"/>
  <c r="AT73" i="2"/>
  <c r="AQ14" i="2"/>
  <c r="AR14" i="2"/>
  <c r="AS14" i="2"/>
  <c r="AQ73" i="2"/>
  <c r="AT13" i="2"/>
  <c r="AT72" i="2"/>
  <c r="AQ13" i="2"/>
  <c r="AR13" i="2"/>
  <c r="AS13" i="2"/>
  <c r="AQ72" i="2"/>
  <c r="AT12" i="2"/>
  <c r="AT71" i="2"/>
  <c r="AQ12" i="2"/>
  <c r="AR12" i="2"/>
  <c r="AS12" i="2"/>
  <c r="AQ71" i="2"/>
  <c r="AT11" i="2"/>
  <c r="AT70" i="2"/>
  <c r="AQ11" i="2"/>
  <c r="AR11" i="2"/>
  <c r="AS11" i="2"/>
  <c r="AQ70" i="2"/>
  <c r="AT10" i="2"/>
  <c r="AT69" i="2"/>
  <c r="AQ10" i="2"/>
  <c r="AR10" i="2"/>
  <c r="AS10" i="2"/>
  <c r="AQ69" i="2"/>
  <c r="AT9" i="2"/>
  <c r="AT68" i="2"/>
  <c r="AQ9" i="2"/>
  <c r="AR9" i="2"/>
  <c r="AS9" i="2"/>
  <c r="AQ68" i="2"/>
  <c r="AT8" i="2"/>
  <c r="AT67" i="2"/>
  <c r="AQ8" i="2"/>
  <c r="AR8" i="2"/>
  <c r="AS8" i="2"/>
  <c r="AQ67" i="2"/>
  <c r="AT7" i="2"/>
  <c r="AT66" i="2"/>
  <c r="AQ7" i="2"/>
  <c r="AR7" i="2"/>
  <c r="AS7" i="2"/>
  <c r="AQ66" i="2"/>
  <c r="AT6" i="2"/>
  <c r="AT65" i="2"/>
  <c r="AQ6" i="2"/>
  <c r="AR6" i="2"/>
  <c r="AS6" i="2"/>
  <c r="AQ65" i="2"/>
  <c r="AT5" i="2"/>
  <c r="AT64" i="2"/>
  <c r="AQ5" i="2"/>
  <c r="AR5" i="2"/>
  <c r="AS5" i="2"/>
  <c r="AQ64" i="2"/>
  <c r="AT4" i="2"/>
  <c r="AT34" i="2"/>
  <c r="AT63" i="2"/>
  <c r="AQ4" i="2"/>
  <c r="AR4" i="2"/>
  <c r="AS4" i="2"/>
  <c r="AQ34" i="2"/>
  <c r="AR34" i="2"/>
  <c r="AS34" i="2"/>
  <c r="AQ63" i="2"/>
  <c r="AT33" i="2"/>
  <c r="AT62" i="2"/>
  <c r="AQ33" i="2"/>
  <c r="AR33" i="2"/>
  <c r="AS33" i="2"/>
  <c r="AS62" i="2"/>
  <c r="AR62" i="2"/>
  <c r="AQ62" i="2"/>
  <c r="BD23" i="2"/>
  <c r="BD53" i="2"/>
  <c r="BD82" i="2"/>
  <c r="BA23" i="2"/>
  <c r="BB23" i="2"/>
  <c r="BC23" i="2"/>
  <c r="BA53" i="2"/>
  <c r="BB53" i="2"/>
  <c r="BC53" i="2"/>
  <c r="BA82" i="2"/>
  <c r="BD22" i="2"/>
  <c r="BD52" i="2"/>
  <c r="BD81" i="2"/>
  <c r="BA22" i="2"/>
  <c r="BB22" i="2"/>
  <c r="BC22" i="2"/>
  <c r="BA52" i="2"/>
  <c r="BB52" i="2"/>
  <c r="BC52" i="2"/>
  <c r="BA81" i="2"/>
  <c r="BD21" i="2"/>
  <c r="BD51" i="2"/>
  <c r="BD80" i="2"/>
  <c r="BA21" i="2"/>
  <c r="BB21" i="2"/>
  <c r="BC21" i="2"/>
  <c r="BA51" i="2"/>
  <c r="BB51" i="2"/>
  <c r="BC51" i="2"/>
  <c r="BA80" i="2"/>
  <c r="BD20" i="2"/>
  <c r="BD50" i="2"/>
  <c r="BD79" i="2"/>
  <c r="BA20" i="2"/>
  <c r="BB20" i="2"/>
  <c r="BC20" i="2"/>
  <c r="BA50" i="2"/>
  <c r="BB50" i="2"/>
  <c r="BC50" i="2"/>
  <c r="BA79" i="2"/>
  <c r="BD19" i="2"/>
  <c r="BD49" i="2"/>
  <c r="BD78" i="2"/>
  <c r="BA19" i="2"/>
  <c r="BB19" i="2"/>
  <c r="BC19" i="2"/>
  <c r="BA49" i="2"/>
  <c r="BB49" i="2"/>
  <c r="BC49" i="2"/>
  <c r="BA78" i="2"/>
  <c r="BD18" i="2"/>
  <c r="BD48" i="2"/>
  <c r="BD77" i="2"/>
  <c r="BA18" i="2"/>
  <c r="BB18" i="2"/>
  <c r="BC18" i="2"/>
  <c r="BA48" i="2"/>
  <c r="BB48" i="2"/>
  <c r="BC48" i="2"/>
  <c r="BA77" i="2"/>
  <c r="BD17" i="2"/>
  <c r="BD47" i="2"/>
  <c r="BD76" i="2"/>
  <c r="BA17" i="2"/>
  <c r="BB17" i="2"/>
  <c r="BC17" i="2"/>
  <c r="BA47" i="2"/>
  <c r="BB47" i="2"/>
  <c r="BC47" i="2"/>
  <c r="BA76" i="2"/>
  <c r="BD16" i="2"/>
  <c r="BD46" i="2"/>
  <c r="BD75" i="2"/>
  <c r="BA16" i="2"/>
  <c r="BB16" i="2"/>
  <c r="BC16" i="2"/>
  <c r="BA46" i="2"/>
  <c r="BB46" i="2"/>
  <c r="BC46" i="2"/>
  <c r="BA75" i="2"/>
  <c r="BD15" i="2"/>
  <c r="BD45" i="2"/>
  <c r="BD74" i="2"/>
  <c r="BA15" i="2"/>
  <c r="BB15" i="2"/>
  <c r="BC15" i="2"/>
  <c r="BA45" i="2"/>
  <c r="BB45" i="2"/>
  <c r="BC45" i="2"/>
  <c r="BA74" i="2"/>
  <c r="BD14" i="2"/>
  <c r="BD44" i="2"/>
  <c r="BD73" i="2"/>
  <c r="BA14" i="2"/>
  <c r="BB14" i="2"/>
  <c r="BC14" i="2"/>
  <c r="BA44" i="2"/>
  <c r="BB44" i="2"/>
  <c r="BC44" i="2"/>
  <c r="BA73" i="2"/>
  <c r="BD13" i="2"/>
  <c r="BD43" i="2"/>
  <c r="BD72" i="2"/>
  <c r="BA13" i="2"/>
  <c r="BB13" i="2"/>
  <c r="BC13" i="2"/>
  <c r="BA43" i="2"/>
  <c r="BB43" i="2"/>
  <c r="BC43" i="2"/>
  <c r="BA72" i="2"/>
  <c r="BD12" i="2"/>
  <c r="BD42" i="2"/>
  <c r="BD71" i="2"/>
  <c r="BA12" i="2"/>
  <c r="BB12" i="2"/>
  <c r="BC12" i="2"/>
  <c r="BA42" i="2"/>
  <c r="BB42" i="2"/>
  <c r="BC42" i="2"/>
  <c r="BA71" i="2"/>
  <c r="BD11" i="2"/>
  <c r="BD41" i="2"/>
  <c r="BD70" i="2"/>
  <c r="BA11" i="2"/>
  <c r="BB11" i="2"/>
  <c r="BC11" i="2"/>
  <c r="BA41" i="2"/>
  <c r="BB41" i="2"/>
  <c r="BC41" i="2"/>
  <c r="BA70" i="2"/>
  <c r="BD10" i="2"/>
  <c r="BD40" i="2"/>
  <c r="BD69" i="2"/>
  <c r="BA10" i="2"/>
  <c r="BB10" i="2"/>
  <c r="BC10" i="2"/>
  <c r="BA40" i="2"/>
  <c r="BB40" i="2"/>
  <c r="BC40" i="2"/>
  <c r="BA69" i="2"/>
  <c r="BD9" i="2"/>
  <c r="BD39" i="2"/>
  <c r="BD68" i="2"/>
  <c r="BA9" i="2"/>
  <c r="BB9" i="2"/>
  <c r="BC9" i="2"/>
  <c r="BA39" i="2"/>
  <c r="BB39" i="2"/>
  <c r="BC39" i="2"/>
  <c r="BA68" i="2"/>
  <c r="BD8" i="2"/>
  <c r="BD38" i="2"/>
  <c r="BD67" i="2"/>
  <c r="BA8" i="2"/>
  <c r="BB8" i="2"/>
  <c r="BC8" i="2"/>
  <c r="BA38" i="2"/>
  <c r="BB38" i="2"/>
  <c r="BC38" i="2"/>
  <c r="BA67" i="2"/>
  <c r="BD7" i="2"/>
  <c r="BD37" i="2"/>
  <c r="BD66" i="2"/>
  <c r="BA7" i="2"/>
  <c r="BB7" i="2"/>
  <c r="BC7" i="2"/>
  <c r="BA37" i="2"/>
  <c r="BB37" i="2"/>
  <c r="BC37" i="2"/>
  <c r="BA66" i="2"/>
  <c r="BD6" i="2"/>
  <c r="BD36" i="2"/>
  <c r="BD65" i="2"/>
  <c r="BA6" i="2"/>
  <c r="BB6" i="2"/>
  <c r="BC6" i="2"/>
  <c r="BA36" i="2"/>
  <c r="BB36" i="2"/>
  <c r="BC36" i="2"/>
  <c r="BA65" i="2"/>
  <c r="BD5" i="2"/>
  <c r="BD35" i="2"/>
  <c r="BD64" i="2"/>
  <c r="BA5" i="2"/>
  <c r="BB5" i="2"/>
  <c r="BC5" i="2"/>
  <c r="BA35" i="2"/>
  <c r="BB35" i="2"/>
  <c r="BC35" i="2"/>
  <c r="BA64" i="2"/>
  <c r="BD4" i="2"/>
  <c r="BD34" i="2"/>
  <c r="BD63" i="2"/>
  <c r="BA4" i="2"/>
  <c r="BB4" i="2"/>
  <c r="BC4" i="2"/>
  <c r="BA34" i="2"/>
  <c r="BB34" i="2"/>
  <c r="BC34" i="2"/>
  <c r="BA63" i="2"/>
  <c r="BD33" i="2"/>
  <c r="BD62" i="2"/>
  <c r="BA33" i="2"/>
  <c r="BB33" i="2"/>
  <c r="BC33" i="2"/>
  <c r="BC62" i="2"/>
  <c r="BB62" i="2"/>
  <c r="BA62" i="2"/>
  <c r="BU23" i="2"/>
  <c r="BU53" i="2"/>
  <c r="BU82" i="2"/>
  <c r="BU22" i="2"/>
  <c r="BU52" i="2"/>
  <c r="BU81" i="2"/>
  <c r="BU21" i="2"/>
  <c r="BU51" i="2"/>
  <c r="BU80" i="2"/>
  <c r="BU20" i="2"/>
  <c r="BU50" i="2"/>
  <c r="BU79" i="2"/>
  <c r="BU19" i="2"/>
  <c r="BU49" i="2"/>
  <c r="BU78" i="2"/>
  <c r="BU18" i="2"/>
  <c r="BU48" i="2"/>
  <c r="BU77" i="2"/>
  <c r="BU17" i="2"/>
  <c r="BU47" i="2"/>
  <c r="BU76" i="2"/>
  <c r="BU16" i="2"/>
  <c r="BU46" i="2"/>
  <c r="BU75" i="2"/>
  <c r="BU15" i="2"/>
  <c r="BU45" i="2"/>
  <c r="BU74" i="2"/>
  <c r="BU14" i="2"/>
  <c r="BU44" i="2"/>
  <c r="BU73" i="2"/>
  <c r="BU13" i="2"/>
  <c r="BU43" i="2"/>
  <c r="BU72" i="2"/>
  <c r="BU12" i="2"/>
  <c r="BU42" i="2"/>
  <c r="BU71" i="2"/>
  <c r="BU11" i="2"/>
  <c r="BU41" i="2"/>
  <c r="BU70" i="2"/>
  <c r="BU10" i="2"/>
  <c r="BU40" i="2"/>
  <c r="BU69" i="2"/>
  <c r="BU9" i="2"/>
  <c r="BU39" i="2"/>
  <c r="BU68" i="2"/>
  <c r="BU8" i="2"/>
  <c r="BU38" i="2"/>
  <c r="BU67" i="2"/>
  <c r="BU7" i="2"/>
  <c r="BU37" i="2"/>
  <c r="BU66" i="2"/>
  <c r="BU6" i="2"/>
  <c r="BU36" i="2"/>
  <c r="BU65" i="2"/>
  <c r="BU5" i="2"/>
  <c r="BU35" i="2"/>
  <c r="BU64" i="2"/>
  <c r="BU4" i="2"/>
  <c r="BU34" i="2"/>
  <c r="BU63" i="2"/>
  <c r="BU62" i="2"/>
  <c r="BK4" i="2"/>
  <c r="BK34" i="2"/>
  <c r="BK63" i="2"/>
  <c r="BK5" i="2"/>
  <c r="BK35" i="2"/>
  <c r="BK64" i="2"/>
  <c r="BK6" i="2"/>
  <c r="BK36" i="2"/>
  <c r="BK65" i="2"/>
  <c r="BK7" i="2"/>
  <c r="BK37" i="2"/>
  <c r="BK66" i="2"/>
  <c r="BK8" i="2"/>
  <c r="BK38" i="2"/>
  <c r="BK67" i="2"/>
  <c r="BK9" i="2"/>
  <c r="BK39" i="2"/>
  <c r="BK68" i="2"/>
  <c r="BK10" i="2"/>
  <c r="BK40" i="2"/>
  <c r="BK69" i="2"/>
  <c r="BK11" i="2"/>
  <c r="BK41" i="2"/>
  <c r="BK70" i="2"/>
  <c r="BK12" i="2"/>
  <c r="BK42" i="2"/>
  <c r="BK71" i="2"/>
  <c r="BK13" i="2"/>
  <c r="BK43" i="2"/>
  <c r="BK72" i="2"/>
  <c r="BK14" i="2"/>
  <c r="BK44" i="2"/>
  <c r="BK73" i="2"/>
  <c r="BK15" i="2"/>
  <c r="BK45" i="2"/>
  <c r="BK74" i="2"/>
  <c r="BK16" i="2"/>
  <c r="BK46" i="2"/>
  <c r="BK75" i="2"/>
  <c r="BK17" i="2"/>
  <c r="BK47" i="2"/>
  <c r="BK76" i="2"/>
  <c r="BK18" i="2"/>
  <c r="BK48" i="2"/>
  <c r="BK77" i="2"/>
  <c r="BK19" i="2"/>
  <c r="BK49" i="2"/>
  <c r="BK78" i="2"/>
  <c r="BK20" i="2"/>
  <c r="BK50" i="2"/>
  <c r="BK79" i="2"/>
  <c r="BK21" i="2"/>
  <c r="BK51" i="2"/>
  <c r="BK80" i="2"/>
  <c r="BK22" i="2"/>
  <c r="BK52" i="2"/>
  <c r="BK81" i="2"/>
  <c r="BK23" i="2"/>
  <c r="BK53" i="2"/>
  <c r="BK82" i="2"/>
  <c r="BK33" i="2"/>
  <c r="BK62" i="2"/>
  <c r="BX27" i="2"/>
  <c r="BX57" i="2"/>
  <c r="BX86" i="2"/>
  <c r="BV27" i="2"/>
  <c r="BW27" i="2"/>
  <c r="BV57" i="2"/>
  <c r="BW57" i="2"/>
  <c r="BW86" i="2"/>
  <c r="BV86" i="2"/>
  <c r="BX26" i="2"/>
  <c r="BX56" i="2"/>
  <c r="BX85" i="2"/>
  <c r="BV26" i="2"/>
  <c r="BW26" i="2"/>
  <c r="BV56" i="2"/>
  <c r="BW56" i="2"/>
  <c r="BW85" i="2"/>
  <c r="BV85" i="2"/>
  <c r="BX25" i="2"/>
  <c r="BX55" i="2"/>
  <c r="BX84" i="2"/>
  <c r="BV25" i="2"/>
  <c r="BW25" i="2"/>
  <c r="BV55" i="2"/>
  <c r="BW55" i="2"/>
  <c r="BW84" i="2"/>
  <c r="BV84" i="2"/>
  <c r="BX24" i="2"/>
  <c r="BX54" i="2"/>
  <c r="BX83" i="2"/>
  <c r="BV24" i="2"/>
  <c r="BW24" i="2"/>
  <c r="BV54" i="2"/>
  <c r="BW54" i="2"/>
  <c r="BW83" i="2"/>
  <c r="BV83" i="2"/>
  <c r="BX23" i="2"/>
  <c r="BX53" i="2"/>
  <c r="BX82" i="2"/>
  <c r="BV23" i="2"/>
  <c r="BW23" i="2"/>
  <c r="BV53" i="2"/>
  <c r="BW53" i="2"/>
  <c r="BW82" i="2"/>
  <c r="BV82" i="2"/>
  <c r="BX22" i="2"/>
  <c r="BX52" i="2"/>
  <c r="BX81" i="2"/>
  <c r="BV22" i="2"/>
  <c r="BW22" i="2"/>
  <c r="BV52" i="2"/>
  <c r="BW52" i="2"/>
  <c r="BW81" i="2"/>
  <c r="BV81" i="2"/>
  <c r="BX21" i="2"/>
  <c r="BX51" i="2"/>
  <c r="BX80" i="2"/>
  <c r="BV21" i="2"/>
  <c r="BW21" i="2"/>
  <c r="BV51" i="2"/>
  <c r="BW51" i="2"/>
  <c r="BW80" i="2"/>
  <c r="BV80" i="2"/>
  <c r="BX20" i="2"/>
  <c r="BX50" i="2"/>
  <c r="BX79" i="2"/>
  <c r="BV20" i="2"/>
  <c r="BW20" i="2"/>
  <c r="BV50" i="2"/>
  <c r="BW50" i="2"/>
  <c r="BW79" i="2"/>
  <c r="BV79" i="2"/>
  <c r="BX19" i="2"/>
  <c r="BX49" i="2"/>
  <c r="BX78" i="2"/>
  <c r="BV19" i="2"/>
  <c r="BW19" i="2"/>
  <c r="BV49" i="2"/>
  <c r="BW49" i="2"/>
  <c r="BW78" i="2"/>
  <c r="BV78" i="2"/>
  <c r="BX18" i="2"/>
  <c r="BX48" i="2"/>
  <c r="BX77" i="2"/>
  <c r="BV18" i="2"/>
  <c r="BW18" i="2"/>
  <c r="BV48" i="2"/>
  <c r="BW48" i="2"/>
  <c r="BW77" i="2"/>
  <c r="BV77" i="2"/>
  <c r="BX17" i="2"/>
  <c r="BX47" i="2"/>
  <c r="BX76" i="2"/>
  <c r="BV17" i="2"/>
  <c r="BW17" i="2"/>
  <c r="BV47" i="2"/>
  <c r="BW47" i="2"/>
  <c r="BW76" i="2"/>
  <c r="BV76" i="2"/>
  <c r="BX16" i="2"/>
  <c r="BX46" i="2"/>
  <c r="BX75" i="2"/>
  <c r="BV16" i="2"/>
  <c r="BW16" i="2"/>
  <c r="BV46" i="2"/>
  <c r="BW46" i="2"/>
  <c r="BW75" i="2"/>
  <c r="BV75" i="2"/>
  <c r="BX15" i="2"/>
  <c r="BX45" i="2"/>
  <c r="BX74" i="2"/>
  <c r="BV15" i="2"/>
  <c r="BW15" i="2"/>
  <c r="BV45" i="2"/>
  <c r="BW45" i="2"/>
  <c r="BW74" i="2"/>
  <c r="BV74" i="2"/>
  <c r="BX14" i="2"/>
  <c r="BX44" i="2"/>
  <c r="BX73" i="2"/>
  <c r="BV14" i="2"/>
  <c r="BW14" i="2"/>
  <c r="BV44" i="2"/>
  <c r="BW44" i="2"/>
  <c r="BW73" i="2"/>
  <c r="BV73" i="2"/>
  <c r="BX13" i="2"/>
  <c r="BX43" i="2"/>
  <c r="BX72" i="2"/>
  <c r="BV13" i="2"/>
  <c r="BW13" i="2"/>
  <c r="BV43" i="2"/>
  <c r="BW43" i="2"/>
  <c r="BW72" i="2"/>
  <c r="BV72" i="2"/>
  <c r="BX12" i="2"/>
  <c r="BX42" i="2"/>
  <c r="BX71" i="2"/>
  <c r="BV12" i="2"/>
  <c r="BW12" i="2"/>
  <c r="BV42" i="2"/>
  <c r="BW42" i="2"/>
  <c r="BW71" i="2"/>
  <c r="BV71" i="2"/>
  <c r="BX11" i="2"/>
  <c r="BX41" i="2"/>
  <c r="BX70" i="2"/>
  <c r="BV11" i="2"/>
  <c r="BW11" i="2"/>
  <c r="BV41" i="2"/>
  <c r="BW41" i="2"/>
  <c r="BW70" i="2"/>
  <c r="BV70" i="2"/>
  <c r="BX10" i="2"/>
  <c r="BX40" i="2"/>
  <c r="BX69" i="2"/>
  <c r="BV10" i="2"/>
  <c r="BW10" i="2"/>
  <c r="BV40" i="2"/>
  <c r="BW40" i="2"/>
  <c r="BW69" i="2"/>
  <c r="BV69" i="2"/>
  <c r="BX9" i="2"/>
  <c r="BX39" i="2"/>
  <c r="BX68" i="2"/>
  <c r="BV9" i="2"/>
  <c r="BW9" i="2"/>
  <c r="BV39" i="2"/>
  <c r="BW39" i="2"/>
  <c r="BW68" i="2"/>
  <c r="BV68" i="2"/>
  <c r="BX8" i="2"/>
  <c r="BX38" i="2"/>
  <c r="BX67" i="2"/>
  <c r="BV8" i="2"/>
  <c r="BW8" i="2"/>
  <c r="BV38" i="2"/>
  <c r="BW38" i="2"/>
  <c r="BW67" i="2"/>
  <c r="BV67" i="2"/>
  <c r="BX7" i="2"/>
  <c r="BX37" i="2"/>
  <c r="BX66" i="2"/>
  <c r="BV7" i="2"/>
  <c r="BW7" i="2"/>
  <c r="BV37" i="2"/>
  <c r="BW37" i="2"/>
  <c r="BW66" i="2"/>
  <c r="BV66" i="2"/>
  <c r="BX6" i="2"/>
  <c r="BX36" i="2"/>
  <c r="BX65" i="2"/>
  <c r="BV6" i="2"/>
  <c r="BW6" i="2"/>
  <c r="BV36" i="2"/>
  <c r="BW36" i="2"/>
  <c r="BW65" i="2"/>
  <c r="BV65" i="2"/>
  <c r="BX5" i="2"/>
  <c r="BX35" i="2"/>
  <c r="BX64" i="2"/>
  <c r="BV5" i="2"/>
  <c r="BW5" i="2"/>
  <c r="BV35" i="2"/>
  <c r="BW35" i="2"/>
  <c r="BW64" i="2"/>
  <c r="BV64" i="2"/>
  <c r="BX4" i="2"/>
  <c r="BX34" i="2"/>
  <c r="BX63" i="2"/>
  <c r="BV4" i="2"/>
  <c r="BW4" i="2"/>
  <c r="BV34" i="2"/>
  <c r="BW34" i="2"/>
  <c r="BW63" i="2"/>
  <c r="BV63" i="2"/>
  <c r="BX62" i="2"/>
  <c r="BW62" i="2"/>
  <c r="BV62" i="2"/>
  <c r="BN33" i="2"/>
  <c r="BN62" i="2"/>
  <c r="BN4" i="2"/>
  <c r="BN34" i="2"/>
  <c r="BN63" i="2"/>
  <c r="BN5" i="2"/>
  <c r="BN35" i="2"/>
  <c r="BN64" i="2"/>
  <c r="BN6" i="2"/>
  <c r="BN36" i="2"/>
  <c r="BN65" i="2"/>
  <c r="BN7" i="2"/>
  <c r="BN37" i="2"/>
  <c r="BN66" i="2"/>
  <c r="BN8" i="2"/>
  <c r="BN38" i="2"/>
  <c r="BN67" i="2"/>
  <c r="BN9" i="2"/>
  <c r="BN39" i="2"/>
  <c r="BN68" i="2"/>
  <c r="BN10" i="2"/>
  <c r="BN40" i="2"/>
  <c r="BN69" i="2"/>
  <c r="BN11" i="2"/>
  <c r="BN41" i="2"/>
  <c r="BN70" i="2"/>
  <c r="BN12" i="2"/>
  <c r="BN42" i="2"/>
  <c r="BN71" i="2"/>
  <c r="BN13" i="2"/>
  <c r="BN43" i="2"/>
  <c r="BN72" i="2"/>
  <c r="BN14" i="2"/>
  <c r="BN44" i="2"/>
  <c r="BN73" i="2"/>
  <c r="BN15" i="2"/>
  <c r="BN45" i="2"/>
  <c r="BN74" i="2"/>
  <c r="BN16" i="2"/>
  <c r="BN46" i="2"/>
  <c r="BN75" i="2"/>
  <c r="BN17" i="2"/>
  <c r="BN47" i="2"/>
  <c r="BN76" i="2"/>
  <c r="BN18" i="2"/>
  <c r="BN48" i="2"/>
  <c r="BN77" i="2"/>
  <c r="BN19" i="2"/>
  <c r="BN49" i="2"/>
  <c r="BN78" i="2"/>
  <c r="BN20" i="2"/>
  <c r="BN50" i="2"/>
  <c r="BN79" i="2"/>
  <c r="BN21" i="2"/>
  <c r="BN51" i="2"/>
  <c r="BN80" i="2"/>
  <c r="BN22" i="2"/>
  <c r="BN52" i="2"/>
  <c r="BN81" i="2"/>
  <c r="BN23" i="2"/>
  <c r="BN53" i="2"/>
  <c r="BN82" i="2"/>
  <c r="BN24" i="2"/>
  <c r="BN54" i="2"/>
  <c r="BN83" i="2"/>
  <c r="BN25" i="2"/>
  <c r="BN55" i="2"/>
  <c r="BN84" i="2"/>
  <c r="BN26" i="2"/>
  <c r="BN56" i="2"/>
  <c r="BN85" i="2"/>
  <c r="BN27" i="2"/>
  <c r="BN57" i="2"/>
  <c r="BN86" i="2"/>
  <c r="BL4" i="2"/>
  <c r="BL34" i="2"/>
  <c r="BM4" i="2"/>
  <c r="BM34" i="2"/>
  <c r="BL5" i="2"/>
  <c r="BL35" i="2"/>
  <c r="BM5" i="2"/>
  <c r="BM35" i="2"/>
  <c r="BL6" i="2"/>
  <c r="BL36" i="2"/>
  <c r="BM6" i="2"/>
  <c r="BM36" i="2"/>
  <c r="BL7" i="2"/>
  <c r="BL37" i="2"/>
  <c r="BM7" i="2"/>
  <c r="BM37" i="2"/>
  <c r="BL8" i="2"/>
  <c r="BL38" i="2"/>
  <c r="BM8" i="2"/>
  <c r="BM38" i="2"/>
  <c r="BL9" i="2"/>
  <c r="BL39" i="2"/>
  <c r="BM9" i="2"/>
  <c r="BM39" i="2"/>
  <c r="BL10" i="2"/>
  <c r="BL40" i="2"/>
  <c r="BM10" i="2"/>
  <c r="BM40" i="2"/>
  <c r="BL11" i="2"/>
  <c r="BL41" i="2"/>
  <c r="BM11" i="2"/>
  <c r="BM41" i="2"/>
  <c r="BL12" i="2"/>
  <c r="BL42" i="2"/>
  <c r="BM12" i="2"/>
  <c r="BM42" i="2"/>
  <c r="BL13" i="2"/>
  <c r="BL43" i="2"/>
  <c r="BM13" i="2"/>
  <c r="BM43" i="2"/>
  <c r="BL14" i="2"/>
  <c r="BL44" i="2"/>
  <c r="BM14" i="2"/>
  <c r="BM44" i="2"/>
  <c r="BL15" i="2"/>
  <c r="BL45" i="2"/>
  <c r="BM15" i="2"/>
  <c r="BM45" i="2"/>
  <c r="BL16" i="2"/>
  <c r="BL46" i="2"/>
  <c r="BM16" i="2"/>
  <c r="BM46" i="2"/>
  <c r="BL17" i="2"/>
  <c r="BL47" i="2"/>
  <c r="BM17" i="2"/>
  <c r="BM47" i="2"/>
  <c r="BL18" i="2"/>
  <c r="BL48" i="2"/>
  <c r="BM18" i="2"/>
  <c r="BM48" i="2"/>
  <c r="BL19" i="2"/>
  <c r="BL49" i="2"/>
  <c r="BM19" i="2"/>
  <c r="BM49" i="2"/>
  <c r="BL20" i="2"/>
  <c r="BL50" i="2"/>
  <c r="BM20" i="2"/>
  <c r="BM50" i="2"/>
  <c r="BL21" i="2"/>
  <c r="BL51" i="2"/>
  <c r="BM21" i="2"/>
  <c r="BM51" i="2"/>
  <c r="BL22" i="2"/>
  <c r="BL52" i="2"/>
  <c r="BM22" i="2"/>
  <c r="BM52" i="2"/>
  <c r="BL23" i="2"/>
  <c r="BL53" i="2"/>
  <c r="BM23" i="2"/>
  <c r="BM53" i="2"/>
  <c r="BL24" i="2"/>
  <c r="BL54" i="2"/>
  <c r="BM24" i="2"/>
  <c r="BM54" i="2"/>
  <c r="BL25" i="2"/>
  <c r="BL55" i="2"/>
  <c r="BM25" i="2"/>
  <c r="BM55" i="2"/>
  <c r="BL26" i="2"/>
  <c r="BL56" i="2"/>
  <c r="BM26" i="2"/>
  <c r="BM56" i="2"/>
  <c r="BL27" i="2"/>
  <c r="BL57" i="2"/>
  <c r="BM27" i="2"/>
  <c r="BM57" i="2"/>
  <c r="BL33" i="2"/>
  <c r="BM33" i="2"/>
  <c r="BM62" i="2"/>
  <c r="BL62" i="2"/>
  <c r="M83" i="2"/>
  <c r="M84" i="2"/>
  <c r="M85" i="2"/>
  <c r="M86" i="2"/>
  <c r="F86" i="2"/>
  <c r="C5" i="2"/>
  <c r="H86" i="2"/>
  <c r="G86" i="2"/>
  <c r="F85" i="2"/>
  <c r="H85" i="2"/>
  <c r="G85" i="2"/>
  <c r="F84" i="2"/>
  <c r="H84" i="2"/>
  <c r="G84" i="2"/>
  <c r="F83" i="2"/>
  <c r="H83" i="2"/>
  <c r="G83" i="2"/>
  <c r="F82" i="2"/>
  <c r="H82" i="2"/>
  <c r="G82" i="2"/>
  <c r="F81" i="2"/>
  <c r="H81" i="2"/>
  <c r="G81" i="2"/>
  <c r="F80" i="2"/>
  <c r="H80" i="2"/>
  <c r="G80" i="2"/>
  <c r="F79" i="2"/>
  <c r="H79" i="2"/>
  <c r="G79" i="2"/>
  <c r="F78" i="2"/>
  <c r="H78" i="2"/>
  <c r="G78" i="2"/>
  <c r="F77" i="2"/>
  <c r="H77" i="2"/>
  <c r="G77" i="2"/>
  <c r="F76" i="2"/>
  <c r="H76" i="2"/>
  <c r="G76" i="2"/>
  <c r="F75" i="2"/>
  <c r="H75" i="2"/>
  <c r="G75" i="2"/>
  <c r="F74" i="2"/>
  <c r="H74" i="2"/>
  <c r="G74" i="2"/>
  <c r="F73" i="2"/>
  <c r="H73" i="2"/>
  <c r="G73" i="2"/>
  <c r="F72" i="2"/>
  <c r="H72" i="2"/>
  <c r="G72" i="2"/>
  <c r="F71" i="2"/>
  <c r="H71" i="2"/>
  <c r="G71" i="2"/>
  <c r="F70" i="2"/>
  <c r="H70" i="2"/>
  <c r="G70" i="2"/>
  <c r="F69" i="2"/>
  <c r="H69" i="2"/>
  <c r="G69" i="2"/>
  <c r="F68" i="2"/>
  <c r="H68" i="2"/>
  <c r="G68" i="2"/>
  <c r="F67" i="2"/>
  <c r="H67" i="2"/>
  <c r="G67" i="2"/>
  <c r="F66" i="2"/>
  <c r="H66" i="2"/>
  <c r="G66" i="2"/>
  <c r="F65" i="2"/>
  <c r="H65" i="2"/>
  <c r="G65" i="2"/>
  <c r="F64" i="2"/>
  <c r="H64" i="2"/>
  <c r="G64" i="2"/>
  <c r="F63" i="2"/>
  <c r="H63" i="2"/>
  <c r="G63" i="2"/>
  <c r="F62" i="2"/>
  <c r="H62" i="2"/>
  <c r="G62" i="2"/>
  <c r="F57" i="2"/>
  <c r="G57" i="2"/>
  <c r="H57" i="2"/>
  <c r="L57" i="2"/>
  <c r="V57" i="2"/>
  <c r="AF57" i="2"/>
  <c r="AZ57" i="2"/>
  <c r="BJ57" i="2"/>
  <c r="BT57" i="2"/>
  <c r="L34" i="2"/>
  <c r="V34" i="2"/>
  <c r="AF34" i="2"/>
  <c r="AP34" i="2"/>
  <c r="AZ34" i="2"/>
  <c r="BJ34" i="2"/>
  <c r="BT34" i="2"/>
  <c r="L33" i="2"/>
  <c r="V33" i="2"/>
  <c r="AF33" i="2"/>
  <c r="AP33" i="2"/>
  <c r="AZ33" i="2"/>
  <c r="BJ33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V27" i="2"/>
  <c r="AF27" i="2"/>
  <c r="AP27" i="2"/>
  <c r="AZ27" i="2"/>
  <c r="BJ27" i="2"/>
  <c r="BT27" i="2"/>
  <c r="L27" i="2"/>
  <c r="F27" i="2"/>
  <c r="G27" i="2"/>
  <c r="H27" i="2"/>
  <c r="C34" i="2"/>
  <c r="C35" i="2"/>
  <c r="L35" i="2"/>
  <c r="V35" i="2"/>
  <c r="AF35" i="2"/>
  <c r="AZ35" i="2"/>
  <c r="BJ35" i="2"/>
  <c r="BT35" i="2"/>
  <c r="L36" i="2"/>
  <c r="V36" i="2"/>
  <c r="AF36" i="2"/>
  <c r="AZ36" i="2"/>
  <c r="BJ36" i="2"/>
  <c r="BT36" i="2"/>
  <c r="C37" i="2"/>
  <c r="L37" i="2"/>
  <c r="V37" i="2"/>
  <c r="AF37" i="2"/>
  <c r="AZ37" i="2"/>
  <c r="BJ37" i="2"/>
  <c r="BT37" i="2"/>
  <c r="C38" i="2"/>
  <c r="L38" i="2"/>
  <c r="V38" i="2"/>
  <c r="AF38" i="2"/>
  <c r="AZ38" i="2"/>
  <c r="BJ38" i="2"/>
  <c r="BT38" i="2"/>
  <c r="L39" i="2"/>
  <c r="V39" i="2"/>
  <c r="AF39" i="2"/>
  <c r="AZ39" i="2"/>
  <c r="BJ39" i="2"/>
  <c r="BT39" i="2"/>
  <c r="L40" i="2"/>
  <c r="V40" i="2"/>
  <c r="AF40" i="2"/>
  <c r="AZ40" i="2"/>
  <c r="BJ40" i="2"/>
  <c r="BT40" i="2"/>
  <c r="C41" i="2"/>
  <c r="L41" i="2"/>
  <c r="V41" i="2"/>
  <c r="AF41" i="2"/>
  <c r="AZ41" i="2"/>
  <c r="BJ41" i="2"/>
  <c r="BT41" i="2"/>
  <c r="C42" i="2"/>
  <c r="L42" i="2"/>
  <c r="V42" i="2"/>
  <c r="AF42" i="2"/>
  <c r="AZ42" i="2"/>
  <c r="BJ42" i="2"/>
  <c r="BT42" i="2"/>
  <c r="L43" i="2"/>
  <c r="V43" i="2"/>
  <c r="AF43" i="2"/>
  <c r="AZ43" i="2"/>
  <c r="BJ43" i="2"/>
  <c r="BT43" i="2"/>
  <c r="C44" i="2"/>
  <c r="L44" i="2"/>
  <c r="V44" i="2"/>
  <c r="AF44" i="2"/>
  <c r="AZ44" i="2"/>
  <c r="BJ44" i="2"/>
  <c r="BT44" i="2"/>
  <c r="L45" i="2"/>
  <c r="V45" i="2"/>
  <c r="AF45" i="2"/>
  <c r="AZ45" i="2"/>
  <c r="BJ45" i="2"/>
  <c r="BT45" i="2"/>
  <c r="L46" i="2"/>
  <c r="V46" i="2"/>
  <c r="AF46" i="2"/>
  <c r="AZ46" i="2"/>
  <c r="BJ46" i="2"/>
  <c r="BT46" i="2"/>
  <c r="L47" i="2"/>
  <c r="V47" i="2"/>
  <c r="AF47" i="2"/>
  <c r="AZ47" i="2"/>
  <c r="BJ47" i="2"/>
  <c r="BT47" i="2"/>
  <c r="L48" i="2"/>
  <c r="V48" i="2"/>
  <c r="AF48" i="2"/>
  <c r="AZ48" i="2"/>
  <c r="BJ48" i="2"/>
  <c r="BT48" i="2"/>
  <c r="L49" i="2"/>
  <c r="V49" i="2"/>
  <c r="AF49" i="2"/>
  <c r="AZ49" i="2"/>
  <c r="BJ49" i="2"/>
  <c r="BT49" i="2"/>
  <c r="L50" i="2"/>
  <c r="V50" i="2"/>
  <c r="AF50" i="2"/>
  <c r="AZ50" i="2"/>
  <c r="BJ50" i="2"/>
  <c r="BT50" i="2"/>
  <c r="L51" i="2"/>
  <c r="V51" i="2"/>
  <c r="AF51" i="2"/>
  <c r="AZ51" i="2"/>
  <c r="BJ51" i="2"/>
  <c r="BT51" i="2"/>
  <c r="L52" i="2"/>
  <c r="V52" i="2"/>
  <c r="AF52" i="2"/>
  <c r="AZ52" i="2"/>
  <c r="BJ52" i="2"/>
  <c r="BT52" i="2"/>
  <c r="L53" i="2"/>
  <c r="V53" i="2"/>
  <c r="AF53" i="2"/>
  <c r="AZ53" i="2"/>
  <c r="BJ53" i="2"/>
  <c r="BT53" i="2"/>
  <c r="L54" i="2"/>
  <c r="V54" i="2"/>
  <c r="AF54" i="2"/>
  <c r="AZ54" i="2"/>
  <c r="BJ54" i="2"/>
  <c r="BT54" i="2"/>
  <c r="L55" i="2"/>
  <c r="V55" i="2"/>
  <c r="AF55" i="2"/>
  <c r="AZ55" i="2"/>
  <c r="BJ55" i="2"/>
  <c r="BT55" i="2"/>
  <c r="L56" i="2"/>
  <c r="V56" i="2"/>
  <c r="AF56" i="2"/>
  <c r="AZ56" i="2"/>
  <c r="BJ56" i="2"/>
  <c r="BT56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AZ26" i="2"/>
  <c r="AZ25" i="2"/>
  <c r="AZ24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3" i="2"/>
  <c r="F3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C8" i="2"/>
  <c r="H26" i="2"/>
  <c r="C4" i="2"/>
  <c r="H3" i="2"/>
  <c r="H5" i="2"/>
  <c r="H7" i="2"/>
  <c r="G8" i="2"/>
  <c r="H9" i="2"/>
  <c r="G10" i="2"/>
  <c r="H11" i="2"/>
  <c r="G12" i="2"/>
  <c r="H13" i="2"/>
  <c r="G14" i="2"/>
  <c r="H15" i="2"/>
  <c r="G16" i="2"/>
  <c r="H17" i="2"/>
  <c r="G18" i="2"/>
  <c r="H19" i="2"/>
  <c r="G20" i="2"/>
  <c r="H21" i="2"/>
  <c r="G22" i="2"/>
  <c r="H23" i="2"/>
  <c r="G24" i="2"/>
  <c r="H25" i="2"/>
  <c r="G26" i="2"/>
  <c r="H4" i="2"/>
  <c r="H6" i="2"/>
  <c r="H8" i="2"/>
  <c r="G9" i="2"/>
  <c r="H10" i="2"/>
  <c r="G11" i="2"/>
  <c r="H12" i="2"/>
  <c r="G13" i="2"/>
  <c r="H14" i="2"/>
  <c r="G15" i="2"/>
  <c r="H16" i="2"/>
  <c r="G17" i="2"/>
  <c r="H18" i="2"/>
  <c r="G19" i="2"/>
  <c r="H20" i="2"/>
  <c r="G21" i="2"/>
  <c r="H22" i="2"/>
  <c r="G23" i="2"/>
  <c r="H24" i="2"/>
  <c r="G25" i="2"/>
  <c r="G6" i="2"/>
  <c r="G4" i="2"/>
  <c r="G7" i="2"/>
  <c r="G5" i="2"/>
  <c r="H5" i="6"/>
  <c r="H15" i="6"/>
  <c r="G15" i="6"/>
  <c r="G37" i="6"/>
  <c r="H37" i="6"/>
  <c r="G50" i="6"/>
  <c r="H50" i="6"/>
  <c r="H8" i="6"/>
  <c r="G13" i="6"/>
  <c r="H13" i="6"/>
  <c r="G18" i="6"/>
  <c r="G4" i="6"/>
  <c r="G11" i="6"/>
  <c r="H22" i="6"/>
  <c r="AI40" i="6"/>
  <c r="G25" i="6"/>
  <c r="M67" i="6"/>
  <c r="O39" i="6"/>
  <c r="G21" i="6"/>
  <c r="H41" i="6"/>
  <c r="G41" i="6"/>
  <c r="G60" i="6"/>
  <c r="BL61" i="6"/>
  <c r="AN4" i="9"/>
  <c r="BM6" i="6"/>
  <c r="BC38" i="6"/>
  <c r="Y13" i="6"/>
  <c r="AS48" i="6"/>
  <c r="H51" i="6"/>
  <c r="G51" i="6"/>
  <c r="W63" i="6"/>
  <c r="AT66" i="6"/>
  <c r="BM4" i="6"/>
  <c r="O52" i="6"/>
  <c r="AI53" i="6"/>
  <c r="G61" i="6"/>
  <c r="AI34" i="6"/>
  <c r="BN72" i="6"/>
  <c r="BM18" i="6"/>
  <c r="BX26" i="6"/>
  <c r="AJ55" i="6"/>
  <c r="W26" i="6"/>
  <c r="N26" i="6"/>
  <c r="BX54" i="6"/>
  <c r="BX82" i="6"/>
  <c r="BK25" i="6"/>
  <c r="BA25" i="6"/>
  <c r="AJ54" i="6"/>
  <c r="W25" i="6"/>
  <c r="W82" i="6"/>
  <c r="M54" i="6"/>
  <c r="BV24" i="6"/>
  <c r="BK53" i="6"/>
  <c r="AT24" i="6"/>
  <c r="AT81" i="6"/>
  <c r="AG24" i="6"/>
  <c r="N53" i="6"/>
  <c r="BV52" i="6"/>
  <c r="BV80" i="6"/>
  <c r="AP23" i="9"/>
  <c r="BL52" i="6"/>
  <c r="AT23" i="6"/>
  <c r="AJ52" i="6"/>
  <c r="AJ80" i="6"/>
  <c r="X23" i="6"/>
  <c r="N52" i="6"/>
  <c r="M80" i="6"/>
  <c r="BK51" i="6"/>
  <c r="BB51" i="6"/>
  <c r="Z51" i="6"/>
  <c r="N22" i="6"/>
  <c r="N79" i="6"/>
  <c r="BX50" i="6"/>
  <c r="BK21" i="6"/>
  <c r="BA21" i="6"/>
  <c r="AQ50" i="6"/>
  <c r="AS50" i="6"/>
  <c r="AH21" i="6"/>
  <c r="X50" i="6"/>
  <c r="X78" i="6"/>
  <c r="AF21" i="9"/>
  <c r="N50" i="6"/>
  <c r="BU49" i="6"/>
  <c r="BW49" i="6"/>
  <c r="BL49" i="6"/>
  <c r="AT20" i="6"/>
  <c r="AJ49" i="6"/>
  <c r="W20" i="6"/>
  <c r="Y20" i="6"/>
  <c r="M49" i="6"/>
  <c r="BU48" i="6"/>
  <c r="BD19" i="6"/>
  <c r="BD76" i="6"/>
  <c r="AT48" i="6"/>
  <c r="AT76" i="6"/>
  <c r="AG19" i="6"/>
  <c r="W48" i="6"/>
  <c r="BN47" i="6"/>
  <c r="BD18" i="6"/>
  <c r="BD75" i="6"/>
  <c r="AT47" i="6"/>
  <c r="AG18" i="6"/>
  <c r="AI18" i="6"/>
  <c r="W47" i="6"/>
  <c r="Y47" i="6"/>
  <c r="BV46" i="6"/>
  <c r="BD17" i="6"/>
  <c r="AQ17" i="6"/>
  <c r="AG46" i="6"/>
  <c r="P17" i="6"/>
  <c r="P74" i="6"/>
  <c r="BV45" i="6"/>
  <c r="BD16" i="6"/>
  <c r="BD73" i="6"/>
  <c r="AQ16" i="6"/>
  <c r="AQ73" i="6"/>
  <c r="X16" i="6"/>
  <c r="N45" i="6"/>
  <c r="BU44" i="6"/>
  <c r="BD15" i="6"/>
  <c r="AH15" i="6"/>
  <c r="AH72" i="6"/>
  <c r="AH15" i="9"/>
  <c r="W44" i="6"/>
  <c r="BK43" i="6"/>
  <c r="AT14" i="6"/>
  <c r="AT71" i="6"/>
  <c r="AJ43" i="6"/>
  <c r="W14" i="6"/>
  <c r="W71" i="6"/>
  <c r="N14" i="6"/>
  <c r="BU13" i="6"/>
  <c r="BA26" i="6"/>
  <c r="BV26" i="6"/>
  <c r="AT55" i="6"/>
  <c r="AG26" i="6"/>
  <c r="X26" i="6"/>
  <c r="M55" i="6"/>
  <c r="BU25" i="6"/>
  <c r="BL25" i="6"/>
  <c r="BB25" i="6"/>
  <c r="BB82" i="6"/>
  <c r="AL25" i="9"/>
  <c r="AQ25" i="6"/>
  <c r="AG25" i="6"/>
  <c r="AI25" i="6"/>
  <c r="X25" i="6"/>
  <c r="N54" i="6"/>
  <c r="BU53" i="6"/>
  <c r="BL53" i="6"/>
  <c r="AT53" i="6"/>
  <c r="AH24" i="6"/>
  <c r="W53" i="6"/>
  <c r="BD23" i="6"/>
  <c r="AT52" i="6"/>
  <c r="AT80" i="6"/>
  <c r="AG23" i="6"/>
  <c r="W52" i="6"/>
  <c r="BU51" i="6"/>
  <c r="BL51" i="6"/>
  <c r="AT22" i="6"/>
  <c r="AJ22" i="6"/>
  <c r="W22" i="6"/>
  <c r="Y22" i="6"/>
  <c r="Y79" i="6"/>
  <c r="AG22" i="9"/>
  <c r="M51" i="6"/>
  <c r="O51" i="6"/>
  <c r="BU21" i="6"/>
  <c r="BW21" i="6"/>
  <c r="BL21" i="6"/>
  <c r="BB21" i="6"/>
  <c r="AR50" i="6"/>
  <c r="AG50" i="6"/>
  <c r="AG78" i="6"/>
  <c r="BV49" i="6"/>
  <c r="BD20" i="6"/>
  <c r="BD77" i="6"/>
  <c r="AT49" i="6"/>
  <c r="AG20" i="6"/>
  <c r="AI20" i="6"/>
  <c r="X20" i="6"/>
  <c r="N49" i="6"/>
  <c r="BV48" i="6"/>
  <c r="BD48" i="6"/>
  <c r="AQ19" i="6"/>
  <c r="AH19" i="6"/>
  <c r="X48" i="6"/>
  <c r="BX18" i="6"/>
  <c r="BX75" i="6"/>
  <c r="BD47" i="6"/>
  <c r="AQ18" i="6"/>
  <c r="AH18" i="6"/>
  <c r="X47" i="6"/>
  <c r="BN17" i="6"/>
  <c r="BD46" i="6"/>
  <c r="BD74" i="6"/>
  <c r="AR17" i="6"/>
  <c r="AH46" i="6"/>
  <c r="AH74" i="6"/>
  <c r="AH17" i="9"/>
  <c r="P46" i="6"/>
  <c r="BN16" i="6"/>
  <c r="BD45" i="6"/>
  <c r="AR16" i="6"/>
  <c r="AR73" i="6"/>
  <c r="AJ16" i="9"/>
  <c r="AG16" i="6"/>
  <c r="W45" i="6"/>
  <c r="BV44" i="6"/>
  <c r="BW44" i="6"/>
  <c r="BD44" i="6"/>
  <c r="BD72" i="6"/>
  <c r="AQ15" i="6"/>
  <c r="AQ72" i="6"/>
  <c r="X44" i="6"/>
  <c r="BU43" i="6"/>
  <c r="BL43" i="6"/>
  <c r="AT43" i="6"/>
  <c r="AG14" i="6"/>
  <c r="X14" i="6"/>
  <c r="X71" i="6"/>
  <c r="AF14" i="9"/>
  <c r="M43" i="6"/>
  <c r="O43" i="6"/>
  <c r="BV13" i="6"/>
  <c r="BK42" i="6"/>
  <c r="BD55" i="6"/>
  <c r="BN55" i="6"/>
  <c r="BN83" i="6"/>
  <c r="AH55" i="6"/>
  <c r="X55" i="6"/>
  <c r="BU54" i="6"/>
  <c r="BW54" i="6"/>
  <c r="BL54" i="6"/>
  <c r="BL82" i="6"/>
  <c r="AN25" i="9"/>
  <c r="BB54" i="6"/>
  <c r="AR54" i="6"/>
  <c r="AR82" i="6"/>
  <c r="AJ25" i="9"/>
  <c r="AH54" i="6"/>
  <c r="P25" i="6"/>
  <c r="P82" i="6"/>
  <c r="BN53" i="6"/>
  <c r="BA24" i="6"/>
  <c r="BC24" i="6"/>
  <c r="BC81" i="6"/>
  <c r="AM24" i="9"/>
  <c r="AQ53" i="6"/>
  <c r="AS53" i="6"/>
  <c r="Z24" i="6"/>
  <c r="Z81" i="6"/>
  <c r="P53" i="6"/>
  <c r="BX52" i="6"/>
  <c r="BN52" i="6"/>
  <c r="BB23" i="6"/>
  <c r="AQ52" i="6"/>
  <c r="AH52" i="6"/>
  <c r="P52" i="6"/>
  <c r="BX22" i="6"/>
  <c r="BN51" i="6"/>
  <c r="BA22" i="6"/>
  <c r="AR22" i="6"/>
  <c r="AH22" i="6"/>
  <c r="AI22" i="6"/>
  <c r="X51" i="6"/>
  <c r="BU50" i="6"/>
  <c r="BW50" i="6"/>
  <c r="BW78" i="6"/>
  <c r="AQ21" i="9"/>
  <c r="AT21" i="6"/>
  <c r="AT78" i="6"/>
  <c r="AJ21" i="6"/>
  <c r="AJ78" i="6"/>
  <c r="Z50" i="6"/>
  <c r="M21" i="6"/>
  <c r="BX20" i="6"/>
  <c r="BA20" i="6"/>
  <c r="AR20" i="6"/>
  <c r="AG49" i="6"/>
  <c r="AI49" i="6"/>
  <c r="P20" i="6"/>
  <c r="BX19" i="6"/>
  <c r="BX76" i="6"/>
  <c r="BK19" i="6"/>
  <c r="BB19" i="6"/>
  <c r="AR48" i="6"/>
  <c r="Z19" i="6"/>
  <c r="Z76" i="6"/>
  <c r="M19" i="6"/>
  <c r="BV18" i="6"/>
  <c r="BV75" i="6"/>
  <c r="AP18" i="9"/>
  <c r="BB18" i="6"/>
  <c r="BB75" i="6"/>
  <c r="AL18" i="9"/>
  <c r="AR47" i="6"/>
  <c r="Z18" i="6"/>
  <c r="M18" i="6"/>
  <c r="BK17" i="6"/>
  <c r="BK74" i="6"/>
  <c r="BA46" i="6"/>
  <c r="BC46" i="6"/>
  <c r="AJ17" i="6"/>
  <c r="W17" i="6"/>
  <c r="N17" i="6"/>
  <c r="N74" i="6"/>
  <c r="BX45" i="6"/>
  <c r="BX73" i="6"/>
  <c r="BL16" i="6"/>
  <c r="BA45" i="6"/>
  <c r="AH45" i="6"/>
  <c r="P45" i="6"/>
  <c r="BX15" i="6"/>
  <c r="BK15" i="6"/>
  <c r="BM15" i="6"/>
  <c r="BA44" i="6"/>
  <c r="BC44" i="6"/>
  <c r="AR44" i="6"/>
  <c r="AR72" i="6"/>
  <c r="AJ15" i="9"/>
  <c r="Z15" i="6"/>
  <c r="M15" i="6"/>
  <c r="BX14" i="6"/>
  <c r="BN43" i="6"/>
  <c r="BN71" i="6"/>
  <c r="BA14" i="6"/>
  <c r="AR14" i="6"/>
  <c r="AS14" i="6"/>
  <c r="AG43" i="6"/>
  <c r="BN13" i="6"/>
  <c r="BN70" i="6"/>
  <c r="BD13" i="6"/>
  <c r="BK26" i="6"/>
  <c r="AQ55" i="6"/>
  <c r="AS55" i="6"/>
  <c r="P26" i="6"/>
  <c r="BV54" i="6"/>
  <c r="P54" i="6"/>
  <c r="BX24" i="6"/>
  <c r="BX81" i="6"/>
  <c r="BK24" i="6"/>
  <c r="BM24" i="6"/>
  <c r="BB24" i="6"/>
  <c r="AR53" i="6"/>
  <c r="Z53" i="6"/>
  <c r="M24" i="6"/>
  <c r="O24" i="6"/>
  <c r="BU23" i="6"/>
  <c r="BK23" i="6"/>
  <c r="BM23" i="6"/>
  <c r="BM80" i="6"/>
  <c r="AO23" i="9"/>
  <c r="AR52" i="6"/>
  <c r="AS52" i="6"/>
  <c r="Z23" i="6"/>
  <c r="M23" i="6"/>
  <c r="BX51" i="6"/>
  <c r="BK22" i="6"/>
  <c r="BM22" i="6"/>
  <c r="BB22" i="6"/>
  <c r="AQ51" i="6"/>
  <c r="AS51" i="6"/>
  <c r="AG51" i="6"/>
  <c r="AG79" i="6"/>
  <c r="P22" i="6"/>
  <c r="P79" i="6"/>
  <c r="BV50" i="6"/>
  <c r="AT50" i="6"/>
  <c r="AJ50" i="6"/>
  <c r="W21" i="6"/>
  <c r="N21" i="6"/>
  <c r="N78" i="6"/>
  <c r="BX49" i="6"/>
  <c r="BK20" i="6"/>
  <c r="BM20" i="6"/>
  <c r="BM77" i="6"/>
  <c r="AO20" i="9"/>
  <c r="BB20" i="6"/>
  <c r="AQ49" i="6"/>
  <c r="AH49" i="6"/>
  <c r="P49" i="6"/>
  <c r="BX48" i="6"/>
  <c r="BL19" i="6"/>
  <c r="BA48" i="6"/>
  <c r="Z48" i="6"/>
  <c r="N19" i="6"/>
  <c r="O19" i="6"/>
  <c r="BU47" i="6"/>
  <c r="BU75" i="6"/>
  <c r="BK47" i="6"/>
  <c r="BA47" i="6"/>
  <c r="AJ18" i="6"/>
  <c r="Z47" i="6"/>
  <c r="Z75" i="6"/>
  <c r="N18" i="6"/>
  <c r="BU17" i="6"/>
  <c r="BW17" i="6"/>
  <c r="BL17" i="6"/>
  <c r="BB46" i="6"/>
  <c r="AJ46" i="6"/>
  <c r="X17" i="6"/>
  <c r="M46" i="6"/>
  <c r="O46" i="6"/>
  <c r="BU16" i="6"/>
  <c r="BU73" i="6"/>
  <c r="BK45" i="6"/>
  <c r="BM45" i="6"/>
  <c r="BB45" i="6"/>
  <c r="Z16" i="6"/>
  <c r="M16" i="6"/>
  <c r="O16" i="6"/>
  <c r="O73" i="6"/>
  <c r="BX44" i="6"/>
  <c r="BL15" i="6"/>
  <c r="BB44" i="6"/>
  <c r="AJ15" i="6"/>
  <c r="Z44" i="6"/>
  <c r="N15" i="6"/>
  <c r="N72" i="6"/>
  <c r="BX43" i="6"/>
  <c r="BX71" i="6"/>
  <c r="BK14" i="6"/>
  <c r="BB14" i="6"/>
  <c r="AQ43" i="6"/>
  <c r="AH43" i="6"/>
  <c r="P14" i="6"/>
  <c r="P71" i="6"/>
  <c r="BX13" i="6"/>
  <c r="BN42" i="6"/>
  <c r="BD42" i="6"/>
  <c r="BD70" i="6"/>
  <c r="AQ13" i="6"/>
  <c r="AG42" i="6"/>
  <c r="X42" i="6"/>
  <c r="X70" i="6"/>
  <c r="AF13" i="9"/>
  <c r="BL55" i="6"/>
  <c r="Z55" i="6"/>
  <c r="BK54" i="6"/>
  <c r="AQ54" i="6"/>
  <c r="AS54" i="6"/>
  <c r="X54" i="6"/>
  <c r="Y54" i="6"/>
  <c r="BN24" i="6"/>
  <c r="AR24" i="6"/>
  <c r="P24" i="6"/>
  <c r="AQ23" i="6"/>
  <c r="X52" i="6"/>
  <c r="X80" i="6"/>
  <c r="AF23" i="9"/>
  <c r="BV51" i="6"/>
  <c r="AT51" i="6"/>
  <c r="AT79" i="6"/>
  <c r="X22" i="6"/>
  <c r="X79" i="6"/>
  <c r="AF22" i="9"/>
  <c r="BX21" i="6"/>
  <c r="BD50" i="6"/>
  <c r="AG21" i="6"/>
  <c r="AI21" i="6"/>
  <c r="M50" i="6"/>
  <c r="BL20" i="6"/>
  <c r="AR49" i="6"/>
  <c r="M20" i="6"/>
  <c r="O20" i="6"/>
  <c r="O77" i="6"/>
  <c r="BK48" i="6"/>
  <c r="AJ19" i="6"/>
  <c r="M48" i="6"/>
  <c r="BL18" i="6"/>
  <c r="AQ47" i="6"/>
  <c r="P47" i="6"/>
  <c r="BN46" i="6"/>
  <c r="AQ46" i="6"/>
  <c r="AS46" i="6"/>
  <c r="BU45" i="6"/>
  <c r="BW45" i="6"/>
  <c r="AT45" i="6"/>
  <c r="W16" i="6"/>
  <c r="BU15" i="6"/>
  <c r="AT15" i="6"/>
  <c r="W15" i="6"/>
  <c r="BU14" i="6"/>
  <c r="BA43" i="6"/>
  <c r="BC43" i="6"/>
  <c r="Z14" i="6"/>
  <c r="Z71" i="6"/>
  <c r="BX42" i="6"/>
  <c r="BA13" i="6"/>
  <c r="AQ42" i="6"/>
  <c r="Z13" i="6"/>
  <c r="M13" i="6"/>
  <c r="M70" i="6"/>
  <c r="BX41" i="6"/>
  <c r="BX69" i="6"/>
  <c r="BK12" i="6"/>
  <c r="BB12" i="6"/>
  <c r="BC12" i="6"/>
  <c r="X41" i="6"/>
  <c r="BN11" i="6"/>
  <c r="AT11" i="6"/>
  <c r="AG11" i="6"/>
  <c r="W40" i="6"/>
  <c r="W68" i="6"/>
  <c r="BN10" i="6"/>
  <c r="BD39" i="6"/>
  <c r="BD67" i="6"/>
  <c r="AQ10" i="6"/>
  <c r="AH10" i="6"/>
  <c r="W39" i="6"/>
  <c r="BN9" i="6"/>
  <c r="BD38" i="6"/>
  <c r="AH9" i="6"/>
  <c r="AH66" i="6"/>
  <c r="AH9" i="9"/>
  <c r="W38" i="6"/>
  <c r="BN8" i="6"/>
  <c r="BD8" i="6"/>
  <c r="BD65" i="6"/>
  <c r="AT37" i="6"/>
  <c r="AT65" i="6"/>
  <c r="AH8" i="6"/>
  <c r="W37" i="6"/>
  <c r="BN36" i="6"/>
  <c r="BN64" i="6"/>
  <c r="BD7" i="6"/>
  <c r="AT36" i="6"/>
  <c r="AH7" i="6"/>
  <c r="AI7" i="6"/>
  <c r="AI64" i="6"/>
  <c r="AI7" i="9"/>
  <c r="X36" i="6"/>
  <c r="X64" i="6"/>
  <c r="AF7" i="9"/>
  <c r="BN6" i="6"/>
  <c r="BD35" i="6"/>
  <c r="AR6" i="6"/>
  <c r="AG35" i="6"/>
  <c r="BX5" i="6"/>
  <c r="BX62" i="6"/>
  <c r="BK5" i="6"/>
  <c r="BB26" i="6"/>
  <c r="BB83" i="6"/>
  <c r="AL26" i="9"/>
  <c r="AQ26" i="6"/>
  <c r="AS26" i="6"/>
  <c r="AS83" i="6"/>
  <c r="AK26" i="9"/>
  <c r="BD25" i="6"/>
  <c r="M25" i="6"/>
  <c r="BL24" i="6"/>
  <c r="AJ24" i="6"/>
  <c r="N24" i="6"/>
  <c r="N81" i="6"/>
  <c r="BN23" i="6"/>
  <c r="BN80" i="6"/>
  <c r="AR23" i="6"/>
  <c r="AR80" i="6"/>
  <c r="AJ23" i="9"/>
  <c r="P23" i="6"/>
  <c r="BN22" i="6"/>
  <c r="AQ22" i="6"/>
  <c r="W51" i="6"/>
  <c r="BV21" i="6"/>
  <c r="BA50" i="6"/>
  <c r="AH50" i="6"/>
  <c r="BK49" i="6"/>
  <c r="BM49" i="6"/>
  <c r="AJ20" i="6"/>
  <c r="N20" i="6"/>
  <c r="BL48" i="6"/>
  <c r="AJ48" i="6"/>
  <c r="N48" i="6"/>
  <c r="BL47" i="6"/>
  <c r="AJ47" i="6"/>
  <c r="M47" i="6"/>
  <c r="O47" i="6"/>
  <c r="AR46" i="6"/>
  <c r="M17" i="6"/>
  <c r="M74" i="6"/>
  <c r="BN45" i="6"/>
  <c r="AQ45" i="6"/>
  <c r="X45" i="6"/>
  <c r="BV15" i="6"/>
  <c r="BV72" i="6"/>
  <c r="AP15" i="9"/>
  <c r="AT44" i="6"/>
  <c r="X15" i="6"/>
  <c r="BV14" i="6"/>
  <c r="BV71" i="6"/>
  <c r="AP14" i="9"/>
  <c r="BB43" i="6"/>
  <c r="BB71" i="6"/>
  <c r="AL14" i="9"/>
  <c r="Z43" i="6"/>
  <c r="BB13" i="6"/>
  <c r="AR42" i="6"/>
  <c r="Z42" i="6"/>
  <c r="N13" i="6"/>
  <c r="BL12" i="6"/>
  <c r="BL69" i="6"/>
  <c r="AN12" i="9"/>
  <c r="BA41" i="6"/>
  <c r="AQ41" i="6"/>
  <c r="AS41" i="6"/>
  <c r="AG41" i="6"/>
  <c r="P12" i="6"/>
  <c r="BX11" i="6"/>
  <c r="BN40" i="6"/>
  <c r="BN68" i="6"/>
  <c r="BD11" i="6"/>
  <c r="AT40" i="6"/>
  <c r="AT68" i="6"/>
  <c r="AH11" i="6"/>
  <c r="AH68" i="6"/>
  <c r="AH11" i="9"/>
  <c r="X40" i="6"/>
  <c r="BN39" i="6"/>
  <c r="BA10" i="6"/>
  <c r="AR10" i="6"/>
  <c r="AG39" i="6"/>
  <c r="AG67" i="6"/>
  <c r="X39" i="6"/>
  <c r="BN38" i="6"/>
  <c r="BA9" i="6"/>
  <c r="BA66" i="6"/>
  <c r="AQ9" i="6"/>
  <c r="X38" i="6"/>
  <c r="BN37" i="6"/>
  <c r="BD37" i="6"/>
  <c r="AQ8" i="6"/>
  <c r="AS8" i="6"/>
  <c r="AG37" i="6"/>
  <c r="AI37" i="6"/>
  <c r="X37" i="6"/>
  <c r="X65" i="6"/>
  <c r="AF8" i="9"/>
  <c r="BX7" i="6"/>
  <c r="BX64" i="6"/>
  <c r="BD36" i="6"/>
  <c r="AQ7" i="6"/>
  <c r="AG36" i="6"/>
  <c r="AI36" i="6"/>
  <c r="P7" i="6"/>
  <c r="BN35" i="6"/>
  <c r="BA6" i="6"/>
  <c r="AH35" i="6"/>
  <c r="AJ26" i="6"/>
  <c r="AJ83" i="6"/>
  <c r="M26" i="6"/>
  <c r="O26" i="6"/>
  <c r="BA54" i="6"/>
  <c r="BC54" i="6"/>
  <c r="AG54" i="6"/>
  <c r="AI54" i="6"/>
  <c r="BD53" i="6"/>
  <c r="AH53" i="6"/>
  <c r="BD52" i="6"/>
  <c r="AH23" i="6"/>
  <c r="AH80" i="6"/>
  <c r="AH23" i="9"/>
  <c r="BD22" i="6"/>
  <c r="BD79" i="6"/>
  <c r="AJ51" i="6"/>
  <c r="N51" i="6"/>
  <c r="BN50" i="6"/>
  <c r="AR21" i="6"/>
  <c r="W50" i="6"/>
  <c r="Y50" i="6"/>
  <c r="BU20" i="6"/>
  <c r="BA49" i="6"/>
  <c r="Z20" i="6"/>
  <c r="Z77" i="6"/>
  <c r="BU19" i="6"/>
  <c r="BU76" i="6"/>
  <c r="BB48" i="6"/>
  <c r="W19" i="6"/>
  <c r="W76" i="6"/>
  <c r="BU18" i="6"/>
  <c r="BA18" i="6"/>
  <c r="BA75" i="6"/>
  <c r="AH47" i="6"/>
  <c r="BX17" i="6"/>
  <c r="BA17" i="6"/>
  <c r="Z17" i="6"/>
  <c r="AJ45" i="6"/>
  <c r="M45" i="6"/>
  <c r="O45" i="6"/>
  <c r="BK44" i="6"/>
  <c r="AJ44" i="6"/>
  <c r="AJ72" i="6"/>
  <c r="M44" i="6"/>
  <c r="BL14" i="6"/>
  <c r="BL71" i="6"/>
  <c r="AN14" i="9"/>
  <c r="AR43" i="6"/>
  <c r="P43" i="6"/>
  <c r="BK13" i="6"/>
  <c r="BB42" i="6"/>
  <c r="AG13" i="6"/>
  <c r="W42" i="6"/>
  <c r="W70" i="6"/>
  <c r="BU41" i="6"/>
  <c r="AT12" i="6"/>
  <c r="AT69" i="6"/>
  <c r="AJ12" i="6"/>
  <c r="Z41" i="6"/>
  <c r="M41" i="6"/>
  <c r="BV11" i="6"/>
  <c r="BB11" i="6"/>
  <c r="AQ40" i="6"/>
  <c r="AQ68" i="6"/>
  <c r="Z11" i="6"/>
  <c r="M11" i="6"/>
  <c r="M68" i="6"/>
  <c r="BU10" i="6"/>
  <c r="BA39" i="6"/>
  <c r="Z10" i="6"/>
  <c r="M10" i="6"/>
  <c r="BU9" i="6"/>
  <c r="BL9" i="6"/>
  <c r="BL66" i="6"/>
  <c r="AN9" i="9"/>
  <c r="BB38" i="6"/>
  <c r="AR38" i="6"/>
  <c r="AS38" i="6"/>
  <c r="Z9" i="6"/>
  <c r="M9" i="6"/>
  <c r="BU8" i="6"/>
  <c r="AR37" i="6"/>
  <c r="Z8" i="6"/>
  <c r="M8" i="6"/>
  <c r="M65" i="6"/>
  <c r="BU55" i="6"/>
  <c r="AH26" i="6"/>
  <c r="AH83" i="6"/>
  <c r="AH26" i="9"/>
  <c r="N55" i="6"/>
  <c r="BN25" i="6"/>
  <c r="BN82" i="6"/>
  <c r="AT25" i="6"/>
  <c r="AT82" i="6"/>
  <c r="Z25" i="6"/>
  <c r="BX53" i="6"/>
  <c r="BA53" i="6"/>
  <c r="BC53" i="6"/>
  <c r="W24" i="6"/>
  <c r="Y24" i="6"/>
  <c r="BX23" i="6"/>
  <c r="BA23" i="6"/>
  <c r="AG52" i="6"/>
  <c r="AG80" i="6"/>
  <c r="BD51" i="6"/>
  <c r="AG22" i="6"/>
  <c r="BK50" i="6"/>
  <c r="P21" i="6"/>
  <c r="P78" i="6"/>
  <c r="BV20" i="6"/>
  <c r="BB49" i="6"/>
  <c r="Z49" i="6"/>
  <c r="BV19" i="6"/>
  <c r="BV76" i="6"/>
  <c r="AP19" i="9"/>
  <c r="AT19" i="6"/>
  <c r="X19" i="6"/>
  <c r="BV47" i="6"/>
  <c r="BB47" i="6"/>
  <c r="W18" i="6"/>
  <c r="BX46" i="6"/>
  <c r="BB17" i="6"/>
  <c r="BB74" i="6"/>
  <c r="AL17" i="9"/>
  <c r="Z46" i="6"/>
  <c r="BA16" i="6"/>
  <c r="AH16" i="6"/>
  <c r="BL44" i="6"/>
  <c r="AG15" i="6"/>
  <c r="AI15" i="6"/>
  <c r="N44" i="6"/>
  <c r="AJ14" i="6"/>
  <c r="AJ71" i="6"/>
  <c r="M14" i="6"/>
  <c r="BL13" i="6"/>
  <c r="BL70" i="6"/>
  <c r="AN13" i="9"/>
  <c r="AT13" i="6"/>
  <c r="AH13" i="6"/>
  <c r="BV41" i="6"/>
  <c r="BD12" i="6"/>
  <c r="AT41" i="6"/>
  <c r="AJ41" i="6"/>
  <c r="AJ69" i="6"/>
  <c r="W12" i="6"/>
  <c r="N41" i="6"/>
  <c r="O41" i="6"/>
  <c r="BU40" i="6"/>
  <c r="BK40" i="6"/>
  <c r="BK68" i="6"/>
  <c r="BA40" i="6"/>
  <c r="AR40" i="6"/>
  <c r="Z40" i="6"/>
  <c r="N11" i="6"/>
  <c r="BV10" i="6"/>
  <c r="BV67" i="6"/>
  <c r="AP10" i="9"/>
  <c r="BK39" i="6"/>
  <c r="BM39" i="6"/>
  <c r="BB39" i="6"/>
  <c r="AJ10" i="6"/>
  <c r="AJ67" i="6"/>
  <c r="Z39" i="6"/>
  <c r="N10" i="6"/>
  <c r="O10" i="6"/>
  <c r="O67" i="6"/>
  <c r="BV9" i="6"/>
  <c r="BK38" i="6"/>
  <c r="BM38" i="6"/>
  <c r="AJ9" i="6"/>
  <c r="Z38" i="6"/>
  <c r="Z66" i="6"/>
  <c r="N9" i="6"/>
  <c r="BV8" i="6"/>
  <c r="BK37" i="6"/>
  <c r="BA37" i="6"/>
  <c r="BA65" i="6"/>
  <c r="AJ8" i="6"/>
  <c r="Z37" i="6"/>
  <c r="N8" i="6"/>
  <c r="BU36" i="6"/>
  <c r="BW36" i="6"/>
  <c r="BW64" i="6"/>
  <c r="AQ7" i="9"/>
  <c r="BL36" i="6"/>
  <c r="BM36" i="6"/>
  <c r="BA36" i="6"/>
  <c r="AJ7" i="6"/>
  <c r="W7" i="6"/>
  <c r="Y7" i="6"/>
  <c r="M36" i="6"/>
  <c r="O36" i="6"/>
  <c r="BV6" i="6"/>
  <c r="BW6" i="6"/>
  <c r="BK35" i="6"/>
  <c r="AT6" i="6"/>
  <c r="AJ35" i="6"/>
  <c r="AG55" i="6"/>
  <c r="AI55" i="6"/>
  <c r="BX25" i="6"/>
  <c r="AJ25" i="6"/>
  <c r="AJ82" i="6"/>
  <c r="BV53" i="6"/>
  <c r="BV81" i="6"/>
  <c r="AP24" i="9"/>
  <c r="X53" i="6"/>
  <c r="X81" i="6"/>
  <c r="AF24" i="9"/>
  <c r="BB52" i="6"/>
  <c r="BC52" i="6"/>
  <c r="BU22" i="6"/>
  <c r="BW22" i="6"/>
  <c r="AH51" i="6"/>
  <c r="BL50" i="6"/>
  <c r="P50" i="6"/>
  <c r="AH48" i="6"/>
  <c r="AI48" i="6"/>
  <c r="AH17" i="6"/>
  <c r="BV16" i="6"/>
  <c r="BV73" i="6"/>
  <c r="AP16" i="9"/>
  <c r="Z45" i="6"/>
  <c r="BA15" i="6"/>
  <c r="BC15" i="6"/>
  <c r="BC72" i="6"/>
  <c r="AM15" i="9"/>
  <c r="AH14" i="6"/>
  <c r="BL42" i="6"/>
  <c r="AH42" i="6"/>
  <c r="BL41" i="6"/>
  <c r="BM41" i="6"/>
  <c r="M12" i="6"/>
  <c r="M69" i="6"/>
  <c r="BL11" i="6"/>
  <c r="BM11" i="6"/>
  <c r="AR11" i="6"/>
  <c r="AS11" i="6"/>
  <c r="P40" i="6"/>
  <c r="P68" i="6"/>
  <c r="BK10" i="6"/>
  <c r="AQ39" i="6"/>
  <c r="P10" i="6"/>
  <c r="BV38" i="6"/>
  <c r="AT38" i="6"/>
  <c r="X9" i="6"/>
  <c r="BU37" i="6"/>
  <c r="BB37" i="6"/>
  <c r="BB65" i="6"/>
  <c r="AL8" i="9"/>
  <c r="W8" i="6"/>
  <c r="BU7" i="6"/>
  <c r="AR36" i="6"/>
  <c r="P36" i="6"/>
  <c r="P64" i="6"/>
  <c r="BU35" i="6"/>
  <c r="BA35" i="6"/>
  <c r="BA63" i="6"/>
  <c r="AH6" i="6"/>
  <c r="AI6" i="6"/>
  <c r="P35" i="6"/>
  <c r="P63" i="6"/>
  <c r="BV5" i="6"/>
  <c r="BD5" i="6"/>
  <c r="AT34" i="6"/>
  <c r="AT62" i="6"/>
  <c r="AH34" i="6"/>
  <c r="BV33" i="6"/>
  <c r="BD33" i="6"/>
  <c r="BD61" i="6"/>
  <c r="AR4" i="6"/>
  <c r="W33" i="6"/>
  <c r="Y33" i="6"/>
  <c r="BX32" i="6"/>
  <c r="BK3" i="6"/>
  <c r="BA3" i="6"/>
  <c r="AR3" i="6"/>
  <c r="AS3" i="6"/>
  <c r="AS60" i="6"/>
  <c r="AK3" i="9"/>
  <c r="W32" i="6"/>
  <c r="BD26" i="6"/>
  <c r="BD83" i="6"/>
  <c r="Z26" i="6"/>
  <c r="BV25" i="6"/>
  <c r="BV82" i="6"/>
  <c r="AP25" i="9"/>
  <c r="AH25" i="6"/>
  <c r="M53" i="6"/>
  <c r="BV22" i="6"/>
  <c r="BV79" i="6"/>
  <c r="AP22" i="9"/>
  <c r="Z22" i="6"/>
  <c r="Z79" i="6"/>
  <c r="BD21" i="6"/>
  <c r="BN19" i="6"/>
  <c r="BN76" i="6"/>
  <c r="P19" i="6"/>
  <c r="AT18" i="6"/>
  <c r="BV17" i="6"/>
  <c r="W46" i="6"/>
  <c r="BK16" i="6"/>
  <c r="BM16" i="6"/>
  <c r="P16" i="6"/>
  <c r="BB15" i="6"/>
  <c r="BD41" i="6"/>
  <c r="BD69" i="6"/>
  <c r="AG12" i="6"/>
  <c r="AI12" i="6"/>
  <c r="BL40" i="6"/>
  <c r="AJ11" i="6"/>
  <c r="M40" i="6"/>
  <c r="O40" i="6"/>
  <c r="BL10" i="6"/>
  <c r="AR39" i="6"/>
  <c r="AR67" i="6"/>
  <c r="AJ10" i="9"/>
  <c r="P39" i="6"/>
  <c r="AR9" i="6"/>
  <c r="AR66" i="6"/>
  <c r="AJ9" i="9"/>
  <c r="P9" i="6"/>
  <c r="BV37" i="6"/>
  <c r="BV65" i="6"/>
  <c r="AP8" i="9"/>
  <c r="AT8" i="6"/>
  <c r="X8" i="6"/>
  <c r="BV7" i="6"/>
  <c r="BV64" i="6"/>
  <c r="AP7" i="9"/>
  <c r="BA7" i="6"/>
  <c r="BC7" i="6"/>
  <c r="AJ36" i="6"/>
  <c r="M7" i="6"/>
  <c r="M64" i="6"/>
  <c r="BV35" i="6"/>
  <c r="BB35" i="6"/>
  <c r="BB63" i="6"/>
  <c r="AL6" i="9"/>
  <c r="Z6" i="6"/>
  <c r="M6" i="6"/>
  <c r="BU34" i="6"/>
  <c r="BD34" i="6"/>
  <c r="BD62" i="6"/>
  <c r="AQ5" i="6"/>
  <c r="AS5" i="6"/>
  <c r="BN4" i="6"/>
  <c r="BN61" i="6"/>
  <c r="BA4" i="6"/>
  <c r="AQ33" i="6"/>
  <c r="X33" i="6"/>
  <c r="BL3" i="6"/>
  <c r="BB3" i="6"/>
  <c r="X32" i="6"/>
  <c r="BN26" i="6"/>
  <c r="BD54" i="6"/>
  <c r="BD82" i="6"/>
  <c r="N25" i="6"/>
  <c r="O25" i="6"/>
  <c r="AQ24" i="6"/>
  <c r="AS24" i="6"/>
  <c r="BU52" i="6"/>
  <c r="W23" i="6"/>
  <c r="BA19" i="6"/>
  <c r="BC19" i="6"/>
  <c r="BX47" i="6"/>
  <c r="AG47" i="6"/>
  <c r="BL46" i="6"/>
  <c r="BM46" i="6"/>
  <c r="AT16" i="6"/>
  <c r="AT73" i="6"/>
  <c r="AG44" i="6"/>
  <c r="AI44" i="6"/>
  <c r="BD14" i="6"/>
  <c r="N43" i="6"/>
  <c r="AT42" i="6"/>
  <c r="P13" i="6"/>
  <c r="BV12" i="6"/>
  <c r="Z12" i="6"/>
  <c r="Z69" i="6"/>
  <c r="BU11" i="6"/>
  <c r="BA11" i="6"/>
  <c r="BA68" i="6"/>
  <c r="AH40" i="6"/>
  <c r="BX10" i="6"/>
  <c r="BB10" i="6"/>
  <c r="AH39" i="6"/>
  <c r="BD9" i="6"/>
  <c r="AG9" i="6"/>
  <c r="N38" i="6"/>
  <c r="O38" i="6"/>
  <c r="BL37" i="6"/>
  <c r="AJ37" i="6"/>
  <c r="AJ65" i="6"/>
  <c r="M37" i="6"/>
  <c r="BK7" i="6"/>
  <c r="BK64" i="6"/>
  <c r="BB36" i="6"/>
  <c r="BC36" i="6"/>
  <c r="Z7" i="6"/>
  <c r="AQ35" i="6"/>
  <c r="AS35" i="6"/>
  <c r="AS63" i="6"/>
  <c r="AK6" i="9"/>
  <c r="X6" i="6"/>
  <c r="X63" i="6"/>
  <c r="AF6" i="9"/>
  <c r="N35" i="6"/>
  <c r="O35" i="6"/>
  <c r="O63" i="6"/>
  <c r="BN34" i="6"/>
  <c r="AQ34" i="6"/>
  <c r="X34" i="6"/>
  <c r="BU4" i="6"/>
  <c r="BW4" i="6"/>
  <c r="BL4" i="6"/>
  <c r="BB33" i="6"/>
  <c r="BB61" i="6"/>
  <c r="AL4" i="9"/>
  <c r="AG33" i="6"/>
  <c r="N33" i="6"/>
  <c r="O33" i="6"/>
  <c r="BU32" i="6"/>
  <c r="BL32" i="6"/>
  <c r="BB32" i="6"/>
  <c r="BC32" i="6"/>
  <c r="AJ32" i="6"/>
  <c r="N32" i="6"/>
  <c r="O32" i="6"/>
  <c r="BK55" i="6"/>
  <c r="AJ53" i="6"/>
  <c r="BL23" i="6"/>
  <c r="BL80" i="6"/>
  <c r="AN23" i="9"/>
  <c r="N23" i="6"/>
  <c r="BA51" i="6"/>
  <c r="BN20" i="6"/>
  <c r="BN77" i="6"/>
  <c r="W49" i="6"/>
  <c r="AR19" i="6"/>
  <c r="BN18" i="6"/>
  <c r="BN75" i="6"/>
  <c r="X18" i="6"/>
  <c r="AT17" i="6"/>
  <c r="AT74" i="6"/>
  <c r="AR45" i="6"/>
  <c r="AH44" i="6"/>
  <c r="BD43" i="6"/>
  <c r="AR13" i="6"/>
  <c r="P42" i="6"/>
  <c r="BN12" i="6"/>
  <c r="BN69" i="6"/>
  <c r="AQ12" i="6"/>
  <c r="AS12" i="6"/>
  <c r="AS69" i="6"/>
  <c r="AK12" i="9"/>
  <c r="X12" i="6"/>
  <c r="BV40" i="6"/>
  <c r="BB40" i="6"/>
  <c r="W11" i="6"/>
  <c r="BX39" i="6"/>
  <c r="BX9" i="6"/>
  <c r="BX66" i="6"/>
  <c r="BB9" i="6"/>
  <c r="AG38" i="6"/>
  <c r="AI38" i="6"/>
  <c r="AG8" i="6"/>
  <c r="AG65" i="6"/>
  <c r="N37" i="6"/>
  <c r="BL7" i="6"/>
  <c r="BL64" i="6"/>
  <c r="AN7" i="9"/>
  <c r="AT7" i="6"/>
  <c r="Z36" i="6"/>
  <c r="BX6" i="6"/>
  <c r="BL35" i="6"/>
  <c r="BL63" i="6"/>
  <c r="AN6" i="9"/>
  <c r="AR35" i="6"/>
  <c r="W35" i="6"/>
  <c r="Y35" i="6"/>
  <c r="BL5" i="6"/>
  <c r="BA34" i="6"/>
  <c r="AR34" i="6"/>
  <c r="P34" i="6"/>
  <c r="BV4" i="6"/>
  <c r="BK33" i="6"/>
  <c r="BM33" i="6"/>
  <c r="AT4" i="6"/>
  <c r="AT61" i="6"/>
  <c r="AH33" i="6"/>
  <c r="BV32" i="6"/>
  <c r="BD3" i="6"/>
  <c r="BD60" i="6"/>
  <c r="AT3" i="6"/>
  <c r="AG32" i="6"/>
  <c r="BD68" i="6"/>
  <c r="AJ73" i="6"/>
  <c r="O22" i="6"/>
  <c r="H55" i="6"/>
  <c r="G55" i="6"/>
  <c r="BX60" i="6"/>
  <c r="BC5" i="6"/>
  <c r="AS6" i="6"/>
  <c r="BC8" i="6"/>
  <c r="H77" i="6"/>
  <c r="H34" i="6"/>
  <c r="H39" i="6"/>
  <c r="G43" i="6"/>
  <c r="BM32" i="6"/>
  <c r="Y11" i="6"/>
  <c r="BV70" i="6"/>
  <c r="AP13" i="9"/>
  <c r="G33" i="6"/>
  <c r="G71" i="6"/>
  <c r="H71" i="6"/>
  <c r="H64" i="6"/>
  <c r="G36" i="6"/>
  <c r="G72" i="6"/>
  <c r="G80" i="6"/>
  <c r="G82" i="6"/>
  <c r="H82" i="6"/>
  <c r="BB55" i="6"/>
  <c r="C14" i="6"/>
  <c r="G20" i="6"/>
  <c r="H69" i="6"/>
  <c r="G75" i="6"/>
  <c r="H76" i="6"/>
  <c r="AG64" i="6"/>
  <c r="AJ70" i="6"/>
  <c r="AH71" i="6"/>
  <c r="AH14" i="9"/>
  <c r="AI51" i="6"/>
  <c r="AI79" i="6"/>
  <c r="AI22" i="9"/>
  <c r="BW23" i="6"/>
  <c r="G45" i="6"/>
  <c r="O34" i="6"/>
  <c r="BU62" i="6"/>
  <c r="BW34" i="6"/>
  <c r="H65" i="6"/>
  <c r="G65" i="6"/>
  <c r="Y38" i="6"/>
  <c r="H67" i="6"/>
  <c r="G67" i="6"/>
  <c r="BK73" i="6"/>
  <c r="AI46" i="6"/>
  <c r="AH75" i="6"/>
  <c r="AH18" i="9"/>
  <c r="AS18" i="6"/>
  <c r="AS20" i="6"/>
  <c r="Z78" i="6"/>
  <c r="BW47" i="6"/>
  <c r="AS37" i="6"/>
  <c r="G83" i="6"/>
  <c r="H83" i="6"/>
  <c r="AT70" i="6"/>
  <c r="Y55" i="6"/>
  <c r="AH62" i="6"/>
  <c r="AH5" i="9"/>
  <c r="AQ71" i="6"/>
  <c r="AS16" i="6"/>
  <c r="H61" i="6"/>
  <c r="N63" i="6"/>
  <c r="Y6" i="6"/>
  <c r="Y63" i="6"/>
  <c r="AG6" i="9"/>
  <c r="BW41" i="6"/>
  <c r="BW13" i="6"/>
  <c r="AS19" i="6"/>
  <c r="Y49" i="6"/>
  <c r="Y77" i="6"/>
  <c r="AG20" i="9"/>
  <c r="AH77" i="6"/>
  <c r="AH20" i="9"/>
  <c r="Z80" i="6"/>
  <c r="AG82" i="6"/>
  <c r="AG81" i="6"/>
  <c r="BM7" i="6"/>
  <c r="BM64" i="6"/>
  <c r="AO7" i="9"/>
  <c r="BW9" i="6"/>
  <c r="BU66" i="6"/>
  <c r="BM12" i="6"/>
  <c r="BM69" i="6"/>
  <c r="AO12" i="9"/>
  <c r="Y44" i="6"/>
  <c r="Y32" i="6"/>
  <c r="BL67" i="6"/>
  <c r="AN10" i="9"/>
  <c r="G42" i="6"/>
  <c r="G46" i="6"/>
  <c r="BK62" i="6"/>
  <c r="O6" i="6"/>
  <c r="M63" i="6"/>
  <c r="AS36" i="6"/>
  <c r="AS64" i="6"/>
  <c r="AK7" i="9"/>
  <c r="BB64" i="6"/>
  <c r="AL7" i="9"/>
  <c r="W65" i="6"/>
  <c r="X68" i="6"/>
  <c r="AF11" i="9"/>
  <c r="BB70" i="6"/>
  <c r="AL13" i="9"/>
  <c r="M73" i="6"/>
  <c r="BW51" i="6"/>
  <c r="BW79" i="6"/>
  <c r="AQ22" i="9"/>
  <c r="BW3" i="6"/>
  <c r="BW60" i="6"/>
  <c r="AQ3" i="9"/>
  <c r="BW7" i="6"/>
  <c r="AS21" i="6"/>
  <c r="AS78" i="6"/>
  <c r="AK21" i="9"/>
  <c r="BC51" i="6"/>
  <c r="O53" i="6"/>
  <c r="O81" i="6"/>
  <c r="H63" i="6"/>
  <c r="G63" i="6"/>
  <c r="AT64" i="6"/>
  <c r="Z70" i="6"/>
  <c r="AS25" i="6"/>
  <c r="AS82" i="6"/>
  <c r="AK25" i="9"/>
  <c r="AR60" i="6"/>
  <c r="AJ3" i="9"/>
  <c r="BC17" i="6"/>
  <c r="BW32" i="6"/>
  <c r="AS33" i="6"/>
  <c r="BC6" i="6"/>
  <c r="BX63" i="6"/>
  <c r="AR64" i="6"/>
  <c r="AJ7" i="9"/>
  <c r="BW39" i="6"/>
  <c r="BK70" i="6"/>
  <c r="AR71" i="6"/>
  <c r="AJ14" i="9"/>
  <c r="BA71" i="6"/>
  <c r="AS15" i="6"/>
  <c r="BW48" i="6"/>
  <c r="AJ79" i="6"/>
  <c r="BM52" i="6"/>
  <c r="V4" i="6"/>
  <c r="AF5" i="6"/>
  <c r="V3" i="6"/>
  <c r="L3" i="6"/>
  <c r="AF3" i="6"/>
  <c r="L5" i="6"/>
  <c r="AF4" i="6"/>
  <c r="L4" i="6"/>
  <c r="V5" i="6"/>
  <c r="AP55" i="6"/>
  <c r="BJ54" i="6"/>
  <c r="V52" i="6"/>
  <c r="AP51" i="6"/>
  <c r="BJ50" i="6"/>
  <c r="V48" i="6"/>
  <c r="AP47" i="6"/>
  <c r="G76" i="6"/>
  <c r="BA62" i="6"/>
  <c r="BW5" i="6"/>
  <c r="N65" i="6"/>
  <c r="BW38" i="6"/>
  <c r="X67" i="6"/>
  <c r="AF10" i="9"/>
  <c r="BA70" i="6"/>
  <c r="BW42" i="6"/>
  <c r="AI43" i="6"/>
  <c r="BW43" i="6"/>
  <c r="AS44" i="6"/>
  <c r="AS72" i="6"/>
  <c r="AK15" i="9"/>
  <c r="BB72" i="6"/>
  <c r="AL15" i="9"/>
  <c r="BU74" i="6"/>
  <c r="AI47" i="6"/>
  <c r="BC18" i="6"/>
  <c r="BW18" i="6"/>
  <c r="BX77" i="6"/>
  <c r="P80" i="6"/>
  <c r="BD81" i="6"/>
  <c r="P83" i="6"/>
  <c r="AT26" i="6"/>
  <c r="BV55" i="6"/>
  <c r="BV83" i="6"/>
  <c r="AP26" i="9"/>
  <c r="N12" i="6"/>
  <c r="N69" i="6"/>
  <c r="X3" i="6"/>
  <c r="N4" i="6"/>
  <c r="N61" i="6"/>
  <c r="AH4" i="6"/>
  <c r="AH61" i="6"/>
  <c r="AH4" i="9"/>
  <c r="X5" i="6"/>
  <c r="X62" i="6"/>
  <c r="AF5" i="9"/>
  <c r="M3" i="6"/>
  <c r="M60" i="6"/>
  <c r="AG3" i="6"/>
  <c r="M5" i="6"/>
  <c r="AJ5" i="6"/>
  <c r="AJ62" i="6"/>
  <c r="W5" i="6"/>
  <c r="Z3" i="6"/>
  <c r="Z60" i="6"/>
  <c r="P4" i="6"/>
  <c r="P61" i="6"/>
  <c r="AJ4" i="6"/>
  <c r="AJ61" i="6"/>
  <c r="Z5" i="6"/>
  <c r="Z62" i="6"/>
  <c r="N3" i="6"/>
  <c r="W4" i="6"/>
  <c r="AG5" i="6"/>
  <c r="AI5" i="6"/>
  <c r="AI62" i="6"/>
  <c r="AI5" i="9"/>
  <c r="M4" i="6"/>
  <c r="AH3" i="6"/>
  <c r="AH60" i="6"/>
  <c r="AH3" i="9"/>
  <c r="X4" i="6"/>
  <c r="X61" i="6"/>
  <c r="AF4" i="9"/>
  <c r="N5" i="6"/>
  <c r="N62" i="6"/>
  <c r="AH5" i="6"/>
  <c r="P5" i="6"/>
  <c r="W3" i="6"/>
  <c r="Y3" i="6"/>
  <c r="P3" i="6"/>
  <c r="P60" i="6"/>
  <c r="AJ3" i="6"/>
  <c r="Z4" i="6"/>
  <c r="Z61" i="6"/>
  <c r="AG4" i="6"/>
  <c r="AI4" i="6"/>
  <c r="BA55" i="6"/>
  <c r="BC55" i="6"/>
  <c r="BC14" i="6"/>
  <c r="AI45" i="6"/>
  <c r="AS17" i="6"/>
  <c r="O18" i="6"/>
  <c r="AR76" i="6"/>
  <c r="AJ19" i="9"/>
  <c r="BC48" i="6"/>
  <c r="O49" i="6"/>
  <c r="AI50" i="6"/>
  <c r="AI78" i="6"/>
  <c r="AI21" i="9"/>
  <c r="BC50" i="6"/>
  <c r="BB79" i="6"/>
  <c r="AL22" i="9"/>
  <c r="H81" i="6"/>
  <c r="M61" i="6"/>
  <c r="H62" i="6"/>
  <c r="AT63" i="6"/>
  <c r="BU63" i="6"/>
  <c r="W64" i="6"/>
  <c r="AS7" i="6"/>
  <c r="BD66" i="6"/>
  <c r="AS10" i="6"/>
  <c r="BK69" i="6"/>
  <c r="N70" i="6"/>
  <c r="Y42" i="6"/>
  <c r="Y45" i="6"/>
  <c r="AH73" i="6"/>
  <c r="AH16" i="9"/>
  <c r="BB73" i="6"/>
  <c r="AL16" i="9"/>
  <c r="W74" i="6"/>
  <c r="AI17" i="6"/>
  <c r="P76" i="6"/>
  <c r="AQ76" i="6"/>
  <c r="N77" i="6"/>
  <c r="AH78" i="6"/>
  <c r="AH21" i="9"/>
  <c r="Y51" i="6"/>
  <c r="BA79" i="6"/>
  <c r="BN79" i="6"/>
  <c r="BB80" i="6"/>
  <c r="AL23" i="9"/>
  <c r="BL81" i="6"/>
  <c r="AN24" i="9"/>
  <c r="BW24" i="6"/>
  <c r="X82" i="6"/>
  <c r="AF25" i="9"/>
  <c r="BL26" i="6"/>
  <c r="BU26" i="6"/>
  <c r="BW26" i="6"/>
  <c r="N60" i="6"/>
  <c r="BU61" i="6"/>
  <c r="BL62" i="6"/>
  <c r="AN5" i="9"/>
  <c r="BV62" i="6"/>
  <c r="AP5" i="9"/>
  <c r="AH64" i="6"/>
  <c r="AH7" i="9"/>
  <c r="AJ66" i="6"/>
  <c r="Z67" i="6"/>
  <c r="AT67" i="6"/>
  <c r="BN67" i="6"/>
  <c r="BX67" i="6"/>
  <c r="BC40" i="6"/>
  <c r="AI41" i="6"/>
  <c r="BW12" i="6"/>
  <c r="O42" i="6"/>
  <c r="AG70" i="6"/>
  <c r="BC42" i="6"/>
  <c r="BD71" i="6"/>
  <c r="AI16" i="6"/>
  <c r="BC16" i="6"/>
  <c r="X74" i="6"/>
  <c r="AF17" i="9"/>
  <c r="BL76" i="6"/>
  <c r="AN19" i="9"/>
  <c r="BV77" i="6"/>
  <c r="AP20" i="9"/>
  <c r="BU78" i="6"/>
  <c r="M79" i="6"/>
  <c r="BX55" i="6"/>
  <c r="BX83" i="6"/>
  <c r="AE32" i="8"/>
  <c r="AE59" i="8"/>
  <c r="W31" i="8"/>
  <c r="W58" i="8"/>
  <c r="N58" i="8"/>
  <c r="M58" i="8"/>
  <c r="AJ62" i="7"/>
  <c r="AG62" i="7"/>
  <c r="Z61" i="7"/>
  <c r="AG61" i="7"/>
  <c r="BL80" i="8"/>
  <c r="BK31" i="8"/>
  <c r="BK58" i="8"/>
  <c r="BI60" i="8"/>
  <c r="BL64" i="8"/>
  <c r="BK66" i="8"/>
  <c r="BK41" i="8"/>
  <c r="BK68" i="8"/>
  <c r="BK70" i="8"/>
  <c r="BK44" i="8"/>
  <c r="BJ74" i="8"/>
  <c r="BK75" i="8"/>
  <c r="BK77" i="8"/>
  <c r="BK78" i="8"/>
  <c r="BK60" i="8"/>
  <c r="BK63" i="8"/>
  <c r="BI73" i="8"/>
  <c r="BK36" i="8"/>
  <c r="BK37" i="8"/>
  <c r="BK69" i="8"/>
  <c r="BI72" i="8"/>
  <c r="BK76" i="8"/>
  <c r="BL77" i="8"/>
  <c r="BJ80" i="8"/>
  <c r="BK61" i="8"/>
  <c r="BI67" i="8"/>
  <c r="BK74" i="8"/>
  <c r="BJ58" i="8"/>
  <c r="BK71" i="8"/>
  <c r="BL74" i="8"/>
  <c r="BJ78" i="8"/>
  <c r="BK79" i="8"/>
  <c r="BK59" i="8"/>
  <c r="BL58" i="8"/>
  <c r="BJ72" i="8"/>
  <c r="BL78" i="8"/>
  <c r="BK62" i="8"/>
  <c r="BL65" i="8"/>
  <c r="BK67" i="8"/>
  <c r="BK72" i="8"/>
  <c r="BK73" i="8"/>
  <c r="BJ77" i="8"/>
  <c r="BI75" i="8"/>
  <c r="BI65" i="8"/>
  <c r="BI69" i="8"/>
  <c r="BI79" i="8"/>
  <c r="BK9" i="8"/>
  <c r="BK64" i="8"/>
  <c r="BI62" i="8"/>
  <c r="BD59" i="8"/>
  <c r="BD80" i="8"/>
  <c r="BB58" i="8"/>
  <c r="BB62" i="8"/>
  <c r="BB64" i="8"/>
  <c r="BD70" i="8"/>
  <c r="BB72" i="8"/>
  <c r="BD73" i="8"/>
  <c r="BD77" i="8"/>
  <c r="BC77" i="8"/>
  <c r="BD63" i="8"/>
  <c r="BD66" i="8"/>
  <c r="BC58" i="8"/>
  <c r="BB60" i="8"/>
  <c r="BD61" i="8"/>
  <c r="BC62" i="8"/>
  <c r="BD67" i="8"/>
  <c r="BD68" i="8"/>
  <c r="BB69" i="8"/>
  <c r="BA70" i="8"/>
  <c r="BB71" i="8"/>
  <c r="BC72" i="8"/>
  <c r="BD75" i="8"/>
  <c r="BD78" i="8"/>
  <c r="BB79" i="8"/>
  <c r="BC60" i="8"/>
  <c r="BC79" i="8"/>
  <c r="BD58" i="8"/>
  <c r="BD62" i="8"/>
  <c r="BD64" i="8"/>
  <c r="BD72" i="8"/>
  <c r="BB59" i="8"/>
  <c r="BB80" i="8"/>
  <c r="BC65" i="8"/>
  <c r="BB70" i="8"/>
  <c r="BD74" i="8"/>
  <c r="BB77" i="8"/>
  <c r="BA80" i="8"/>
  <c r="BC4" i="8"/>
  <c r="BC59" i="8"/>
  <c r="BA62" i="8"/>
  <c r="BA59" i="8"/>
  <c r="BC8" i="8"/>
  <c r="BC63" i="8"/>
  <c r="BC18" i="8"/>
  <c r="BC73" i="8"/>
  <c r="BA63" i="8"/>
  <c r="BA73" i="8"/>
  <c r="BA79" i="8"/>
  <c r="BC21" i="8"/>
  <c r="BC76" i="8"/>
  <c r="BC9" i="8"/>
  <c r="BC64" i="8"/>
  <c r="BC20" i="8"/>
  <c r="BC75" i="8"/>
  <c r="BC6" i="8"/>
  <c r="BC61" i="8"/>
  <c r="BC11" i="8"/>
  <c r="BC66" i="8"/>
  <c r="BA72" i="8"/>
  <c r="BC14" i="8"/>
  <c r="BC69" i="8"/>
  <c r="BA66" i="8"/>
  <c r="BC12" i="8"/>
  <c r="BC67" i="8"/>
  <c r="BC16" i="8"/>
  <c r="BC71" i="8"/>
  <c r="BC19" i="8"/>
  <c r="BC74" i="8"/>
  <c r="BC13" i="8"/>
  <c r="BC68" i="8"/>
  <c r="BC15" i="8"/>
  <c r="BC70" i="8"/>
  <c r="BA71" i="8"/>
  <c r="BC23" i="8"/>
  <c r="BC78" i="8"/>
  <c r="BC25" i="8"/>
  <c r="BC80" i="8"/>
  <c r="BA61" i="8"/>
  <c r="BA76" i="8"/>
  <c r="BA77" i="8"/>
  <c r="BA65" i="8"/>
  <c r="AU65" i="8"/>
  <c r="AV75" i="8"/>
  <c r="AU76" i="8"/>
  <c r="AV80" i="8"/>
  <c r="AT66" i="8"/>
  <c r="AT59" i="8"/>
  <c r="AU61" i="8"/>
  <c r="AU63" i="8"/>
  <c r="AU66" i="8"/>
  <c r="AT72" i="8"/>
  <c r="AU74" i="8"/>
  <c r="AU75" i="8"/>
  <c r="AS78" i="8"/>
  <c r="AU77" i="8"/>
  <c r="AU59" i="8"/>
  <c r="AT63" i="8"/>
  <c r="AU67" i="8"/>
  <c r="AU72" i="8"/>
  <c r="AT79" i="8"/>
  <c r="AT75" i="8"/>
  <c r="AT80" i="8"/>
  <c r="AT58" i="8"/>
  <c r="AT61" i="8"/>
  <c r="AU62" i="8"/>
  <c r="AT74" i="8"/>
  <c r="AV58" i="8"/>
  <c r="AV61" i="8"/>
  <c r="AV63" i="8"/>
  <c r="AV66" i="8"/>
  <c r="AT68" i="8"/>
  <c r="AT70" i="8"/>
  <c r="AU71" i="8"/>
  <c r="AV74" i="8"/>
  <c r="AV79" i="8"/>
  <c r="AU69" i="8"/>
  <c r="AT62" i="8"/>
  <c r="AV65" i="8"/>
  <c r="AT67" i="8"/>
  <c r="AV69" i="8"/>
  <c r="AT78" i="8"/>
  <c r="AU79" i="8"/>
  <c r="AS67" i="8"/>
  <c r="AS76" i="8"/>
  <c r="AS62" i="8"/>
  <c r="AS68" i="8"/>
  <c r="AU15" i="8"/>
  <c r="AU70" i="8"/>
  <c r="AM61" i="8"/>
  <c r="AL58" i="8"/>
  <c r="AK61" i="8"/>
  <c r="AK65" i="8"/>
  <c r="AL66" i="8"/>
  <c r="AM67" i="8"/>
  <c r="AL68" i="8"/>
  <c r="AN70" i="8"/>
  <c r="AM73" i="8"/>
  <c r="AN75" i="8"/>
  <c r="AM77" i="8"/>
  <c r="AK80" i="8"/>
  <c r="AM59" i="8"/>
  <c r="AM70" i="8"/>
  <c r="AM58" i="8"/>
  <c r="AM60" i="8"/>
  <c r="AM66" i="8"/>
  <c r="AN80" i="8"/>
  <c r="AK59" i="8"/>
  <c r="AN60" i="8"/>
  <c r="AM68" i="8"/>
  <c r="AK69" i="8"/>
  <c r="AK70" i="8"/>
  <c r="AL71" i="8"/>
  <c r="AM78" i="8"/>
  <c r="AM63" i="8"/>
  <c r="AM71" i="8"/>
  <c r="AM72" i="8"/>
  <c r="AK58" i="8"/>
  <c r="AN58" i="8"/>
  <c r="AM64" i="8"/>
  <c r="AK66" i="8"/>
  <c r="AK67" i="8"/>
  <c r="AN68" i="8"/>
  <c r="AK77" i="8"/>
  <c r="AK78" i="8"/>
  <c r="AN78" i="8"/>
  <c r="AM62" i="8"/>
  <c r="AM74" i="8"/>
  <c r="AM75" i="8"/>
  <c r="AL80" i="8"/>
  <c r="AM69" i="8"/>
  <c r="AL70" i="8"/>
  <c r="AL74" i="8"/>
  <c r="AM80" i="8"/>
  <c r="AK73" i="8"/>
  <c r="AC58" i="8"/>
  <c r="AE60" i="8"/>
  <c r="AD63" i="8"/>
  <c r="AD65" i="8"/>
  <c r="AC71" i="8"/>
  <c r="AE76" i="8"/>
  <c r="AF59" i="8"/>
  <c r="AD60" i="8"/>
  <c r="AE34" i="8"/>
  <c r="AE61" i="8"/>
  <c r="AC63" i="8"/>
  <c r="AC65" i="8"/>
  <c r="AE74" i="8"/>
  <c r="AC79" i="8"/>
  <c r="AD80" i="8"/>
  <c r="AE63" i="8"/>
  <c r="AE69" i="8"/>
  <c r="AE77" i="8"/>
  <c r="AE62" i="8"/>
  <c r="AD77" i="8"/>
  <c r="AF79" i="8"/>
  <c r="AC60" i="8"/>
  <c r="AE70" i="8"/>
  <c r="AD74" i="8"/>
  <c r="AC76" i="8"/>
  <c r="AF76" i="8"/>
  <c r="AE80" i="8"/>
  <c r="AE65" i="8"/>
  <c r="AE67" i="8"/>
  <c r="AE78" i="8"/>
  <c r="AD58" i="8"/>
  <c r="AF60" i="8"/>
  <c r="AD64" i="8"/>
  <c r="AD66" i="8"/>
  <c r="AE72" i="8"/>
  <c r="AF80" i="8"/>
  <c r="AE58" i="8"/>
  <c r="AE75" i="8"/>
  <c r="AD79" i="8"/>
  <c r="AC80" i="8"/>
  <c r="AD59" i="8"/>
  <c r="AD67" i="8"/>
  <c r="AF70" i="8"/>
  <c r="AF72" i="8"/>
  <c r="AE73" i="8"/>
  <c r="AE79" i="8"/>
  <c r="AC78" i="8"/>
  <c r="AC75" i="8"/>
  <c r="AC67" i="8"/>
  <c r="AC62" i="8"/>
  <c r="W71" i="8"/>
  <c r="U69" i="8"/>
  <c r="U73" i="8"/>
  <c r="U58" i="8"/>
  <c r="X61" i="8"/>
  <c r="W64" i="8"/>
  <c r="W41" i="8"/>
  <c r="X69" i="8"/>
  <c r="X73" i="8"/>
  <c r="X76" i="8"/>
  <c r="U80" i="8"/>
  <c r="X80" i="8"/>
  <c r="W80" i="8"/>
  <c r="U61" i="8"/>
  <c r="V63" i="8"/>
  <c r="V64" i="8"/>
  <c r="W43" i="8"/>
  <c r="W70" i="8"/>
  <c r="W47" i="8"/>
  <c r="W74" i="8"/>
  <c r="U75" i="8"/>
  <c r="X75" i="8"/>
  <c r="U76" i="8"/>
  <c r="W59" i="8"/>
  <c r="U63" i="8"/>
  <c r="W72" i="8"/>
  <c r="W60" i="8"/>
  <c r="W62" i="8"/>
  <c r="W67" i="8"/>
  <c r="W68" i="8"/>
  <c r="W78" i="8"/>
  <c r="W79" i="8"/>
  <c r="W75" i="8"/>
  <c r="V76" i="8"/>
  <c r="U77" i="8"/>
  <c r="X65" i="8"/>
  <c r="V75" i="8"/>
  <c r="W76" i="8"/>
  <c r="X79" i="8"/>
  <c r="W22" i="8"/>
  <c r="W77" i="8"/>
  <c r="U59" i="8"/>
  <c r="U71" i="8"/>
  <c r="W8" i="8"/>
  <c r="W63" i="8"/>
  <c r="O60" i="8"/>
  <c r="O64" i="8"/>
  <c r="O68" i="8"/>
  <c r="O76" i="8"/>
  <c r="P61" i="8"/>
  <c r="O62" i="8"/>
  <c r="P69" i="8"/>
  <c r="O70" i="8"/>
  <c r="O72" i="8"/>
  <c r="P73" i="8"/>
  <c r="O80" i="8"/>
  <c r="O34" i="8"/>
  <c r="O61" i="8"/>
  <c r="O66" i="8"/>
  <c r="O42" i="8"/>
  <c r="O69" i="8"/>
  <c r="O74" i="8"/>
  <c r="P78" i="8"/>
  <c r="N80" i="8"/>
  <c r="O58" i="8"/>
  <c r="P65" i="8"/>
  <c r="P58" i="8"/>
  <c r="N59" i="8"/>
  <c r="P62" i="8"/>
  <c r="M68" i="8"/>
  <c r="P70" i="8"/>
  <c r="M76" i="8"/>
  <c r="O59" i="8"/>
  <c r="O63" i="8"/>
  <c r="O71" i="8"/>
  <c r="O79" i="8"/>
  <c r="M66" i="8"/>
  <c r="O67" i="8"/>
  <c r="M74" i="8"/>
  <c r="O75" i="8"/>
  <c r="N77" i="8"/>
  <c r="P80" i="8"/>
  <c r="P67" i="8"/>
  <c r="P75" i="8"/>
  <c r="M63" i="8"/>
  <c r="M62" i="8"/>
  <c r="M70" i="8"/>
  <c r="M77" i="8"/>
  <c r="N78" i="8"/>
  <c r="M80" i="8"/>
  <c r="M71" i="8"/>
  <c r="BX66" i="7"/>
  <c r="BX70" i="7"/>
  <c r="BU77" i="7"/>
  <c r="BU81" i="7"/>
  <c r="BX83" i="7"/>
  <c r="BU83" i="7"/>
  <c r="BX67" i="7"/>
  <c r="BU78" i="7"/>
  <c r="BU64" i="7"/>
  <c r="BU71" i="7"/>
  <c r="BX69" i="7"/>
  <c r="BX74" i="7"/>
  <c r="BX79" i="7"/>
  <c r="BU62" i="7"/>
  <c r="BK66" i="7"/>
  <c r="BK65" i="7"/>
  <c r="BK79" i="7"/>
  <c r="BK60" i="7"/>
  <c r="BK62" i="7"/>
  <c r="BK76" i="7"/>
  <c r="BK81" i="7"/>
  <c r="BK75" i="7"/>
  <c r="BK77" i="7"/>
  <c r="BK83" i="7"/>
  <c r="BD80" i="7"/>
  <c r="BD81" i="7"/>
  <c r="BA81" i="7"/>
  <c r="BA60" i="7"/>
  <c r="BD83" i="7"/>
  <c r="BA64" i="7"/>
  <c r="BA63" i="7"/>
  <c r="BA68" i="7"/>
  <c r="BA72" i="7"/>
  <c r="BA82" i="7"/>
  <c r="BA69" i="7"/>
  <c r="BA71" i="7"/>
  <c r="BA76" i="7"/>
  <c r="AT61" i="7"/>
  <c r="AT63" i="7"/>
  <c r="AT68" i="7"/>
  <c r="AQ64" i="7"/>
  <c r="AQ78" i="7"/>
  <c r="AT78" i="7"/>
  <c r="AQ62" i="7"/>
  <c r="AT64" i="7"/>
  <c r="AQ72" i="7"/>
  <c r="AT75" i="7"/>
  <c r="AQ80" i="7"/>
  <c r="AT80" i="7"/>
  <c r="AQ69" i="7"/>
  <c r="AQ75" i="7"/>
  <c r="AQ77" i="7"/>
  <c r="AQ66" i="7"/>
  <c r="AT73" i="7"/>
  <c r="AQ83" i="7"/>
  <c r="AQ68" i="7"/>
  <c r="AJ61" i="7"/>
  <c r="AJ80" i="7"/>
  <c r="AJ82" i="7"/>
  <c r="AG65" i="7"/>
  <c r="AJ65" i="7"/>
  <c r="AJ74" i="7"/>
  <c r="AJ75" i="7"/>
  <c r="AG80" i="7"/>
  <c r="AJ81" i="7"/>
  <c r="AG82" i="7"/>
  <c r="AG60" i="7"/>
  <c r="AJ66" i="7"/>
  <c r="AJ83" i="7"/>
  <c r="AG67" i="7"/>
  <c r="AG83" i="7"/>
  <c r="AG72" i="7"/>
  <c r="AJ72" i="7"/>
  <c r="AG76" i="7"/>
  <c r="AG78" i="7"/>
  <c r="AJ78" i="7"/>
  <c r="AG71" i="7"/>
  <c r="W60" i="7"/>
  <c r="W78" i="7"/>
  <c r="Z69" i="7"/>
  <c r="W79" i="7"/>
  <c r="W72" i="7"/>
  <c r="Z79" i="7"/>
  <c r="W67" i="7"/>
  <c r="W61" i="7"/>
  <c r="W70" i="7"/>
  <c r="Z70" i="7"/>
  <c r="Z83" i="7"/>
  <c r="Z66" i="7"/>
  <c r="Z73" i="7"/>
  <c r="Z82" i="7"/>
  <c r="W71" i="7"/>
  <c r="W66" i="7"/>
  <c r="W77" i="7"/>
  <c r="O35" i="7"/>
  <c r="O63" i="7"/>
  <c r="O43" i="7"/>
  <c r="O71" i="7"/>
  <c r="O51" i="7"/>
  <c r="O79" i="7"/>
  <c r="M80" i="7"/>
  <c r="O46" i="7"/>
  <c r="O74" i="7"/>
  <c r="N80" i="7"/>
  <c r="N61" i="7"/>
  <c r="M62" i="7"/>
  <c r="M70" i="7"/>
  <c r="M78" i="7"/>
  <c r="O61" i="7"/>
  <c r="M65" i="7"/>
  <c r="M73" i="7"/>
  <c r="M81" i="7"/>
  <c r="O3" i="7"/>
  <c r="O60" i="7"/>
  <c r="BW54" i="5"/>
  <c r="BW42" i="5"/>
  <c r="BW45" i="5"/>
  <c r="BX75" i="5"/>
  <c r="BW40" i="5"/>
  <c r="BW41" i="5"/>
  <c r="BW69" i="5"/>
  <c r="BW37" i="5"/>
  <c r="BW39" i="5"/>
  <c r="BW67" i="5"/>
  <c r="BU64" i="5"/>
  <c r="BV65" i="5"/>
  <c r="BW33" i="5"/>
  <c r="BW34" i="5"/>
  <c r="BW43" i="5"/>
  <c r="BV81" i="5"/>
  <c r="BV61" i="5"/>
  <c r="BW38" i="5"/>
  <c r="BX68" i="5"/>
  <c r="BW44" i="5"/>
  <c r="BW52" i="5"/>
  <c r="BU81" i="5"/>
  <c r="BV72" i="5"/>
  <c r="BW36" i="5"/>
  <c r="BV66" i="5"/>
  <c r="BW49" i="5"/>
  <c r="BW46" i="5"/>
  <c r="BW53" i="5"/>
  <c r="BV80" i="5"/>
  <c r="BU82" i="5"/>
  <c r="BU77" i="5"/>
  <c r="BV78" i="5"/>
  <c r="BW61" i="5"/>
  <c r="BX69" i="5"/>
  <c r="BX71" i="5"/>
  <c r="BU72" i="5"/>
  <c r="BX73" i="5"/>
  <c r="BV74" i="5"/>
  <c r="BX77" i="5"/>
  <c r="BV79" i="5"/>
  <c r="BV60" i="5"/>
  <c r="BX61" i="5"/>
  <c r="BX66" i="5"/>
  <c r="BV68" i="5"/>
  <c r="BW70" i="5"/>
  <c r="BU74" i="5"/>
  <c r="BU79" i="5"/>
  <c r="BX80" i="5"/>
  <c r="BW82" i="5"/>
  <c r="BV62" i="5"/>
  <c r="BX64" i="5"/>
  <c r="BU83" i="5"/>
  <c r="BU60" i="5"/>
  <c r="BU61" i="5"/>
  <c r="BX63" i="5"/>
  <c r="BX65" i="5"/>
  <c r="BV67" i="5"/>
  <c r="BU68" i="5"/>
  <c r="BV70" i="5"/>
  <c r="BV76" i="5"/>
  <c r="BX78" i="5"/>
  <c r="BX83" i="5"/>
  <c r="BU63" i="5"/>
  <c r="BU65" i="5"/>
  <c r="BX81" i="5"/>
  <c r="BX62" i="5"/>
  <c r="BU67" i="5"/>
  <c r="BU70" i="5"/>
  <c r="BX74" i="5"/>
  <c r="BV75" i="5"/>
  <c r="BX79" i="5"/>
  <c r="BU62" i="5"/>
  <c r="BV64" i="5"/>
  <c r="BX67" i="5"/>
  <c r="BU69" i="5"/>
  <c r="BX70" i="5"/>
  <c r="BV71" i="5"/>
  <c r="BV73" i="5"/>
  <c r="BX76" i="5"/>
  <c r="BV77" i="5"/>
  <c r="BM65" i="5"/>
  <c r="BM66" i="5"/>
  <c r="BM73" i="5"/>
  <c r="BM78" i="5"/>
  <c r="BM35" i="5"/>
  <c r="BM63" i="5"/>
  <c r="BM36" i="5"/>
  <c r="BM64" i="5"/>
  <c r="BN68" i="5"/>
  <c r="BM76" i="5"/>
  <c r="BM62" i="5"/>
  <c r="BK72" i="5"/>
  <c r="BN75" i="5"/>
  <c r="BM83" i="5"/>
  <c r="BL62" i="5"/>
  <c r="BM71" i="5"/>
  <c r="BM80" i="5"/>
  <c r="BL67" i="5"/>
  <c r="BM68" i="5"/>
  <c r="BL71" i="5"/>
  <c r="BL77" i="5"/>
  <c r="BK81" i="5"/>
  <c r="BL82" i="5"/>
  <c r="BM74" i="5"/>
  <c r="BK62" i="5"/>
  <c r="BM79" i="5"/>
  <c r="BM61" i="5"/>
  <c r="BN62" i="5"/>
  <c r="BM67" i="5"/>
  <c r="BL68" i="5"/>
  <c r="BM75" i="5"/>
  <c r="BK77" i="5"/>
  <c r="BK82" i="5"/>
  <c r="BM60" i="5"/>
  <c r="BN66" i="5"/>
  <c r="BN73" i="5"/>
  <c r="BL74" i="5"/>
  <c r="BM77" i="5"/>
  <c r="BN78" i="5"/>
  <c r="BM82" i="5"/>
  <c r="BL61" i="5"/>
  <c r="BK68" i="5"/>
  <c r="BM70" i="5"/>
  <c r="BN74" i="5"/>
  <c r="BC63" i="5"/>
  <c r="BC81" i="5"/>
  <c r="BC64" i="5"/>
  <c r="BD67" i="5"/>
  <c r="BC44" i="5"/>
  <c r="BC72" i="5"/>
  <c r="BD79" i="5"/>
  <c r="BC54" i="5"/>
  <c r="BC82" i="5"/>
  <c r="BB64" i="5"/>
  <c r="BC68" i="5"/>
  <c r="BC73" i="5"/>
  <c r="BB75" i="5"/>
  <c r="BD80" i="5"/>
  <c r="BA81" i="5"/>
  <c r="BC70" i="5"/>
  <c r="BA64" i="5"/>
  <c r="BD64" i="5"/>
  <c r="BA68" i="5"/>
  <c r="BB72" i="5"/>
  <c r="BA73" i="5"/>
  <c r="BB74" i="5"/>
  <c r="BD75" i="5"/>
  <c r="BA76" i="5"/>
  <c r="BA78" i="5"/>
  <c r="BD78" i="5"/>
  <c r="BC79" i="5"/>
  <c r="BC76" i="5"/>
  <c r="BC78" i="5"/>
  <c r="BC62" i="5"/>
  <c r="BD68" i="5"/>
  <c r="BD73" i="5"/>
  <c r="BC74" i="5"/>
  <c r="BB76" i="5"/>
  <c r="BC77" i="5"/>
  <c r="BD81" i="5"/>
  <c r="BC65" i="5"/>
  <c r="BB66" i="5"/>
  <c r="BA74" i="5"/>
  <c r="BC47" i="5"/>
  <c r="BC75" i="5"/>
  <c r="BB79" i="5"/>
  <c r="BB60" i="5"/>
  <c r="BB70" i="5"/>
  <c r="BD60" i="5"/>
  <c r="BC66" i="5"/>
  <c r="BC67" i="5"/>
  <c r="BD70" i="5"/>
  <c r="BD76" i="5"/>
  <c r="AT65" i="5"/>
  <c r="AS80" i="5"/>
  <c r="AQ61" i="5"/>
  <c r="AT73" i="5"/>
  <c r="AS79" i="5"/>
  <c r="AT80" i="5"/>
  <c r="AQ82" i="5"/>
  <c r="AR60" i="5"/>
  <c r="AT61" i="5"/>
  <c r="AR69" i="5"/>
  <c r="AS70" i="5"/>
  <c r="AQ72" i="5"/>
  <c r="AT72" i="5"/>
  <c r="AS77" i="5"/>
  <c r="AQ80" i="5"/>
  <c r="AT83" i="5"/>
  <c r="AQ60" i="5"/>
  <c r="AQ64" i="5"/>
  <c r="AR68" i="5"/>
  <c r="AQ71" i="5"/>
  <c r="AQ74" i="5"/>
  <c r="AS81" i="5"/>
  <c r="AT82" i="5"/>
  <c r="AS63" i="5"/>
  <c r="AR65" i="5"/>
  <c r="AT71" i="5"/>
  <c r="AQ75" i="5"/>
  <c r="AR76" i="5"/>
  <c r="AS72" i="5"/>
  <c r="AT76" i="5"/>
  <c r="AR75" i="5"/>
  <c r="AQ83" i="5"/>
  <c r="AS64" i="5"/>
  <c r="AR71" i="5"/>
  <c r="AS75" i="5"/>
  <c r="AT60" i="5"/>
  <c r="AR62" i="5"/>
  <c r="AT69" i="5"/>
  <c r="AQ76" i="5"/>
  <c r="AJ69" i="5"/>
  <c r="AI72" i="5"/>
  <c r="AI66" i="5"/>
  <c r="AI74" i="5"/>
  <c r="AH67" i="5"/>
  <c r="AH75" i="5"/>
  <c r="AH83" i="5"/>
  <c r="AI73" i="5"/>
  <c r="AJ71" i="5"/>
  <c r="AJ79" i="5"/>
  <c r="AG60" i="5"/>
  <c r="AI61" i="5"/>
  <c r="AG65" i="5"/>
  <c r="AJ65" i="5"/>
  <c r="AI68" i="5"/>
  <c r="AI69" i="5"/>
  <c r="AG73" i="5"/>
  <c r="AI76" i="5"/>
  <c r="AI77" i="5"/>
  <c r="AG81" i="5"/>
  <c r="AJ61" i="5"/>
  <c r="AJ77" i="5"/>
  <c r="AI81" i="5"/>
  <c r="AI82" i="5"/>
  <c r="AH61" i="5"/>
  <c r="AH69" i="5"/>
  <c r="AH77" i="5"/>
  <c r="AI65" i="5"/>
  <c r="AJ63" i="5"/>
  <c r="AI67" i="5"/>
  <c r="AI75" i="5"/>
  <c r="AI83" i="5"/>
  <c r="AG62" i="5"/>
  <c r="AI63" i="5"/>
  <c r="AJ67" i="5"/>
  <c r="AG70" i="5"/>
  <c r="AI71" i="5"/>
  <c r="AJ75" i="5"/>
  <c r="AG78" i="5"/>
  <c r="AI79" i="5"/>
  <c r="AJ83" i="5"/>
  <c r="Z78" i="5"/>
  <c r="Y82" i="5"/>
  <c r="Z61" i="5"/>
  <c r="Y65" i="5"/>
  <c r="Z68" i="5"/>
  <c r="Z69" i="5"/>
  <c r="Y73" i="5"/>
  <c r="W77" i="5"/>
  <c r="Y50" i="5"/>
  <c r="Y78" i="5"/>
  <c r="Y52" i="5"/>
  <c r="Y80" i="5"/>
  <c r="Y63" i="5"/>
  <c r="Y66" i="5"/>
  <c r="Z80" i="5"/>
  <c r="Y64" i="5"/>
  <c r="W65" i="5"/>
  <c r="X76" i="5"/>
  <c r="W63" i="5"/>
  <c r="W66" i="5"/>
  <c r="Z66" i="5"/>
  <c r="W73" i="5"/>
  <c r="Y75" i="5"/>
  <c r="Y76" i="5"/>
  <c r="Y81" i="5"/>
  <c r="Y61" i="5"/>
  <c r="Y62" i="5"/>
  <c r="Y68" i="5"/>
  <c r="Y70" i="5"/>
  <c r="Y71" i="5"/>
  <c r="Y72" i="5"/>
  <c r="Y83" i="5"/>
  <c r="Y60" i="5"/>
  <c r="X61" i="5"/>
  <c r="X68" i="5"/>
  <c r="N60" i="5"/>
  <c r="M60" i="5"/>
  <c r="O78" i="5"/>
  <c r="O62" i="5"/>
  <c r="O63" i="5"/>
  <c r="O71" i="5"/>
  <c r="O44" i="5"/>
  <c r="O72" i="5"/>
  <c r="M80" i="5"/>
  <c r="P80" i="5"/>
  <c r="M81" i="5"/>
  <c r="P82" i="5"/>
  <c r="P60" i="5"/>
  <c r="M61" i="5"/>
  <c r="N63" i="5"/>
  <c r="N66" i="5"/>
  <c r="P67" i="5"/>
  <c r="P68" i="5"/>
  <c r="N71" i="5"/>
  <c r="M73" i="5"/>
  <c r="P75" i="5"/>
  <c r="O79" i="5"/>
  <c r="N79" i="5"/>
  <c r="M66" i="5"/>
  <c r="P74" i="5"/>
  <c r="M63" i="5"/>
  <c r="P63" i="5"/>
  <c r="P66" i="5"/>
  <c r="M71" i="5"/>
  <c r="P71" i="5"/>
  <c r="O83" i="5"/>
  <c r="M62" i="5"/>
  <c r="O64" i="5"/>
  <c r="M65" i="5"/>
  <c r="O70" i="5"/>
  <c r="M79" i="5"/>
  <c r="P79" i="5"/>
  <c r="N82" i="5"/>
  <c r="N67" i="5"/>
  <c r="N68" i="5"/>
  <c r="P72" i="5"/>
  <c r="N75" i="5"/>
  <c r="O80" i="5"/>
  <c r="O81" i="5"/>
  <c r="P83" i="5"/>
  <c r="BW16" i="5"/>
  <c r="BW73" i="5"/>
  <c r="BW6" i="5"/>
  <c r="BW63" i="5"/>
  <c r="BW23" i="5"/>
  <c r="BW80" i="5"/>
  <c r="BW9" i="5"/>
  <c r="BW14" i="5"/>
  <c r="BW19" i="5"/>
  <c r="BW76" i="5"/>
  <c r="BW21" i="5"/>
  <c r="BW78" i="5"/>
  <c r="BU80" i="5"/>
  <c r="BW11" i="5"/>
  <c r="BW68" i="5"/>
  <c r="BU73" i="5"/>
  <c r="BW5" i="5"/>
  <c r="BW62" i="5"/>
  <c r="BU66" i="5"/>
  <c r="BW18" i="5"/>
  <c r="BW75" i="5"/>
  <c r="BW20" i="5"/>
  <c r="BW22" i="5"/>
  <c r="BW79" i="5"/>
  <c r="BU76" i="5"/>
  <c r="BU71" i="5"/>
  <c r="BU78" i="5"/>
  <c r="BW3" i="5"/>
  <c r="BW60" i="5"/>
  <c r="BW15" i="5"/>
  <c r="BW17" i="5"/>
  <c r="BW74" i="5"/>
  <c r="BW24" i="5"/>
  <c r="BW7" i="5"/>
  <c r="BW8" i="5"/>
  <c r="BW26" i="5"/>
  <c r="BW83" i="5"/>
  <c r="BK79" i="5"/>
  <c r="BK80" i="5"/>
  <c r="BK83" i="5"/>
  <c r="BK60" i="5"/>
  <c r="BM24" i="5"/>
  <c r="BM81" i="5"/>
  <c r="BA71" i="5"/>
  <c r="BA66" i="5"/>
  <c r="BA63" i="5"/>
  <c r="AS10" i="5"/>
  <c r="AS67" i="5"/>
  <c r="AS17" i="5"/>
  <c r="AS74" i="5"/>
  <c r="AS21" i="5"/>
  <c r="AS78" i="5"/>
  <c r="AS3" i="5"/>
  <c r="AS60" i="5"/>
  <c r="AS4" i="5"/>
  <c r="AS61" i="5"/>
  <c r="AS5" i="5"/>
  <c r="AS62" i="5"/>
  <c r="AS9" i="5"/>
  <c r="AS66" i="5"/>
  <c r="AS16" i="5"/>
  <c r="AS73" i="5"/>
  <c r="AS19" i="5"/>
  <c r="AS76" i="5"/>
  <c r="AS26" i="5"/>
  <c r="AS83" i="5"/>
  <c r="AG66" i="5"/>
  <c r="AG82" i="5"/>
  <c r="AG72" i="5"/>
  <c r="AG74" i="5"/>
  <c r="AG68" i="5"/>
  <c r="AG76" i="5"/>
  <c r="AI3" i="5"/>
  <c r="AI60" i="5"/>
  <c r="AI5" i="5"/>
  <c r="AI62" i="5"/>
  <c r="AI7" i="5"/>
  <c r="AI64" i="5"/>
  <c r="AI13" i="5"/>
  <c r="AI70" i="5"/>
  <c r="AI21" i="5"/>
  <c r="AI78" i="5"/>
  <c r="AI23" i="5"/>
  <c r="AI80" i="5"/>
  <c r="Y20" i="5"/>
  <c r="Y77" i="5"/>
  <c r="O8" i="5"/>
  <c r="O65" i="5"/>
  <c r="O16" i="5"/>
  <c r="O73" i="5"/>
  <c r="O3" i="5"/>
  <c r="O60" i="5"/>
  <c r="O11" i="5"/>
  <c r="O68" i="5"/>
  <c r="O19" i="5"/>
  <c r="O76" i="5"/>
  <c r="M83" i="5"/>
  <c r="M82" i="5"/>
  <c r="AS81" i="6"/>
  <c r="AK24" i="9"/>
  <c r="AS32" i="6"/>
  <c r="AQ61" i="6"/>
  <c r="AQ62" i="6"/>
  <c r="AR63" i="6"/>
  <c r="AJ6" i="9"/>
  <c r="AR70" i="6"/>
  <c r="AJ13" i="9"/>
  <c r="AQ75" i="6"/>
  <c r="AT75" i="6"/>
  <c r="AR78" i="6"/>
  <c r="AJ21" i="9"/>
  <c r="AR83" i="6"/>
  <c r="AJ26" i="9"/>
  <c r="AR68" i="6"/>
  <c r="AJ11" i="9"/>
  <c r="AR65" i="6"/>
  <c r="AJ8" i="9"/>
  <c r="AR75" i="6"/>
  <c r="AJ18" i="9"/>
  <c r="AR81" i="6"/>
  <c r="AJ24" i="9"/>
  <c r="AQ83" i="6"/>
  <c r="AS65" i="6"/>
  <c r="AK8" i="9"/>
  <c r="AT60" i="6"/>
  <c r="AR62" i="6"/>
  <c r="AJ5" i="9"/>
  <c r="AR69" i="6"/>
  <c r="AJ12" i="9"/>
  <c r="AR79" i="6"/>
  <c r="AJ22" i="9"/>
  <c r="AH69" i="6"/>
  <c r="AH12" i="9"/>
  <c r="AJ81" i="6"/>
  <c r="AG63" i="6"/>
  <c r="AJ63" i="6"/>
  <c r="AG68" i="6"/>
  <c r="AH70" i="6"/>
  <c r="AH13" i="9"/>
  <c r="AG76" i="6"/>
  <c r="AJ76" i="6"/>
  <c r="AG69" i="6"/>
  <c r="AI82" i="6"/>
  <c r="AI25" i="9"/>
  <c r="AI32" i="6"/>
  <c r="AH82" i="6"/>
  <c r="AH25" i="9"/>
  <c r="AI74" i="6"/>
  <c r="AI17" i="9"/>
  <c r="AI69" i="6"/>
  <c r="AI12" i="9"/>
  <c r="AH65" i="6"/>
  <c r="AH8" i="9"/>
  <c r="AG77" i="6"/>
  <c r="AJ64" i="6"/>
  <c r="AJ68" i="6"/>
  <c r="AG72" i="6"/>
  <c r="Y34" i="6"/>
  <c r="Y36" i="6"/>
  <c r="Y64" i="6"/>
  <c r="AG7" i="9"/>
  <c r="W67" i="6"/>
  <c r="Y46" i="6"/>
  <c r="W81" i="6"/>
  <c r="W73" i="6"/>
  <c r="X75" i="6"/>
  <c r="AF18" i="9"/>
  <c r="W80" i="6"/>
  <c r="Z82" i="6"/>
  <c r="W83" i="6"/>
  <c r="Z73" i="6"/>
  <c r="Z83" i="6"/>
  <c r="Z63" i="6"/>
  <c r="Z68" i="6"/>
  <c r="Z72" i="6"/>
  <c r="X76" i="6"/>
  <c r="AF19" i="9"/>
  <c r="Z64" i="6"/>
  <c r="W66" i="6"/>
  <c r="X77" i="6"/>
  <c r="AF20" i="9"/>
  <c r="O79" i="6"/>
  <c r="P65" i="6"/>
  <c r="P70" i="6"/>
  <c r="P75" i="6"/>
  <c r="N76" i="6"/>
  <c r="M77" i="6"/>
  <c r="N83" i="6"/>
  <c r="N64" i="6"/>
  <c r="M66" i="6"/>
  <c r="N71" i="6"/>
  <c r="N73" i="6"/>
  <c r="M75" i="6"/>
  <c r="P67" i="6"/>
  <c r="N75" i="6"/>
  <c r="M78" i="6"/>
  <c r="P73" i="6"/>
  <c r="P69" i="6"/>
  <c r="P72" i="6"/>
  <c r="P66" i="6"/>
  <c r="P77" i="6"/>
  <c r="BA64" i="6"/>
  <c r="BC34" i="6"/>
  <c r="BC45" i="6"/>
  <c r="BC62" i="6"/>
  <c r="AM5" i="9"/>
  <c r="BC47" i="6"/>
  <c r="BC64" i="6"/>
  <c r="AM7" i="9"/>
  <c r="BB76" i="6"/>
  <c r="AL19" i="9"/>
  <c r="BB60" i="6"/>
  <c r="AL3" i="9"/>
  <c r="BB62" i="6"/>
  <c r="AL5" i="9"/>
  <c r="BD63" i="6"/>
  <c r="BD80" i="6"/>
  <c r="BA60" i="6"/>
  <c r="BB78" i="6"/>
  <c r="AL21" i="9"/>
  <c r="BC76" i="6"/>
  <c r="AM19" i="9"/>
  <c r="BB69" i="6"/>
  <c r="AL12" i="9"/>
  <c r="BB81" i="6"/>
  <c r="AL24" i="9"/>
  <c r="BB67" i="6"/>
  <c r="AL10" i="9"/>
  <c r="BC74" i="6"/>
  <c r="AM17" i="9"/>
  <c r="BA81" i="6"/>
  <c r="BN78" i="6"/>
  <c r="BN63" i="6"/>
  <c r="BK75" i="6"/>
  <c r="BL60" i="6"/>
  <c r="AN3" i="9"/>
  <c r="BN62" i="6"/>
  <c r="BK65" i="6"/>
  <c r="BL73" i="6"/>
  <c r="AN16" i="9"/>
  <c r="BK81" i="6"/>
  <c r="BN81" i="6"/>
  <c r="BL83" i="6"/>
  <c r="AN26" i="9"/>
  <c r="BK60" i="6"/>
  <c r="BM34" i="6"/>
  <c r="BL78" i="6"/>
  <c r="AN21" i="9"/>
  <c r="BL72" i="6"/>
  <c r="AN15" i="9"/>
  <c r="BK82" i="6"/>
  <c r="BL77" i="6"/>
  <c r="AN20" i="9"/>
  <c r="BK67" i="6"/>
  <c r="BL79" i="6"/>
  <c r="AN22" i="9"/>
  <c r="BL65" i="6"/>
  <c r="AN8" i="9"/>
  <c r="BM73" i="6"/>
  <c r="AO16" i="9"/>
  <c r="BK79" i="6"/>
  <c r="BW33" i="6"/>
  <c r="BW35" i="6"/>
  <c r="BV78" i="6"/>
  <c r="AP21" i="9"/>
  <c r="BU82" i="6"/>
  <c r="BV60" i="6"/>
  <c r="AP3" i="9"/>
  <c r="BW66" i="6"/>
  <c r="AQ9" i="9"/>
  <c r="BV61" i="6"/>
  <c r="AP4" i="9"/>
  <c r="BX68" i="6"/>
  <c r="BW70" i="6"/>
  <c r="AQ13" i="9"/>
  <c r="BU71" i="6"/>
  <c r="BX79" i="6"/>
  <c r="BX65" i="6"/>
  <c r="BU72" i="6"/>
  <c r="BX61" i="6"/>
  <c r="BV69" i="6"/>
  <c r="AP12" i="9"/>
  <c r="BU70" i="6"/>
  <c r="BU81" i="6"/>
  <c r="BU60" i="6"/>
  <c r="BU69" i="6"/>
  <c r="BU77" i="6"/>
  <c r="BM26" i="6"/>
  <c r="BA78" i="6"/>
  <c r="BA77" i="6"/>
  <c r="BC11" i="6"/>
  <c r="BC68" i="6"/>
  <c r="AM11" i="9"/>
  <c r="BA76" i="6"/>
  <c r="AQ66" i="6"/>
  <c r="AQ64" i="6"/>
  <c r="AQ74" i="6"/>
  <c r="AG73" i="6"/>
  <c r="AG74" i="6"/>
  <c r="AI8" i="6"/>
  <c r="AI65" i="6"/>
  <c r="AI8" i="9"/>
  <c r="Y19" i="6"/>
  <c r="Y21" i="6"/>
  <c r="Y78" i="6"/>
  <c r="AG21" i="9"/>
  <c r="Y17" i="6"/>
  <c r="Y74" i="6"/>
  <c r="AG17" i="9"/>
  <c r="Y25" i="6"/>
  <c r="Y8" i="6"/>
  <c r="Y14" i="6"/>
  <c r="Y71" i="6"/>
  <c r="AG14" i="9"/>
  <c r="W72" i="6"/>
  <c r="Y23" i="6"/>
  <c r="Y18" i="6"/>
  <c r="Y75" i="6"/>
  <c r="AG18" i="9"/>
  <c r="M76" i="6"/>
  <c r="M81" i="6"/>
  <c r="N68" i="6"/>
  <c r="M83" i="6"/>
  <c r="N80" i="6"/>
  <c r="AS75" i="6"/>
  <c r="AK18" i="9"/>
  <c r="BM55" i="6"/>
  <c r="BM83" i="6"/>
  <c r="AO26" i="9"/>
  <c r="BK83" i="6"/>
  <c r="AI9" i="6"/>
  <c r="AG66" i="6"/>
  <c r="BV63" i="6"/>
  <c r="AP6" i="9"/>
  <c r="BL68" i="6"/>
  <c r="AN11" i="9"/>
  <c r="BW69" i="6"/>
  <c r="AQ12" i="9"/>
  <c r="BW16" i="6"/>
  <c r="BW73" i="6"/>
  <c r="AQ16" i="9"/>
  <c r="BC75" i="6"/>
  <c r="AM18" i="9"/>
  <c r="BC33" i="6"/>
  <c r="AI72" i="6"/>
  <c r="AI15" i="9"/>
  <c r="Y15" i="6"/>
  <c r="Y72" i="6"/>
  <c r="AG15" i="9"/>
  <c r="BC26" i="6"/>
  <c r="BC83" i="6"/>
  <c r="AM26" i="9"/>
  <c r="O17" i="6"/>
  <c r="O74" i="6"/>
  <c r="AQ81" i="6"/>
  <c r="BK77" i="6"/>
  <c r="AQ69" i="6"/>
  <c r="BC78" i="6"/>
  <c r="AM21" i="9"/>
  <c r="AI75" i="6"/>
  <c r="AI18" i="9"/>
  <c r="X66" i="6"/>
  <c r="AF9" i="9"/>
  <c r="Y9" i="6"/>
  <c r="Y66" i="6"/>
  <c r="AG9" i="9"/>
  <c r="BX74" i="6"/>
  <c r="AS74" i="6"/>
  <c r="AK17" i="9"/>
  <c r="O11" i="6"/>
  <c r="O68" i="6"/>
  <c r="BK66" i="6"/>
  <c r="BW75" i="6"/>
  <c r="AQ18" i="9"/>
  <c r="N66" i="6"/>
  <c r="BK61" i="6"/>
  <c r="BC35" i="6"/>
  <c r="BW19" i="6"/>
  <c r="BW76" i="6"/>
  <c r="AQ19" i="9"/>
  <c r="BA72" i="6"/>
  <c r="Y70" i="6"/>
  <c r="AG13" i="9"/>
  <c r="O75" i="6"/>
  <c r="BC49" i="6"/>
  <c r="BW63" i="6"/>
  <c r="AQ6" i="9"/>
  <c r="AI61" i="6"/>
  <c r="AI4" i="9"/>
  <c r="AS9" i="6"/>
  <c r="AS66" i="6"/>
  <c r="AK9" i="9"/>
  <c r="BC39" i="6"/>
  <c r="BA67" i="6"/>
  <c r="Z74" i="6"/>
  <c r="AH67" i="6"/>
  <c r="AH10" i="9"/>
  <c r="AI10" i="6"/>
  <c r="X69" i="6"/>
  <c r="AF12" i="9"/>
  <c r="Y41" i="6"/>
  <c r="AS13" i="6"/>
  <c r="AQ70" i="6"/>
  <c r="BM14" i="6"/>
  <c r="BM71" i="6"/>
  <c r="AO14" i="9"/>
  <c r="BK71" i="6"/>
  <c r="AS49" i="6"/>
  <c r="AS77" i="6"/>
  <c r="AK20" i="9"/>
  <c r="AQ77" i="6"/>
  <c r="O71" i="6"/>
  <c r="AI77" i="6"/>
  <c r="AI20" i="9"/>
  <c r="AI23" i="6"/>
  <c r="X73" i="6"/>
  <c r="AF16" i="9"/>
  <c r="Y16" i="6"/>
  <c r="Y73" i="6"/>
  <c r="AG16" i="9"/>
  <c r="BV74" i="6"/>
  <c r="AP17" i="9"/>
  <c r="BW46" i="6"/>
  <c r="BW74" i="6"/>
  <c r="AQ17" i="9"/>
  <c r="BC9" i="6"/>
  <c r="BC66" i="6"/>
  <c r="AM9" i="9"/>
  <c r="BB66" i="6"/>
  <c r="AL9" i="9"/>
  <c r="O7" i="6"/>
  <c r="O64" i="6"/>
  <c r="AQ63" i="6"/>
  <c r="BW80" i="6"/>
  <c r="AQ23" i="9"/>
  <c r="AI66" i="6"/>
  <c r="AI9" i="9"/>
  <c r="AI33" i="6"/>
  <c r="BW11" i="6"/>
  <c r="BU68" i="6"/>
  <c r="N82" i="6"/>
  <c r="M82" i="6"/>
  <c r="BA61" i="6"/>
  <c r="BC4" i="6"/>
  <c r="BC61" i="6"/>
  <c r="AM4" i="9"/>
  <c r="AS4" i="6"/>
  <c r="AS61" i="6"/>
  <c r="AK4" i="9"/>
  <c r="AR61" i="6"/>
  <c r="AJ4" i="9"/>
  <c r="AH63" i="6"/>
  <c r="AH6" i="9"/>
  <c r="BU65" i="6"/>
  <c r="BW37" i="6"/>
  <c r="BK63" i="6"/>
  <c r="BM35" i="6"/>
  <c r="BM63" i="6"/>
  <c r="AO6" i="9"/>
  <c r="Y12" i="6"/>
  <c r="Y69" i="6"/>
  <c r="AG12" i="9"/>
  <c r="W69" i="6"/>
  <c r="O14" i="6"/>
  <c r="M71" i="6"/>
  <c r="BC23" i="6"/>
  <c r="BC80" i="6"/>
  <c r="AM23" i="9"/>
  <c r="BA80" i="6"/>
  <c r="BW10" i="6"/>
  <c r="BW67" i="6"/>
  <c r="AQ10" i="9"/>
  <c r="BU67" i="6"/>
  <c r="BC41" i="6"/>
  <c r="BC69" i="6"/>
  <c r="AM12" i="9"/>
  <c r="BA69" i="6"/>
  <c r="BM48" i="6"/>
  <c r="BK76" i="6"/>
  <c r="BL74" i="6"/>
  <c r="AN17" i="9"/>
  <c r="BM17" i="6"/>
  <c r="BM74" i="6"/>
  <c r="AO17" i="9"/>
  <c r="O76" i="6"/>
  <c r="BB77" i="6"/>
  <c r="AL20" i="9"/>
  <c r="AR74" i="6"/>
  <c r="AJ17" i="9"/>
  <c r="AI26" i="6"/>
  <c r="AI83" i="6"/>
  <c r="AI26" i="9"/>
  <c r="AG83" i="6"/>
  <c r="BM61" i="6"/>
  <c r="AO4" i="9"/>
  <c r="AI52" i="6"/>
  <c r="X83" i="6"/>
  <c r="AF26" i="9"/>
  <c r="AG71" i="6"/>
  <c r="AI14" i="6"/>
  <c r="AI71" i="6"/>
  <c r="AI14" i="9"/>
  <c r="AH76" i="6"/>
  <c r="AH19" i="9"/>
  <c r="BM43" i="6"/>
  <c r="BA82" i="6"/>
  <c r="BC25" i="6"/>
  <c r="BC82" i="6"/>
  <c r="AM25" i="9"/>
  <c r="O15" i="6"/>
  <c r="O72" i="6"/>
  <c r="W77" i="6"/>
  <c r="BK80" i="6"/>
  <c r="BM62" i="6"/>
  <c r="AO5" i="9"/>
  <c r="Y62" i="6"/>
  <c r="AG5" i="9"/>
  <c r="AQ65" i="6"/>
  <c r="AJ60" i="6"/>
  <c r="Y5" i="6"/>
  <c r="X60" i="6"/>
  <c r="AF3" i="9"/>
  <c r="G74" i="6"/>
  <c r="G54" i="6"/>
  <c r="AQ78" i="6"/>
  <c r="BM9" i="6"/>
  <c r="BM66" i="6"/>
  <c r="AO9" i="9"/>
  <c r="BV66" i="6"/>
  <c r="AP9" i="9"/>
  <c r="W75" i="6"/>
  <c r="O44" i="6"/>
  <c r="BW20" i="6"/>
  <c r="BW77" i="6"/>
  <c r="AQ20" i="9"/>
  <c r="BM5" i="6"/>
  <c r="BW14" i="6"/>
  <c r="BW71" i="6"/>
  <c r="AQ14" i="9"/>
  <c r="BM54" i="6"/>
  <c r="BX70" i="6"/>
  <c r="BU80" i="6"/>
  <c r="BX72" i="6"/>
  <c r="AJ74" i="6"/>
  <c r="AR77" i="6"/>
  <c r="AJ20" i="9"/>
  <c r="BN74" i="6"/>
  <c r="Y53" i="6"/>
  <c r="Y81" i="6"/>
  <c r="AG24" i="9"/>
  <c r="AQ82" i="6"/>
  <c r="BM51" i="6"/>
  <c r="BM79" i="6"/>
  <c r="AO22" i="9"/>
  <c r="BM25" i="6"/>
  <c r="G24" i="6"/>
  <c r="AS40" i="6"/>
  <c r="AS68" i="6"/>
  <c r="AK11" i="9"/>
  <c r="BW61" i="6"/>
  <c r="AQ4" i="9"/>
  <c r="BC70" i="6"/>
  <c r="AM13" i="9"/>
  <c r="AI73" i="6"/>
  <c r="AI16" i="9"/>
  <c r="BW62" i="6"/>
  <c r="AQ5" i="9"/>
  <c r="AS76" i="6"/>
  <c r="AK19" i="9"/>
  <c r="G68" i="6"/>
  <c r="G66" i="6"/>
  <c r="G81" i="6"/>
  <c r="L53" i="6"/>
  <c r="AF52" i="6"/>
  <c r="AF51" i="6"/>
  <c r="AF50" i="6"/>
  <c r="AP49" i="6"/>
  <c r="BJ48" i="6"/>
  <c r="BT47" i="6"/>
  <c r="V43" i="6"/>
  <c r="AP42" i="6"/>
  <c r="BT41" i="6"/>
  <c r="L40" i="6"/>
  <c r="V39" i="6"/>
  <c r="AP38" i="6"/>
  <c r="BJ37" i="6"/>
  <c r="V35" i="6"/>
  <c r="AF34" i="6"/>
  <c r="AZ33" i="6"/>
  <c r="BT32" i="6"/>
  <c r="G70" i="6"/>
  <c r="G62" i="6"/>
  <c r="BT55" i="6"/>
  <c r="L52" i="6"/>
  <c r="V51" i="6"/>
  <c r="V50" i="6"/>
  <c r="AF49" i="6"/>
  <c r="AZ48" i="6"/>
  <c r="BJ47" i="6"/>
  <c r="BT46" i="6"/>
  <c r="BT45" i="6"/>
  <c r="BT44" i="6"/>
  <c r="L43" i="6"/>
  <c r="AF42" i="6"/>
  <c r="BJ41" i="6"/>
  <c r="L39" i="6"/>
  <c r="AF38" i="6"/>
  <c r="AZ37" i="6"/>
  <c r="BT36" i="6"/>
  <c r="L35" i="6"/>
  <c r="V34" i="6"/>
  <c r="AP33" i="6"/>
  <c r="BJ32" i="6"/>
  <c r="G78" i="6"/>
  <c r="AF55" i="6"/>
  <c r="AP54" i="6"/>
  <c r="AZ53" i="6"/>
  <c r="BT52" i="6"/>
  <c r="L48" i="6"/>
  <c r="V47" i="6"/>
  <c r="AP46" i="6"/>
  <c r="AP45" i="6"/>
  <c r="AP44" i="6"/>
  <c r="BJ43" i="6"/>
  <c r="AF41" i="6"/>
  <c r="AZ40" i="6"/>
  <c r="BJ39" i="6"/>
  <c r="G79" i="6"/>
  <c r="G73" i="6"/>
  <c r="V55" i="6"/>
  <c r="AF54" i="6"/>
  <c r="AP53" i="6"/>
  <c r="BJ52" i="6"/>
  <c r="BT51" i="6"/>
  <c r="BT50" i="6"/>
  <c r="BT49" i="6"/>
  <c r="L47" i="6"/>
  <c r="AF46" i="6"/>
  <c r="AF45" i="6"/>
  <c r="AF44" i="6"/>
  <c r="AZ43" i="6"/>
  <c r="BT42" i="6"/>
  <c r="V41" i="6"/>
  <c r="AP40" i="6"/>
  <c r="AZ39" i="6"/>
  <c r="BT38" i="6"/>
  <c r="L37" i="6"/>
  <c r="AF36" i="6"/>
  <c r="AZ35" i="6"/>
  <c r="BJ34" i="6"/>
  <c r="V32" i="6"/>
  <c r="AF26" i="6"/>
  <c r="AZ25" i="6"/>
  <c r="AZ55" i="6"/>
  <c r="AZ52" i="6"/>
  <c r="AZ50" i="6"/>
  <c r="AZ47" i="6"/>
  <c r="V44" i="6"/>
  <c r="AF40" i="6"/>
  <c r="AP37" i="6"/>
  <c r="V36" i="6"/>
  <c r="AF35" i="6"/>
  <c r="BJ26" i="6"/>
  <c r="BT25" i="6"/>
  <c r="BT24" i="6"/>
  <c r="L23" i="6"/>
  <c r="AF22" i="6"/>
  <c r="AZ21" i="6"/>
  <c r="BJ20" i="6"/>
  <c r="V18" i="6"/>
  <c r="AP17" i="6"/>
  <c r="AZ16" i="6"/>
  <c r="BT15" i="6"/>
  <c r="L14" i="6"/>
  <c r="AF13" i="6"/>
  <c r="AP12" i="6"/>
  <c r="BJ11" i="6"/>
  <c r="V9" i="6"/>
  <c r="AF8" i="6"/>
  <c r="AZ7" i="6"/>
  <c r="BT48" i="6"/>
  <c r="AZ45" i="6"/>
  <c r="BJ42" i="6"/>
  <c r="V37" i="6"/>
  <c r="BJ33" i="6"/>
  <c r="AP32" i="6"/>
  <c r="AP25" i="6"/>
  <c r="BT23" i="6"/>
  <c r="L22" i="6"/>
  <c r="AF21" i="6"/>
  <c r="BJ19" i="6"/>
  <c r="AF16" i="6"/>
  <c r="BT14" i="6"/>
  <c r="L13" i="6"/>
  <c r="V12" i="6"/>
  <c r="BJ10" i="6"/>
  <c r="BJ6" i="6"/>
  <c r="BT4" i="6"/>
  <c r="L55" i="6"/>
  <c r="BT53" i="6"/>
  <c r="AP52" i="6"/>
  <c r="AP50" i="6"/>
  <c r="G49" i="6"/>
  <c r="AF47" i="6"/>
  <c r="BJ45" i="6"/>
  <c r="L44" i="6"/>
  <c r="V40" i="6"/>
  <c r="BJ38" i="6"/>
  <c r="AF37" i="6"/>
  <c r="L36" i="6"/>
  <c r="BT33" i="6"/>
  <c r="AZ32" i="6"/>
  <c r="AZ26" i="6"/>
  <c r="BJ25" i="6"/>
  <c r="BJ24" i="6"/>
  <c r="V22" i="6"/>
  <c r="AP21" i="6"/>
  <c r="AZ20" i="6"/>
  <c r="BT19" i="6"/>
  <c r="L18" i="6"/>
  <c r="AF17" i="6"/>
  <c r="AP16" i="6"/>
  <c r="BJ15" i="6"/>
  <c r="V13" i="6"/>
  <c r="AF12" i="6"/>
  <c r="AZ11" i="6"/>
  <c r="BT10" i="6"/>
  <c r="L9" i="6"/>
  <c r="V8" i="6"/>
  <c r="AP7" i="6"/>
  <c r="BT6" i="6"/>
  <c r="BT3" i="6"/>
  <c r="BJ53" i="6"/>
  <c r="L50" i="6"/>
  <c r="AZ41" i="6"/>
  <c r="AZ38" i="6"/>
  <c r="AP26" i="6"/>
  <c r="AZ24" i="6"/>
  <c r="AP20" i="6"/>
  <c r="G19" i="6"/>
  <c r="V17" i="6"/>
  <c r="AZ15" i="6"/>
  <c r="AP11" i="6"/>
  <c r="G10" i="6"/>
  <c r="L8" i="6"/>
  <c r="AF7" i="6"/>
  <c r="G6" i="6"/>
  <c r="BJ3" i="6"/>
  <c r="AZ54" i="6"/>
  <c r="V53" i="6"/>
  <c r="BJ51" i="6"/>
  <c r="BJ49" i="6"/>
  <c r="AF48" i="6"/>
  <c r="BJ46" i="6"/>
  <c r="L45" i="6"/>
  <c r="G44" i="6"/>
  <c r="V42" i="6"/>
  <c r="L41" i="6"/>
  <c r="BT39" i="6"/>
  <c r="L38" i="6"/>
  <c r="AZ34" i="6"/>
  <c r="V33" i="6"/>
  <c r="L32" i="6"/>
  <c r="L26" i="6"/>
  <c r="V25" i="6"/>
  <c r="AF24" i="6"/>
  <c r="AZ23" i="6"/>
  <c r="BT22" i="6"/>
  <c r="L21" i="6"/>
  <c r="V20" i="6"/>
  <c r="AP19" i="6"/>
  <c r="BJ18" i="6"/>
  <c r="L16" i="6"/>
  <c r="AF15" i="6"/>
  <c r="AZ14" i="6"/>
  <c r="BT13" i="6"/>
  <c r="V11" i="6"/>
  <c r="AP10" i="6"/>
  <c r="BJ9" i="6"/>
  <c r="BT8" i="6"/>
  <c r="L7" i="6"/>
  <c r="AP6" i="6"/>
  <c r="BJ5" i="6"/>
  <c r="AZ4" i="6"/>
  <c r="AP3" i="6"/>
  <c r="L54" i="6"/>
  <c r="V49" i="6"/>
  <c r="V46" i="6"/>
  <c r="AP43" i="6"/>
  <c r="BT40" i="6"/>
  <c r="G38" i="6"/>
  <c r="BJ35" i="6"/>
  <c r="L24" i="6"/>
  <c r="AZ22" i="6"/>
  <c r="V19" i="6"/>
  <c r="BJ17" i="6"/>
  <c r="AZ13" i="6"/>
  <c r="G12" i="6"/>
  <c r="V10" i="6"/>
  <c r="AZ8" i="6"/>
  <c r="V6" i="6"/>
  <c r="BJ55" i="6"/>
  <c r="G48" i="6"/>
  <c r="AZ44" i="6"/>
  <c r="AP35" i="6"/>
  <c r="G26" i="6"/>
  <c r="AP22" i="6"/>
  <c r="BT20" i="6"/>
  <c r="L19" i="6"/>
  <c r="V54" i="6"/>
  <c r="AZ51" i="6"/>
  <c r="AZ49" i="6"/>
  <c r="AZ46" i="6"/>
  <c r="BT43" i="6"/>
  <c r="L42" i="6"/>
  <c r="AP39" i="6"/>
  <c r="BJ36" i="6"/>
  <c r="BT35" i="6"/>
  <c r="AP34" i="6"/>
  <c r="L33" i="6"/>
  <c r="L25" i="6"/>
  <c r="V24" i="6"/>
  <c r="AP23" i="6"/>
  <c r="BJ22" i="6"/>
  <c r="L20" i="6"/>
  <c r="AF19" i="6"/>
  <c r="AZ18" i="6"/>
  <c r="BT17" i="6"/>
  <c r="V15" i="6"/>
  <c r="AP14" i="6"/>
  <c r="BJ13" i="6"/>
  <c r="BT12" i="6"/>
  <c r="L11" i="6"/>
  <c r="AF10" i="6"/>
  <c r="AZ9" i="6"/>
  <c r="BJ8" i="6"/>
  <c r="AF6" i="6"/>
  <c r="AZ5" i="6"/>
  <c r="AP4" i="6"/>
  <c r="L51" i="6"/>
  <c r="BJ44" i="6"/>
  <c r="AF39" i="6"/>
  <c r="AZ36" i="6"/>
  <c r="L34" i="6"/>
  <c r="AF23" i="6"/>
  <c r="BT21" i="6"/>
  <c r="AP18" i="6"/>
  <c r="BT16" i="6"/>
  <c r="L15" i="6"/>
  <c r="AF14" i="6"/>
  <c r="BJ12" i="6"/>
  <c r="AP9" i="6"/>
  <c r="BT7" i="6"/>
  <c r="AP5" i="6"/>
  <c r="G53" i="6"/>
  <c r="L49" i="6"/>
  <c r="L46" i="6"/>
  <c r="AF43" i="6"/>
  <c r="BJ40" i="6"/>
  <c r="BT37" i="6"/>
  <c r="AP36" i="6"/>
  <c r="BT26" i="6"/>
  <c r="V23" i="6"/>
  <c r="BJ21" i="6"/>
  <c r="AF18" i="6"/>
  <c r="V16" i="6"/>
  <c r="BT11" i="6"/>
  <c r="AF9" i="6"/>
  <c r="BJ4" i="6"/>
  <c r="AP24" i="6"/>
  <c r="BT34" i="6"/>
  <c r="AP13" i="6"/>
  <c r="AP8" i="6"/>
  <c r="AZ3" i="6"/>
  <c r="AF32" i="6"/>
  <c r="V21" i="6"/>
  <c r="BT18" i="6"/>
  <c r="AF11" i="6"/>
  <c r="G7" i="6"/>
  <c r="AZ42" i="6"/>
  <c r="G14" i="6"/>
  <c r="V38" i="6"/>
  <c r="G16" i="6"/>
  <c r="AZ6" i="6"/>
  <c r="BT54" i="6"/>
  <c r="V26" i="6"/>
  <c r="BJ23" i="6"/>
  <c r="AF20" i="6"/>
  <c r="AZ17" i="6"/>
  <c r="AP15" i="6"/>
  <c r="AZ10" i="6"/>
  <c r="L6" i="6"/>
  <c r="AP41" i="6"/>
  <c r="BJ14" i="6"/>
  <c r="BT5" i="6"/>
  <c r="AZ19" i="6"/>
  <c r="BT9" i="6"/>
  <c r="V45" i="6"/>
  <c r="AF33" i="6"/>
  <c r="L17" i="6"/>
  <c r="AZ12" i="6"/>
  <c r="L10" i="6"/>
  <c r="BJ7" i="6"/>
  <c r="L12" i="6"/>
  <c r="V7" i="6"/>
  <c r="G3" i="6"/>
  <c r="AF53" i="6"/>
  <c r="AP48" i="6"/>
  <c r="AF25" i="6"/>
  <c r="G23" i="6"/>
  <c r="BJ16" i="6"/>
  <c r="V14" i="6"/>
  <c r="G40" i="6"/>
  <c r="BC3" i="6"/>
  <c r="BC60" i="6"/>
  <c r="AM3" i="9"/>
  <c r="BM37" i="6"/>
  <c r="BM65" i="6"/>
  <c r="AO8" i="9"/>
  <c r="BM50" i="6"/>
  <c r="Z65" i="6"/>
  <c r="BB68" i="6"/>
  <c r="AL11" i="9"/>
  <c r="AI13" i="6"/>
  <c r="BM44" i="6"/>
  <c r="BM72" i="6"/>
  <c r="AO15" i="9"/>
  <c r="AI35" i="6"/>
  <c r="AI63" i="6"/>
  <c r="AI6" i="9"/>
  <c r="AI11" i="6"/>
  <c r="AI68" i="6"/>
  <c r="AI11" i="9"/>
  <c r="AT72" i="6"/>
  <c r="AS47" i="6"/>
  <c r="O50" i="6"/>
  <c r="AS23" i="6"/>
  <c r="AS80" i="6"/>
  <c r="AK23" i="9"/>
  <c r="AQ80" i="6"/>
  <c r="AJ75" i="6"/>
  <c r="W78" i="6"/>
  <c r="AJ77" i="6"/>
  <c r="BC21" i="6"/>
  <c r="BM53" i="6"/>
  <c r="BM81" i="6"/>
  <c r="AO24" i="9"/>
  <c r="G34" i="6"/>
  <c r="G8" i="6"/>
  <c r="O8" i="6"/>
  <c r="O65" i="6"/>
  <c r="BD64" i="6"/>
  <c r="BC20" i="6"/>
  <c r="AH81" i="6"/>
  <c r="AH24" i="9"/>
  <c r="N67" i="6"/>
  <c r="BC71" i="6"/>
  <c r="AM14" i="9"/>
  <c r="P62" i="6"/>
  <c r="AT83" i="6"/>
  <c r="AG75" i="6"/>
  <c r="AI39" i="6"/>
  <c r="G35" i="6"/>
  <c r="G64" i="6"/>
  <c r="G77" i="6"/>
  <c r="G52" i="6"/>
  <c r="AS34" i="6"/>
  <c r="AS62" i="6"/>
  <c r="AK5" i="9"/>
  <c r="O37" i="6"/>
  <c r="BM3" i="6"/>
  <c r="BM60" i="6"/>
  <c r="AO3" i="9"/>
  <c r="BU64" i="6"/>
  <c r="AQ67" i="6"/>
  <c r="AS39" i="6"/>
  <c r="AS67" i="6"/>
  <c r="AK10" i="9"/>
  <c r="BM40" i="6"/>
  <c r="BM68" i="6"/>
  <c r="AO11" i="9"/>
  <c r="BV68" i="6"/>
  <c r="AP11" i="9"/>
  <c r="BN65" i="6"/>
  <c r="BC10" i="6"/>
  <c r="BC67" i="6"/>
  <c r="AM10" i="9"/>
  <c r="AS45" i="6"/>
  <c r="AS73" i="6"/>
  <c r="AK16" i="9"/>
  <c r="Y37" i="6"/>
  <c r="Y65" i="6"/>
  <c r="AG8" i="9"/>
  <c r="BN66" i="6"/>
  <c r="AS42" i="6"/>
  <c r="BW15" i="6"/>
  <c r="BW72" i="6"/>
  <c r="AQ15" i="9"/>
  <c r="BL75" i="6"/>
  <c r="AN18" i="9"/>
  <c r="AS43" i="6"/>
  <c r="AS71" i="6"/>
  <c r="AK14" i="9"/>
  <c r="M72" i="6"/>
  <c r="BA73" i="6"/>
  <c r="O21" i="6"/>
  <c r="O78" i="6"/>
  <c r="BC22" i="6"/>
  <c r="BC79" i="6"/>
  <c r="AM22" i="9"/>
  <c r="BX80" i="6"/>
  <c r="BM42" i="6"/>
  <c r="X72" i="6"/>
  <c r="AF15" i="9"/>
  <c r="BN73" i="6"/>
  <c r="BU79" i="6"/>
  <c r="BW25" i="6"/>
  <c r="BW82" i="6"/>
  <c r="AQ25" i="9"/>
  <c r="Y48" i="6"/>
  <c r="Y76" i="6"/>
  <c r="AG19" i="9"/>
  <c r="AT77" i="6"/>
  <c r="BM21" i="6"/>
  <c r="BM78" i="6"/>
  <c r="AO21" i="9"/>
  <c r="BK78" i="6"/>
  <c r="Y26" i="6"/>
  <c r="Y83" i="6"/>
  <c r="AG26" i="9"/>
  <c r="G39" i="6"/>
  <c r="G69" i="6"/>
  <c r="G22" i="6"/>
  <c r="G5" i="6"/>
  <c r="Y40" i="6"/>
  <c r="Y68" i="6"/>
  <c r="AG11" i="9"/>
  <c r="BA74" i="6"/>
  <c r="O13" i="6"/>
  <c r="O70" i="6"/>
  <c r="W79" i="6"/>
  <c r="BK72" i="6"/>
  <c r="BC37" i="6"/>
  <c r="BC65" i="6"/>
  <c r="AM8" i="9"/>
  <c r="AI24" i="6"/>
  <c r="AI81" i="6"/>
  <c r="AI24" i="9"/>
  <c r="G32" i="6"/>
  <c r="G9" i="6"/>
  <c r="BW52" i="6"/>
  <c r="BM10" i="6"/>
  <c r="BM67" i="6"/>
  <c r="AO10" i="9"/>
  <c r="AH79" i="6"/>
  <c r="AH22" i="9"/>
  <c r="O9" i="6"/>
  <c r="O66" i="6"/>
  <c r="BW40" i="6"/>
  <c r="BW8" i="6"/>
  <c r="BM13" i="6"/>
  <c r="BM70" i="6"/>
  <c r="AO13" i="9"/>
  <c r="AS22" i="6"/>
  <c r="AS79" i="6"/>
  <c r="AK22" i="9"/>
  <c r="AQ79" i="6"/>
  <c r="Y39" i="6"/>
  <c r="Y67" i="6"/>
  <c r="AG10" i="9"/>
  <c r="BC13" i="6"/>
  <c r="O48" i="6"/>
  <c r="BD78" i="6"/>
  <c r="AI42" i="6"/>
  <c r="BM47" i="6"/>
  <c r="BM75" i="6"/>
  <c r="AO18" i="9"/>
  <c r="O23" i="6"/>
  <c r="O80" i="6"/>
  <c r="BM19" i="6"/>
  <c r="BM76" i="6"/>
  <c r="AO19" i="9"/>
  <c r="P81" i="6"/>
  <c r="Y52" i="6"/>
  <c r="Y80" i="6"/>
  <c r="AG23" i="9"/>
  <c r="BW53" i="6"/>
  <c r="BW81" i="6"/>
  <c r="AQ24" i="9"/>
  <c r="O55" i="6"/>
  <c r="O83" i="6"/>
  <c r="AI19" i="6"/>
  <c r="AI76" i="6"/>
  <c r="AI19" i="9"/>
  <c r="BX78" i="6"/>
  <c r="O54" i="6"/>
  <c r="O82" i="6"/>
  <c r="G47" i="6"/>
  <c r="G17" i="6"/>
  <c r="BU83" i="6"/>
  <c r="O4" i="6"/>
  <c r="O61" i="6"/>
  <c r="BC63" i="6"/>
  <c r="AM6" i="9"/>
  <c r="O5" i="6"/>
  <c r="O62" i="6"/>
  <c r="M62" i="6"/>
  <c r="Y82" i="6"/>
  <c r="AG25" i="9"/>
  <c r="AI3" i="6"/>
  <c r="AI60" i="6"/>
  <c r="AI3" i="9"/>
  <c r="W60" i="6"/>
  <c r="O3" i="6"/>
  <c r="O60" i="6"/>
  <c r="W62" i="6"/>
  <c r="BW55" i="6"/>
  <c r="BW83" i="6"/>
  <c r="AQ26" i="9"/>
  <c r="Y4" i="6"/>
  <c r="Y61" i="6"/>
  <c r="AG4" i="9"/>
  <c r="W61" i="6"/>
  <c r="AG61" i="6"/>
  <c r="Y60" i="6"/>
  <c r="AG3" i="9"/>
  <c r="BC73" i="6"/>
  <c r="AM16" i="9"/>
  <c r="AG60" i="6"/>
  <c r="BA83" i="6"/>
  <c r="O12" i="6"/>
  <c r="O69" i="6"/>
  <c r="AG62" i="6"/>
  <c r="BW77" i="5"/>
  <c r="BW71" i="5"/>
  <c r="BW65" i="5"/>
  <c r="BW66" i="5"/>
  <c r="BW72" i="5"/>
  <c r="BW64" i="5"/>
  <c r="BW81" i="5"/>
  <c r="BW65" i="6"/>
  <c r="AQ8" i="9"/>
  <c r="BW68" i="6"/>
  <c r="AQ11" i="9"/>
  <c r="AI70" i="6"/>
  <c r="AI13" i="9"/>
  <c r="AI67" i="6"/>
  <c r="AI10" i="9"/>
  <c r="AI80" i="6"/>
  <c r="AI23" i="9"/>
  <c r="AS70" i="6"/>
  <c r="AK13" i="9"/>
  <c r="BC77" i="6"/>
  <c r="AM20" i="9"/>
  <c r="BM82" i="6"/>
  <c r="AO25" i="9"/>
</calcChain>
</file>

<file path=xl/sharedStrings.xml><?xml version="1.0" encoding="utf-8"?>
<sst xmlns="http://schemas.openxmlformats.org/spreadsheetml/2006/main" count="1473" uniqueCount="64">
  <si>
    <t>U*</t>
  </si>
  <si>
    <t>k[N/m]</t>
    <phoneticPr fontId="0" type="noConversion"/>
  </si>
  <si>
    <t>μ</t>
    <phoneticPr fontId="0" type="noConversion"/>
  </si>
  <si>
    <t>υ</t>
    <phoneticPr fontId="0" type="noConversion"/>
  </si>
  <si>
    <t>ρ[kg/m3]</t>
    <phoneticPr fontId="0" type="noConversion"/>
  </si>
  <si>
    <t>D[m]</t>
    <phoneticPr fontId="0" type="noConversion"/>
  </si>
  <si>
    <t>L[m]</t>
    <phoneticPr fontId="0" type="noConversion"/>
  </si>
  <si>
    <t>m*</t>
    <phoneticPr fontId="0" type="noConversion"/>
  </si>
  <si>
    <t>mosc (kg)</t>
  </si>
  <si>
    <t>A/D 0.04</t>
  </si>
  <si>
    <t>A/D 0.08</t>
  </si>
  <si>
    <t>A/D 0.12</t>
  </si>
  <si>
    <t>A/D 0.16</t>
  </si>
  <si>
    <t>A/D 0.20</t>
  </si>
  <si>
    <t>A/D 0.24</t>
  </si>
  <si>
    <t>mdis(kg)</t>
  </si>
  <si>
    <t>f_n,water=</t>
  </si>
  <si>
    <t>madd (kg)</t>
  </si>
  <si>
    <t>f*</t>
  </si>
  <si>
    <t>Test Conditions</t>
  </si>
  <si>
    <t>error_har</t>
  </si>
  <si>
    <t>Harness Damping Ratio   =</t>
  </si>
  <si>
    <t>damping ratio_struture</t>
  </si>
  <si>
    <t>STD</t>
  </si>
  <si>
    <r>
      <t>Temprature (</t>
    </r>
    <r>
      <rPr>
        <sz val="12"/>
        <color theme="1"/>
        <rFont val="Noteworthy Bold"/>
        <family val="1"/>
      </rPr>
      <t>⁰</t>
    </r>
    <r>
      <rPr>
        <sz val="12"/>
        <color theme="1"/>
        <rFont val="Times New Roman"/>
        <family val="1"/>
      </rPr>
      <t>C)</t>
    </r>
  </si>
  <si>
    <t>Motor freq. (Hz)</t>
  </si>
  <si>
    <r>
      <rPr>
        <i/>
        <sz val="12"/>
        <color theme="1"/>
        <rFont val="Times New Roman"/>
      </rPr>
      <t>fosc</t>
    </r>
    <r>
      <rPr>
        <sz val="12"/>
        <color theme="1"/>
        <rFont val="Times New Roman"/>
        <family val="1"/>
      </rPr>
      <t xml:space="preserve"> (Hz)</t>
    </r>
  </si>
  <si>
    <r>
      <rPr>
        <i/>
        <sz val="12"/>
        <color theme="1"/>
        <rFont val="Times New Roman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</si>
  <si>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</rPr>
      <t>D</t>
    </r>
  </si>
  <si>
    <r>
      <rPr>
        <i/>
        <sz val="12"/>
        <color theme="1"/>
        <rFont val="Times New Roman"/>
      </rPr>
      <t>A/D</t>
    </r>
    <r>
      <rPr>
        <sz val="12"/>
        <color theme="1"/>
        <rFont val="Times New Roman"/>
        <family val="1"/>
      </rPr>
      <t xml:space="preserve"> 0.00</t>
    </r>
  </si>
  <si>
    <t>Pdiss (W)</t>
  </si>
  <si>
    <t>Pharn (W)</t>
  </si>
  <si>
    <t>Pmech (W)</t>
  </si>
  <si>
    <t>First Cylinder</t>
  </si>
  <si>
    <t>Second Cylinder</t>
  </si>
  <si>
    <t>Combine result</t>
  </si>
  <si>
    <t>Pmech (W)400</t>
  </si>
  <si>
    <t xml:space="preserve">Pharn (W) </t>
  </si>
  <si>
    <t>k=400 Harness &amp; Mechanical Power (W)</t>
  </si>
  <si>
    <t>k=600 Harness &amp; Mechanical Power (W)</t>
  </si>
  <si>
    <t>k=800Harness &amp; Mechanical Power (W)</t>
  </si>
  <si>
    <t>k=1000 Harness &amp; Mechanical Power (W)</t>
  </si>
  <si>
    <t>k=1200 Harness &amp; Mechanical Power (W)</t>
  </si>
  <si>
    <t>Pharn0.04</t>
  </si>
  <si>
    <t>Pmech0.04</t>
  </si>
  <si>
    <t>Pharn0.08</t>
  </si>
  <si>
    <t>Pmech0.08</t>
  </si>
  <si>
    <t>Pharn0.12</t>
  </si>
  <si>
    <t>Pmech0.12</t>
  </si>
  <si>
    <t>Pharn0.16</t>
  </si>
  <si>
    <t>Pmech0.16</t>
  </si>
  <si>
    <t>Pharn0.20</t>
  </si>
  <si>
    <t>Pmech0.20</t>
  </si>
  <si>
    <t>Pharn0.24</t>
  </si>
  <si>
    <t>Pmech0.24</t>
  </si>
  <si>
    <t>ρ[kg/m3]</t>
    <phoneticPr fontId="0" type="noConversion"/>
  </si>
  <si>
    <t>Re</t>
  </si>
  <si>
    <t>U (m/s)</t>
  </si>
  <si>
    <t>K (N/m)</t>
  </si>
  <si>
    <t>m*</t>
  </si>
  <si>
    <t>Harness power (W)</t>
  </si>
  <si>
    <t>Converted power (W)</t>
  </si>
  <si>
    <t>Pfluid (AD)</t>
  </si>
  <si>
    <r>
      <t>η</t>
    </r>
    <r>
      <rPr>
        <i/>
        <vertAlign val="subscript"/>
        <sz val="12"/>
        <rFont val="Times New Roman"/>
        <family val="1"/>
      </rPr>
      <t xml:space="preserve">D_harness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</si>
</sst>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_ "/>
    <numFmt numFmtId="165" formatCode="0.0000"/>
    <numFmt numFmtId="166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Noteworthy Bold"/>
      <family val="1"/>
    </font>
    <font>
      <i/>
      <sz val="12"/>
      <color theme="1"/>
      <name val="Times New Roman"/>
    </font>
    <font>
      <vertAlign val="subscript"/>
      <sz val="12"/>
      <color theme="1"/>
      <name val="Times New Roman"/>
    </font>
    <font>
      <sz val="11"/>
      <color rgb="FF9C0006"/>
      <name val="Calibri"/>
      <family val="2"/>
      <scheme val="minor"/>
    </font>
    <font>
      <sz val="12"/>
      <color rgb="FF9C0006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</borders>
  <cellStyleXfs count="98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1" fontId="5" fillId="0" borderId="5" xfId="0" applyNumberFormat="1" applyFont="1" applyFill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/>
    </xf>
    <xf numFmtId="11" fontId="5" fillId="0" borderId="7" xfId="0" applyNumberFormat="1" applyFont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0" fillId="4" borderId="0" xfId="96"/>
    <xf numFmtId="1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/>
    </xf>
    <xf numFmtId="165" fontId="1" fillId="0" borderId="0" xfId="0" applyNumberFormat="1" applyFont="1"/>
    <xf numFmtId="165" fontId="10" fillId="4" borderId="4" xfId="96" applyNumberFormat="1" applyBorder="1" applyAlignment="1">
      <alignment horizontal="center" vertical="center"/>
    </xf>
    <xf numFmtId="165" fontId="10" fillId="4" borderId="2" xfId="96" applyNumberFormat="1" applyBorder="1" applyAlignment="1">
      <alignment horizontal="center" vertical="center"/>
    </xf>
    <xf numFmtId="165" fontId="10" fillId="4" borderId="5" xfId="96" applyNumberFormat="1" applyBorder="1" applyAlignment="1">
      <alignment horizontal="center"/>
    </xf>
    <xf numFmtId="165" fontId="5" fillId="0" borderId="25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2" fillId="0" borderId="29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justify" vertical="center" wrapText="1"/>
    </xf>
    <xf numFmtId="0" fontId="5" fillId="0" borderId="36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justify" vertical="center" wrapText="1"/>
    </xf>
    <xf numFmtId="0" fontId="15" fillId="6" borderId="2" xfId="97" applyFont="1" applyFill="1" applyBorder="1" applyAlignment="1">
      <alignment horizontal="center" vertical="center" wrapText="1"/>
    </xf>
    <xf numFmtId="166" fontId="5" fillId="2" borderId="14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165" fontId="11" fillId="4" borderId="18" xfId="96" applyNumberFormat="1" applyFont="1" applyBorder="1" applyAlignment="1">
      <alignment horizontal="center" vertical="center"/>
    </xf>
    <xf numFmtId="165" fontId="10" fillId="4" borderId="19" xfId="96" applyNumberFormat="1" applyBorder="1" applyAlignment="1">
      <alignment horizontal="center" vertical="center"/>
    </xf>
    <xf numFmtId="165" fontId="10" fillId="4" borderId="20" xfId="96" applyNumberFormat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/>
    </xf>
  </cellXfs>
  <cellStyles count="98">
    <cellStyle name="Bad" xfId="96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Good" xfId="97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28</xdr:row>
      <xdr:rowOff>0</xdr:rowOff>
    </xdr:from>
    <xdr:to>
      <xdr:col>58</xdr:col>
      <xdr:colOff>76200</xdr:colOff>
      <xdr:row>28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7050" y="5695950"/>
          <a:ext cx="76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108"/>
  <sheetViews>
    <sheetView topLeftCell="B1" zoomScale="70" zoomScaleNormal="70" zoomScalePageLayoutView="85" workbookViewId="0">
      <selection activeCell="Y29" sqref="Y29"/>
    </sheetView>
  </sheetViews>
  <sheetFormatPr defaultColWidth="8.85546875" defaultRowHeight="20.100000000000001" customHeight="1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2.7109375" style="1" customWidth="1"/>
    <col min="18" max="18" width="8.85546875" style="1"/>
    <col min="19" max="26" width="11.140625" style="1" customWidth="1"/>
    <col min="27" max="27" width="12.7109375" style="1" customWidth="1"/>
    <col min="28" max="28" width="8.85546875" style="1"/>
    <col min="29" max="36" width="11.140625" style="1" customWidth="1"/>
    <col min="37" max="37" width="12.7109375" style="1" customWidth="1"/>
    <col min="38" max="38" width="8.85546875" style="1"/>
    <col min="39" max="46" width="11.140625" style="1" customWidth="1"/>
    <col min="47" max="47" width="12.7109375" style="1" customWidth="1"/>
    <col min="48" max="48" width="8.85546875" style="1"/>
    <col min="49" max="56" width="11.140625" style="1" customWidth="1"/>
    <col min="57" max="57" width="12.7109375" style="1" customWidth="1"/>
    <col min="58" max="58" width="8.85546875" style="1"/>
    <col min="59" max="66" width="11.140625" style="1" customWidth="1"/>
    <col min="67" max="67" width="12.7109375" style="1" customWidth="1"/>
    <col min="68" max="68" width="8.85546875" style="1"/>
    <col min="69" max="76" width="11.140625" style="1" customWidth="1"/>
    <col min="77" max="77" width="12.7109375" style="1" customWidth="1"/>
    <col min="78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2" t="s">
        <v>19</v>
      </c>
      <c r="F1" s="83"/>
      <c r="G1" s="83"/>
      <c r="H1" s="84"/>
      <c r="I1" s="79" t="s">
        <v>21</v>
      </c>
      <c r="J1" s="80"/>
      <c r="K1" s="80"/>
      <c r="L1" s="80"/>
      <c r="M1" s="81"/>
      <c r="N1" s="77">
        <v>0</v>
      </c>
      <c r="O1" s="78"/>
      <c r="P1" s="32"/>
      <c r="S1" s="79" t="s">
        <v>21</v>
      </c>
      <c r="T1" s="80"/>
      <c r="U1" s="80"/>
      <c r="V1" s="80"/>
      <c r="W1" s="81"/>
      <c r="X1" s="77">
        <v>0.04</v>
      </c>
      <c r="Y1" s="78"/>
      <c r="Z1" s="32"/>
      <c r="AC1" s="79" t="s">
        <v>21</v>
      </c>
      <c r="AD1" s="80"/>
      <c r="AE1" s="80"/>
      <c r="AF1" s="80"/>
      <c r="AG1" s="81"/>
      <c r="AH1" s="77">
        <v>0.08</v>
      </c>
      <c r="AI1" s="78"/>
      <c r="AJ1" s="32"/>
      <c r="AM1" s="79" t="s">
        <v>21</v>
      </c>
      <c r="AN1" s="80"/>
      <c r="AO1" s="80"/>
      <c r="AP1" s="80"/>
      <c r="AQ1" s="81"/>
      <c r="AR1" s="77">
        <v>0.12</v>
      </c>
      <c r="AS1" s="78"/>
      <c r="AT1" s="32"/>
      <c r="AW1" s="79" t="s">
        <v>21</v>
      </c>
      <c r="AX1" s="80"/>
      <c r="AY1" s="80"/>
      <c r="AZ1" s="80"/>
      <c r="BA1" s="81"/>
      <c r="BB1" s="77">
        <v>0.16</v>
      </c>
      <c r="BC1" s="78"/>
      <c r="BD1" s="32"/>
      <c r="BG1" s="79" t="s">
        <v>21</v>
      </c>
      <c r="BH1" s="80"/>
      <c r="BI1" s="80"/>
      <c r="BJ1" s="80"/>
      <c r="BK1" s="81"/>
      <c r="BL1" s="77">
        <v>0.2</v>
      </c>
      <c r="BM1" s="78"/>
      <c r="BN1" s="32"/>
      <c r="BQ1" s="79" t="s">
        <v>21</v>
      </c>
      <c r="BR1" s="80"/>
      <c r="BS1" s="80"/>
      <c r="BT1" s="80"/>
      <c r="BU1" s="81"/>
      <c r="BV1" s="77">
        <v>0.24</v>
      </c>
      <c r="BW1" s="78"/>
      <c r="BX1" s="32"/>
    </row>
    <row r="2" spans="2:78" ht="20.100000000000001" customHeight="1">
      <c r="B2" s="4" t="s">
        <v>1</v>
      </c>
      <c r="C2" s="5">
        <v>400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6" t="s">
        <v>62</v>
      </c>
      <c r="R2" s="76" t="s">
        <v>63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6" t="s">
        <v>62</v>
      </c>
      <c r="AB2" s="76" t="s">
        <v>63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6" t="s">
        <v>62</v>
      </c>
      <c r="AL2" s="76" t="s">
        <v>63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6" t="s">
        <v>62</v>
      </c>
      <c r="AV2" s="76" t="s">
        <v>63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6" t="s">
        <v>62</v>
      </c>
      <c r="BF2" s="76" t="s">
        <v>63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6" t="s">
        <v>62</v>
      </c>
      <c r="BP2" s="76" t="s">
        <v>63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6" t="s">
        <v>62</v>
      </c>
      <c r="BZ2" s="76" t="s">
        <v>63</v>
      </c>
    </row>
    <row r="3" spans="2:78" ht="20.100000000000001" customHeight="1">
      <c r="B3" s="6" t="s">
        <v>24</v>
      </c>
      <c r="C3" s="7">
        <v>20.5</v>
      </c>
      <c r="D3" s="2"/>
      <c r="E3" s="38">
        <v>18</v>
      </c>
      <c r="F3" s="20">
        <f>0.02*E3-0.0054</f>
        <v>0.35459999999999997</v>
      </c>
      <c r="G3" s="20">
        <f t="shared" ref="G3:G26" si="0">F3/$C$14/$C$7</f>
        <v>4.4675853541909678</v>
      </c>
      <c r="H3" s="29">
        <f t="shared" ref="H3:H26" si="1">F3*$C$7/$C$5</f>
        <v>31714.225352112673</v>
      </c>
      <c r="I3" s="19">
        <v>0.95699999999999996</v>
      </c>
      <c r="J3" s="19">
        <v>2.9000000000000001E-2</v>
      </c>
      <c r="K3" s="19">
        <v>0.95199999999999996</v>
      </c>
      <c r="L3" s="19">
        <f t="shared" ref="L3:L26" si="2">K3/$C$14</f>
        <v>1.0662838628431284</v>
      </c>
      <c r="M3" s="19">
        <f>4*PI()^2*$C$13*SQRT($C$11*$C$2)*($C$7*I3*K3)^2</f>
        <v>0.27961399200559617</v>
      </c>
      <c r="N3" s="19">
        <f>4*PI()^2*N$1*SQRT($C$11*$C$2)*($C$7*I3*K3)^2</f>
        <v>0</v>
      </c>
      <c r="O3" s="19">
        <f>M3+N3</f>
        <v>0.27961399200559617</v>
      </c>
      <c r="P3" s="36">
        <f>2*PI()^2*N$1*2*SQRT($C$2*$C$11)*J3*$C$7^2*K3^2/SQRT(2)</f>
        <v>0</v>
      </c>
      <c r="Q3" s="17">
        <f t="shared" ref="Q3:Q7" si="3">0.5926*0.5*$C$6*$F3^3*($C$7*I3*2+$C$7)*$C$8</f>
        <v>3.0634765778860751</v>
      </c>
      <c r="R3" s="96">
        <f t="shared" ref="R3:R27" si="4">N3/Q3</f>
        <v>0</v>
      </c>
      <c r="S3" s="22">
        <v>0.87670000000000003</v>
      </c>
      <c r="T3" s="19">
        <v>1.6E-2</v>
      </c>
      <c r="U3" s="19">
        <v>0.93799999999999994</v>
      </c>
      <c r="V3" s="19">
        <f t="shared" ref="V3:V26" si="5">U3/$C$14</f>
        <v>1.0506032178013176</v>
      </c>
      <c r="W3" s="19">
        <f>4*PI()^2*$C$13*SQRT($C$11*$C$2)*($C$7*S3*U3)^2</f>
        <v>0.22780791931895128</v>
      </c>
      <c r="X3" s="19">
        <f>4*PI()^2*X$1*SQRT($C$11*$C$2)*($C$7*S3*U3)^2</f>
        <v>0.45561583863790256</v>
      </c>
      <c r="Y3" s="19">
        <f>W3+X3</f>
        <v>0.68342375795685384</v>
      </c>
      <c r="Z3" s="36">
        <f>2*PI()^2*X$1*2*SQRT($C$2*$C$11)*T3*$C$7^2*U3^2/SQRT(2)</f>
        <v>6.7065904291222569E-3</v>
      </c>
      <c r="AA3" s="17">
        <f t="shared" ref="AA3:AA7" si="6">0.5926*0.5*$C$6*$F3^3*($C$7*S3*2+$C$7)*$C$8</f>
        <v>2.8946384384185033</v>
      </c>
      <c r="AB3" s="96">
        <f t="shared" ref="AB3:AB27" si="7">X3/AA3</f>
        <v>0.15739991309133239</v>
      </c>
      <c r="AC3" s="26">
        <v>0.79090000000000005</v>
      </c>
      <c r="AD3" s="20">
        <v>1.2999999999999999E-2</v>
      </c>
      <c r="AE3" s="20">
        <v>0.91400000000000003</v>
      </c>
      <c r="AF3" s="19">
        <f t="shared" ref="AF3" si="8">AE3/$C$14</f>
        <v>1.0237221120153566</v>
      </c>
      <c r="AG3" s="19">
        <f t="shared" ref="AG3" si="9">4*PI()^2*$C$13*SQRT($C$11*$C$2)*($C$7*AC3*AE3)^2</f>
        <v>0.17603404564866651</v>
      </c>
      <c r="AH3" s="19">
        <f t="shared" ref="AH3" si="10">4*PI()^2*AH$1*SQRT($C$11*$C$2)*($C$7*AC3*AE3)^2</f>
        <v>0.70413618259466604</v>
      </c>
      <c r="AI3" s="19">
        <f t="shared" ref="AI3" si="11">AG3+AH3</f>
        <v>0.88017022824333258</v>
      </c>
      <c r="AJ3" s="36">
        <f t="shared" ref="AJ3" si="12">2*PI()^2*AH$1*2*SQRT($C$2*$C$11)*AD3*$C$7^2*AE3^2/SQRT(2)</f>
        <v>1.0347653196994473E-2</v>
      </c>
      <c r="AK3" s="17">
        <f t="shared" ref="AK3:AK7" si="13">0.5926*0.5*$C$6*$F3^3*($C$7*AC3*2+$C$7)*$C$8</f>
        <v>2.7142360428230163</v>
      </c>
      <c r="AL3" s="96">
        <f t="shared" ref="AL3:AL27" si="14">AH3/AK3</f>
        <v>0.25942334103791126</v>
      </c>
      <c r="AM3" s="26">
        <v>0.70979999999999999</v>
      </c>
      <c r="AN3" s="20">
        <v>1.2999999999999999E-2</v>
      </c>
      <c r="AO3" s="20">
        <v>0.89500000000000002</v>
      </c>
      <c r="AP3" s="19">
        <f>AO3/$C$14</f>
        <v>1.0024412366014706</v>
      </c>
      <c r="AQ3" s="19">
        <f>4*PI()^2*$C$13*SQRT($C$11*$C$2)*($C$7*AM3*AO3)^2</f>
        <v>0.13594999258439042</v>
      </c>
      <c r="AR3" s="19">
        <f>4*PI()^2*AR$1*SQRT($C$11*$C$2)*($C$7*AM3*AO3)^2</f>
        <v>0.81569995550634256</v>
      </c>
      <c r="AS3" s="19">
        <f>AQ3+AR3</f>
        <v>0.951649948090733</v>
      </c>
      <c r="AT3" s="36">
        <f>2*PI()^2*AR$1*2*SQRT($C$2*$C$11)*AN3*$C$7^2*AO3^2/SQRT(2)</f>
        <v>1.4882873934258418E-2</v>
      </c>
      <c r="AU3" s="17">
        <f t="shared" ref="AU3:AU7" si="15">0.5926*0.5*$C$6*$F3^3*($C$7*AM3*2+$C$7)*$C$8</f>
        <v>2.543715829736839</v>
      </c>
      <c r="AV3" s="96">
        <f t="shared" ref="AV3:AV27" si="16">AR3/AU3</f>
        <v>0.32067259478065641</v>
      </c>
      <c r="AW3" s="26">
        <v>0.63370000000000004</v>
      </c>
      <c r="AX3" s="20">
        <v>1.2999999999999999E-2</v>
      </c>
      <c r="AY3" s="20">
        <v>0.878</v>
      </c>
      <c r="AZ3" s="19">
        <f t="shared" ref="AZ3" si="17">AY3/$C$14</f>
        <v>0.98340045333641457</v>
      </c>
      <c r="BA3" s="19">
        <f t="shared" ref="BA3" si="18">4*PI()^2*$C$13*SQRT($C$11*$C$2)*($C$7*AW3*AY3)^2</f>
        <v>0.10428397423045779</v>
      </c>
      <c r="BB3" s="19">
        <f t="shared" ref="BB3" si="19">4*PI()^2*BB$1*SQRT($C$11*$C$2)*($C$7*AW3*AY3)^2</f>
        <v>0.83427179384366235</v>
      </c>
      <c r="BC3" s="19">
        <f t="shared" ref="BC3" si="20">BA3+BB3</f>
        <v>0.93855576807412011</v>
      </c>
      <c r="BD3" s="36">
        <f t="shared" ref="BD3" si="21">2*PI()^2*BB$1*2*SQRT($C$2*$C$11)*AX3*$C$7^2*AY3^2/SQRT(2)</f>
        <v>1.9097147429750411E-2</v>
      </c>
      <c r="BE3" s="17">
        <f t="shared" ref="BE3:BE7" si="22">0.5926*0.5*$C$6*$F3^3*($C$7*AW3*2+$C$7)*$C$8</f>
        <v>2.3837085767669484</v>
      </c>
      <c r="BF3" s="96">
        <f t="shared" ref="BF3:BF27" si="23">BB3/BE3</f>
        <v>0.34998900535702016</v>
      </c>
      <c r="BG3" s="22">
        <v>0.57499999999999996</v>
      </c>
      <c r="BH3" s="20">
        <v>1.6E-2</v>
      </c>
      <c r="BI3" s="20">
        <v>0.86599999999999999</v>
      </c>
      <c r="BJ3" s="19">
        <f t="shared" ref="BJ3" si="24">BI3/$C$14</f>
        <v>0.96995990044343394</v>
      </c>
      <c r="BK3" s="19">
        <f t="shared" ref="BK3" si="25">4*PI()^2*$C$13*SQRT($C$11*$C$2)*($C$7*BG3*BI3)^2</f>
        <v>8.3528099673114919E-2</v>
      </c>
      <c r="BL3" s="19">
        <f t="shared" ref="BL3" si="26">4*PI()^2*BL$1*SQRT($C$11*$C$2)*($C$7*BG3*BI3)^2</f>
        <v>0.83528099673114908</v>
      </c>
      <c r="BM3" s="19">
        <f t="shared" ref="BM3" si="27">BK3+BL3</f>
        <v>0.918809096404264</v>
      </c>
      <c r="BN3" s="36">
        <f t="shared" ref="BN3" si="28">2*PI()^2*BL$1*2*SQRT($C$2*$C$11)*BH3*$C$7^2*BI3^2/SQRT(2)</f>
        <v>2.8582610848416377E-2</v>
      </c>
      <c r="BO3" s="17">
        <f t="shared" ref="BO3:BO7" si="29">0.5926*0.5*$C$6*$F3^3*($C$7*BG3*2+$C$7)*$C$8</f>
        <v>2.2602864250017372</v>
      </c>
      <c r="BP3" s="96">
        <f t="shared" ref="BP3:BP27" si="30">BL3/BO3</f>
        <v>0.36954652626846046</v>
      </c>
      <c r="BQ3" s="26">
        <v>0.46460000000000001</v>
      </c>
      <c r="BR3" s="20">
        <v>5.1999999999999998E-2</v>
      </c>
      <c r="BS3" s="20">
        <v>0.88400000000000001</v>
      </c>
      <c r="BT3" s="19">
        <f t="shared" ref="BT3" si="31">BS3/$C$14</f>
        <v>0.99012072978290488</v>
      </c>
      <c r="BU3" s="19">
        <f t="shared" ref="BU3" si="32">4*PI()^2*$C$13*SQRT($C$11*$C$2)*($C$7*BQ3*BS3)^2</f>
        <v>5.6822988190054949E-2</v>
      </c>
      <c r="BV3" s="19">
        <f t="shared" ref="BV3" si="33">4*PI()^2*BV$1*SQRT($C$11*$C$2)*($C$7*BQ3*BS3)^2</f>
        <v>0.68187585828065933</v>
      </c>
      <c r="BW3" s="19">
        <f t="shared" ref="BW3" si="34">BU3+BV3</f>
        <v>0.73869884647071427</v>
      </c>
      <c r="BX3" s="36">
        <f t="shared" ref="BX3" si="35">2*PI()^2*BV$1*2*SQRT($C$2*$C$11)*BR3*$C$7^2*BS3^2/SQRT(2)</f>
        <v>0.11615428864936646</v>
      </c>
      <c r="BY3" s="17">
        <f t="shared" ref="BY3:BY7" si="36">0.5926*0.5*$C$6*$F3^3*($C$7*BQ3*2+$C$7)*$C$8</f>
        <v>2.0281602656341171</v>
      </c>
      <c r="BZ3" s="96">
        <f t="shared" ref="BZ3:BZ26" si="37">BV3/BY3</f>
        <v>0.33620413033161684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20</v>
      </c>
      <c r="F4" s="20">
        <f t="shared" ref="F4:F26" si="38">0.02*E4-0.0054</f>
        <v>0.39460000000000001</v>
      </c>
      <c r="G4" s="20">
        <f t="shared" si="0"/>
        <v>4.9715430929603945</v>
      </c>
      <c r="H4" s="29">
        <f t="shared" si="1"/>
        <v>35291.690140845072</v>
      </c>
      <c r="I4" s="19">
        <v>1.0033000000000001</v>
      </c>
      <c r="J4" s="19">
        <v>2.4E-2</v>
      </c>
      <c r="K4" s="19">
        <v>1.018</v>
      </c>
      <c r="L4" s="19">
        <f t="shared" si="2"/>
        <v>1.1402069037545217</v>
      </c>
      <c r="M4" s="19">
        <f t="shared" ref="M4:M26" si="39">4*PI()^2*$C$13*SQRT($C$11*$C$2)*($C$7*I4*K4)^2</f>
        <v>0.35141339206998617</v>
      </c>
      <c r="N4" s="19">
        <f t="shared" ref="N4:N26" si="40">4*PI()^2*N$1*SQRT($C$11*$C$2)*($C$7*I4*K4)^2</f>
        <v>0</v>
      </c>
      <c r="O4" s="19">
        <f t="shared" ref="O4:O26" si="41">M4+N4</f>
        <v>0.35141339206998617</v>
      </c>
      <c r="P4" s="36">
        <f t="shared" ref="P4:P26" si="42">2*PI()^2*N$1*2*SQRT($C$2*$C$11)*J4*$C$7^2*K4^2/SQRT(2)</f>
        <v>0</v>
      </c>
      <c r="Q4" s="17">
        <f t="shared" si="3"/>
        <v>4.3556775234344096</v>
      </c>
      <c r="R4" s="96">
        <f t="shared" si="4"/>
        <v>0</v>
      </c>
      <c r="S4" s="26">
        <v>0.95830000000000004</v>
      </c>
      <c r="T4" s="20">
        <v>1.7999999999999999E-2</v>
      </c>
      <c r="U4" s="19">
        <v>1.01</v>
      </c>
      <c r="V4" s="19">
        <f t="shared" si="5"/>
        <v>1.1312465351592014</v>
      </c>
      <c r="W4" s="19">
        <f t="shared" ref="W4:W26" si="43">4*PI()^2*$C$13*SQRT($C$11*$C$2)*($C$7*S4*U4)^2</f>
        <v>0.31557809589697855</v>
      </c>
      <c r="X4" s="19">
        <f t="shared" ref="X4:X26" si="44">4*PI()^2*X$1*SQRT($C$11*$C$2)*($C$7*S4*U4)^2</f>
        <v>0.6311561917939571</v>
      </c>
      <c r="Y4" s="19">
        <f t="shared" ref="Y4:Y26" si="45">W4+X4</f>
        <v>0.94673428769093571</v>
      </c>
      <c r="Z4" s="36">
        <f t="shared" ref="Z4:Z26" si="46">2*PI()^2*X$1*2*SQRT($C$2*$C$11)*T4*$C$7^2*U4^2/SQRT(2)</f>
        <v>8.747649593383677E-3</v>
      </c>
      <c r="AA4" s="17">
        <f t="shared" si="6"/>
        <v>4.2252940413918711</v>
      </c>
      <c r="AB4" s="96">
        <f t="shared" si="7"/>
        <v>0.1493756850081954</v>
      </c>
      <c r="AC4" s="26">
        <v>0.89039999999999997</v>
      </c>
      <c r="AD4" s="20">
        <v>1.2999999999999999E-2</v>
      </c>
      <c r="AE4" s="19">
        <v>0.99</v>
      </c>
      <c r="AF4" s="19">
        <f t="shared" ref="AF4:AF26" si="47">AE4/$C$14</f>
        <v>1.1088456136709004</v>
      </c>
      <c r="AG4" s="19">
        <f t="shared" ref="AG4:AG26" si="48">4*PI()^2*$C$13*SQRT($C$11*$C$2)*($C$7*AC4*AE4)^2</f>
        <v>0.26175911847833688</v>
      </c>
      <c r="AH4" s="19">
        <f t="shared" ref="AH4:AH26" si="49">4*PI()^2*AH$1*SQRT($C$11*$C$2)*($C$7*AC4*AE4)^2</f>
        <v>1.0470364739133475</v>
      </c>
      <c r="AI4" s="19">
        <f t="shared" ref="AI4:AI26" si="50">AG4+AH4</f>
        <v>1.3087955923916845</v>
      </c>
      <c r="AJ4" s="36">
        <f t="shared" ref="AJ4:AJ26" si="51">2*PI()^2*AH$1*2*SQRT($C$2*$C$11)*AD4*$C$7^2*AE4^2/SQRT(2)</f>
        <v>1.2140032868692549E-2</v>
      </c>
      <c r="AK4" s="17">
        <f t="shared" si="13"/>
        <v>4.0285598540432401</v>
      </c>
      <c r="AL4" s="96">
        <f t="shared" si="14"/>
        <v>0.25990341756061924</v>
      </c>
      <c r="AM4" s="26">
        <v>0.83489999999999998</v>
      </c>
      <c r="AN4" s="20">
        <v>1.6E-2</v>
      </c>
      <c r="AO4" s="19">
        <v>0.97399999999999998</v>
      </c>
      <c r="AP4" s="19">
        <f>AO4/$C$14</f>
        <v>1.0909248764802595</v>
      </c>
      <c r="AQ4" s="19">
        <f>4*PI()^2*$C$13*SQRT($C$11*$C$2)*($C$7*AM4*AO4)^2</f>
        <v>0.22276551616745072</v>
      </c>
      <c r="AR4" s="19">
        <f>4*PI()^2*AR$1*SQRT($C$11*$C$2)*($C$7*AM4*AO4)^2</f>
        <v>1.3365930970047042</v>
      </c>
      <c r="AS4" s="19">
        <f>AQ4+AR4</f>
        <v>1.5593586131721549</v>
      </c>
      <c r="AT4" s="36">
        <f>2*PI()^2*AR$1*2*SQRT($C$2*$C$11)*AN4*$C$7^2*AO4^2/SQRT(2)</f>
        <v>2.1693782245277526E-2</v>
      </c>
      <c r="AU4" s="17">
        <f t="shared" si="15"/>
        <v>3.8677535595241097</v>
      </c>
      <c r="AV4" s="96">
        <f t="shared" si="16"/>
        <v>0.34557349025338607</v>
      </c>
      <c r="AW4" s="26">
        <v>0.78500000000000003</v>
      </c>
      <c r="AX4" s="20">
        <v>1.4E-2</v>
      </c>
      <c r="AY4" s="19">
        <v>0.95499999999999996</v>
      </c>
      <c r="AZ4" s="19">
        <f t="shared" ref="AZ4:AZ26" si="52">AY4/$C$14</f>
        <v>1.0696440010663735</v>
      </c>
      <c r="BA4" s="19">
        <f t="shared" ref="BA4:BA26" si="53">4*PI()^2*$C$13*SQRT($C$11*$C$2)*($C$7*AW4*AY4)^2</f>
        <v>0.18932465942049131</v>
      </c>
      <c r="BB4" s="19">
        <f t="shared" ref="BB4:BB26" si="54">4*PI()^2*BB$1*SQRT($C$11*$C$2)*($C$7*AW4*AY4)^2</f>
        <v>1.5145972753639305</v>
      </c>
      <c r="BC4" s="19">
        <f t="shared" ref="BC4:BC26" si="55">BA4+BB4</f>
        <v>1.7039219347844219</v>
      </c>
      <c r="BD4" s="36">
        <f t="shared" ref="BD4:BD26" si="56">2*PI()^2*BB$1*2*SQRT($C$2*$C$11)*AX4*$C$7^2*AY4^2/SQRT(2)</f>
        <v>2.4331612736372351E-2</v>
      </c>
      <c r="BE4" s="17">
        <f t="shared" si="22"/>
        <v>3.7231727649924946</v>
      </c>
      <c r="BF4" s="96">
        <f t="shared" si="23"/>
        <v>0.40680284557436691</v>
      </c>
      <c r="BG4" s="22">
        <v>0.73119999999999996</v>
      </c>
      <c r="BH4" s="19">
        <v>1.2999999999999999E-2</v>
      </c>
      <c r="BI4" s="19">
        <v>0.94399999999999995</v>
      </c>
      <c r="BJ4" s="19">
        <f t="shared" ref="BJ4:BJ26" si="57">BI4/$C$14</f>
        <v>1.0573234942478078</v>
      </c>
      <c r="BK4" s="19">
        <f t="shared" ref="BK4:BK26" si="58">4*PI()^2*$C$13*SQRT($C$11*$C$2)*($C$7*BG4*BI4)^2</f>
        <v>0.16050090354663299</v>
      </c>
      <c r="BL4" s="19">
        <f t="shared" ref="BL4:BL26" si="59">4*PI()^2*BL$1*SQRT($C$11*$C$2)*($C$7*BG4*BI4)^2</f>
        <v>1.6050090354663298</v>
      </c>
      <c r="BM4" s="19">
        <f t="shared" ref="BM4:BM26" si="60">BK4+BL4</f>
        <v>1.7655099390129627</v>
      </c>
      <c r="BN4" s="36">
        <f t="shared" ref="BN4:BN26" si="61">2*PI()^2*BL$1*2*SQRT($C$2*$C$11)*BH4*$C$7^2*BI4^2/SQRT(2)</f>
        <v>2.7595195210884611E-2</v>
      </c>
      <c r="BO4" s="17">
        <f t="shared" si="29"/>
        <v>3.5672920686838596</v>
      </c>
      <c r="BP4" s="96">
        <f t="shared" si="30"/>
        <v>0.44992364083563602</v>
      </c>
      <c r="BQ4" s="26">
        <v>0.66700000000000004</v>
      </c>
      <c r="BR4" s="20">
        <v>1.2999999999999999E-2</v>
      </c>
      <c r="BS4" s="19">
        <v>0.92800000000000005</v>
      </c>
      <c r="BT4" s="19">
        <f t="shared" ref="BT4:BT26" si="62">BS4/$C$14</f>
        <v>1.0394027570571671</v>
      </c>
      <c r="BU4" s="19">
        <f t="shared" ref="BU4:BU26" si="63">4*PI()^2*$C$13*SQRT($C$11*$C$2)*($C$7*BQ4*BS4)^2</f>
        <v>0.12906507789504029</v>
      </c>
      <c r="BV4" s="19">
        <f t="shared" ref="BV4:BV26" si="64">4*PI()^2*BV$1*SQRT($C$11*$C$2)*($C$7*BQ4*BS4)^2</f>
        <v>1.5487809347404835</v>
      </c>
      <c r="BW4" s="19">
        <f t="shared" ref="BW4:BW26" si="65">BU4+BV4</f>
        <v>1.6778460126355239</v>
      </c>
      <c r="BX4" s="36">
        <f t="shared" ref="BX4:BX26" si="66">2*PI()^2*BV$1*2*SQRT($C$2*$C$11)*BR4*$C$7^2*BS4^2/SQRT(2)</f>
        <v>3.2001230688681132E-2</v>
      </c>
      <c r="BY4" s="17">
        <f t="shared" si="36"/>
        <v>3.3812783009698371</v>
      </c>
      <c r="BZ4" s="96">
        <f t="shared" si="37"/>
        <v>0.45804598050868911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22</v>
      </c>
      <c r="F5" s="20">
        <f t="shared" si="38"/>
        <v>0.43459999999999999</v>
      </c>
      <c r="G5" s="20">
        <f t="shared" si="0"/>
        <v>5.4755008317298213</v>
      </c>
      <c r="H5" s="29">
        <f t="shared" si="1"/>
        <v>38869.15492957746</v>
      </c>
      <c r="I5" s="19">
        <v>1.0353000000000001</v>
      </c>
      <c r="J5" s="19">
        <v>1.7999999999999999E-2</v>
      </c>
      <c r="K5" s="19">
        <v>1.075</v>
      </c>
      <c r="L5" s="19">
        <f t="shared" si="2"/>
        <v>1.2040495299961795</v>
      </c>
      <c r="M5" s="19">
        <f t="shared" si="39"/>
        <v>0.41726358407989056</v>
      </c>
      <c r="N5" s="19">
        <f t="shared" si="40"/>
        <v>0</v>
      </c>
      <c r="O5" s="19">
        <f t="shared" si="41"/>
        <v>0.41726358407989056</v>
      </c>
      <c r="P5" s="36">
        <f t="shared" si="42"/>
        <v>0</v>
      </c>
      <c r="Q5" s="17">
        <f t="shared" si="3"/>
        <v>5.9429384798410618</v>
      </c>
      <c r="R5" s="96">
        <f t="shared" si="4"/>
        <v>0</v>
      </c>
      <c r="S5" s="26">
        <v>0.98209999999999997</v>
      </c>
      <c r="T5" s="20">
        <v>1.6E-2</v>
      </c>
      <c r="U5" s="20">
        <v>1.0649999999999999</v>
      </c>
      <c r="V5" s="19">
        <f t="shared" si="5"/>
        <v>1.192849069252029</v>
      </c>
      <c r="W5" s="19">
        <f t="shared" si="43"/>
        <v>0.36852908189341621</v>
      </c>
      <c r="X5" s="19">
        <f t="shared" si="44"/>
        <v>0.73705816378683242</v>
      </c>
      <c r="Y5" s="19">
        <f t="shared" si="45"/>
        <v>1.1055872456802487</v>
      </c>
      <c r="Z5" s="36">
        <f t="shared" si="46"/>
        <v>8.6456036859615931E-3</v>
      </c>
      <c r="AA5" s="17">
        <f t="shared" si="6"/>
        <v>5.7370084810606645</v>
      </c>
      <c r="AB5" s="96">
        <f t="shared" si="7"/>
        <v>0.12847430263002929</v>
      </c>
      <c r="AC5" s="26">
        <v>0.92230000000000001</v>
      </c>
      <c r="AD5" s="20">
        <v>1.6E-2</v>
      </c>
      <c r="AE5" s="20">
        <v>1.0569999999999999</v>
      </c>
      <c r="AF5" s="19">
        <f t="shared" si="47"/>
        <v>1.1838887006567087</v>
      </c>
      <c r="AG5" s="19">
        <f t="shared" si="48"/>
        <v>0.32015148416005762</v>
      </c>
      <c r="AH5" s="19">
        <f t="shared" si="49"/>
        <v>1.2806059366402305</v>
      </c>
      <c r="AI5" s="19">
        <f t="shared" si="50"/>
        <v>1.6007574208002882</v>
      </c>
      <c r="AJ5" s="36">
        <f t="shared" si="51"/>
        <v>1.7032409041481018E-2</v>
      </c>
      <c r="AK5" s="17">
        <f t="shared" si="13"/>
        <v>5.5055307756646537</v>
      </c>
      <c r="AL5" s="96">
        <f t="shared" si="14"/>
        <v>0.23260353793692665</v>
      </c>
      <c r="AM5" s="26">
        <v>0.86080000000000001</v>
      </c>
      <c r="AN5" s="20">
        <v>1.2E-2</v>
      </c>
      <c r="AO5" s="20">
        <v>1.0409999999999999</v>
      </c>
      <c r="AP5" s="19">
        <f t="shared" ref="AP5:AP26" si="67">AO5/$C$14</f>
        <v>1.1659679634660678</v>
      </c>
      <c r="AQ5" s="19">
        <f t="shared" ref="AQ5:AQ26" si="68">4*PI()^2*$C$13*SQRT($C$11*$C$2)*($C$7*AM5*AO5)^2</f>
        <v>0.27049989648394945</v>
      </c>
      <c r="AR5" s="19">
        <f t="shared" ref="AR5:AR26" si="69">4*PI()^2*AR$1*SQRT($C$11*$C$2)*($C$7*AM5*AO5)^2</f>
        <v>1.6229993789036967</v>
      </c>
      <c r="AS5" s="19">
        <f t="shared" ref="AS5:AS26" si="70">AQ5+AR5</f>
        <v>1.8934992753876463</v>
      </c>
      <c r="AT5" s="36">
        <f t="shared" ref="AT5:AT26" si="71">2*PI()^2*AR$1*2*SQRT($C$2*$C$11)*AN5*$C$7^2*AO5^2/SQRT(2)</f>
        <v>1.8585749748078844E-2</v>
      </c>
      <c r="AU5" s="17">
        <f t="shared" si="15"/>
        <v>5.2674726003828027</v>
      </c>
      <c r="AV5" s="96">
        <f t="shared" si="16"/>
        <v>0.30811728926425713</v>
      </c>
      <c r="AW5" s="26">
        <v>0.81930000000000003</v>
      </c>
      <c r="AX5" s="20">
        <v>1.0999999999999999E-2</v>
      </c>
      <c r="AY5" s="20">
        <v>1.0289999999999999</v>
      </c>
      <c r="AZ5" s="19">
        <f t="shared" si="52"/>
        <v>1.1525274105730872</v>
      </c>
      <c r="BA5" s="19">
        <f t="shared" si="53"/>
        <v>0.23942957069401238</v>
      </c>
      <c r="BB5" s="19">
        <f t="shared" si="54"/>
        <v>1.9154365655520991</v>
      </c>
      <c r="BC5" s="19">
        <f t="shared" si="55"/>
        <v>2.1548661362461115</v>
      </c>
      <c r="BD5" s="36">
        <f t="shared" si="56"/>
        <v>2.2195224972320276E-2</v>
      </c>
      <c r="BE5" s="17">
        <f t="shared" si="22"/>
        <v>5.1068317178755374</v>
      </c>
      <c r="BF5" s="96">
        <f t="shared" si="23"/>
        <v>0.37507336669181035</v>
      </c>
      <c r="BG5" s="26">
        <v>0.78129999999999999</v>
      </c>
      <c r="BH5" s="20">
        <v>1.2E-2</v>
      </c>
      <c r="BI5" s="20">
        <v>1.0109999999999999</v>
      </c>
      <c r="BJ5" s="19">
        <f t="shared" si="57"/>
        <v>1.1323665812336163</v>
      </c>
      <c r="BK5" s="19">
        <f t="shared" si="58"/>
        <v>0.21018372634919896</v>
      </c>
      <c r="BL5" s="19">
        <f t="shared" si="59"/>
        <v>2.1018372634919897</v>
      </c>
      <c r="BM5" s="19">
        <f t="shared" si="60"/>
        <v>2.3120209898411885</v>
      </c>
      <c r="BN5" s="36">
        <f t="shared" si="61"/>
        <v>2.9216600823575842E-2</v>
      </c>
      <c r="BO5" s="17">
        <f t="shared" si="29"/>
        <v>4.9597388616038245</v>
      </c>
      <c r="BP5" s="96">
        <f t="shared" si="30"/>
        <v>0.42377982432976752</v>
      </c>
      <c r="BQ5" s="26">
        <v>0.7399</v>
      </c>
      <c r="BR5" s="20">
        <v>1.2999999999999999E-2</v>
      </c>
      <c r="BS5" s="20">
        <v>0.995</v>
      </c>
      <c r="BT5" s="19">
        <f t="shared" si="62"/>
        <v>1.1144458440429756</v>
      </c>
      <c r="BU5" s="19">
        <f t="shared" si="63"/>
        <v>0.18258005926559476</v>
      </c>
      <c r="BV5" s="19">
        <f t="shared" si="64"/>
        <v>2.1909607111871368</v>
      </c>
      <c r="BW5" s="19">
        <f t="shared" si="65"/>
        <v>2.3735407704527316</v>
      </c>
      <c r="BX5" s="36">
        <f t="shared" si="66"/>
        <v>3.6788907379330708E-2</v>
      </c>
      <c r="BY5" s="17">
        <f t="shared" si="36"/>
        <v>4.7994850655604324</v>
      </c>
      <c r="BZ5" s="96">
        <f t="shared" si="37"/>
        <v>0.45649912048039676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24</v>
      </c>
      <c r="F6" s="20">
        <f t="shared" si="38"/>
        <v>0.47459999999999997</v>
      </c>
      <c r="G6" s="20">
        <f t="shared" si="0"/>
        <v>5.9794585704992471</v>
      </c>
      <c r="H6" s="29">
        <f t="shared" si="1"/>
        <v>42446.619718309856</v>
      </c>
      <c r="I6" s="19">
        <v>1.0563</v>
      </c>
      <c r="J6" s="19">
        <v>2.8000000000000001E-2</v>
      </c>
      <c r="K6" s="19">
        <v>1.113</v>
      </c>
      <c r="L6" s="19">
        <f t="shared" si="2"/>
        <v>1.2466112808239516</v>
      </c>
      <c r="M6" s="19">
        <f t="shared" si="39"/>
        <v>0.46561398466873155</v>
      </c>
      <c r="N6" s="19">
        <f t="shared" si="40"/>
        <v>0</v>
      </c>
      <c r="O6" s="19">
        <f t="shared" si="41"/>
        <v>0.46561398466873155</v>
      </c>
      <c r="P6" s="36">
        <f t="shared" si="42"/>
        <v>0</v>
      </c>
      <c r="Q6" s="17">
        <f t="shared" si="3"/>
        <v>7.8454044557062934</v>
      </c>
      <c r="R6" s="96">
        <f t="shared" si="4"/>
        <v>0</v>
      </c>
      <c r="S6" s="26">
        <v>0.99770000000000003</v>
      </c>
      <c r="T6" s="20">
        <v>1.9E-2</v>
      </c>
      <c r="U6" s="20">
        <v>1.1140000000000001</v>
      </c>
      <c r="V6" s="19">
        <f t="shared" si="5"/>
        <v>1.2477313268983667</v>
      </c>
      <c r="W6" s="19">
        <f t="shared" si="43"/>
        <v>0.4161323257268803</v>
      </c>
      <c r="X6" s="19">
        <f t="shared" si="44"/>
        <v>0.83226465145376061</v>
      </c>
      <c r="Y6" s="19">
        <f t="shared" si="45"/>
        <v>1.2483969771806409</v>
      </c>
      <c r="Z6" s="36">
        <f t="shared" si="46"/>
        <v>1.1233112491205906E-2</v>
      </c>
      <c r="AA6" s="17">
        <f t="shared" si="6"/>
        <v>7.549998235116183</v>
      </c>
      <c r="AB6" s="96">
        <f t="shared" si="7"/>
        <v>0.11023375443755364</v>
      </c>
      <c r="AC6" s="26">
        <v>0.93489999999999995</v>
      </c>
      <c r="AD6" s="20">
        <v>1.9E-2</v>
      </c>
      <c r="AE6" s="20">
        <v>1.1040000000000001</v>
      </c>
      <c r="AF6" s="19">
        <f t="shared" si="47"/>
        <v>1.2365308661542163</v>
      </c>
      <c r="AG6" s="19">
        <f t="shared" si="48"/>
        <v>0.35886375238232188</v>
      </c>
      <c r="AH6" s="19">
        <f t="shared" si="49"/>
        <v>1.4354550095292875</v>
      </c>
      <c r="AI6" s="19">
        <f t="shared" si="50"/>
        <v>1.7943187619116094</v>
      </c>
      <c r="AJ6" s="36">
        <f t="shared" si="51"/>
        <v>2.2064691963683391E-2</v>
      </c>
      <c r="AK6" s="17">
        <f t="shared" si="13"/>
        <v>7.2334195550298528</v>
      </c>
      <c r="AL6" s="96">
        <f t="shared" si="14"/>
        <v>0.19844763581163008</v>
      </c>
      <c r="AM6" s="26">
        <v>0.88880000000000003</v>
      </c>
      <c r="AN6" s="20">
        <v>1.7999999999999999E-2</v>
      </c>
      <c r="AO6" s="20">
        <v>1.1000000000000001</v>
      </c>
      <c r="AP6" s="19">
        <f t="shared" si="67"/>
        <v>1.232050681856556</v>
      </c>
      <c r="AQ6" s="19">
        <f t="shared" si="68"/>
        <v>0.32199904953363195</v>
      </c>
      <c r="AR6" s="19">
        <f t="shared" si="69"/>
        <v>1.9319942972017916</v>
      </c>
      <c r="AS6" s="19">
        <f t="shared" si="70"/>
        <v>2.2539933467354234</v>
      </c>
      <c r="AT6" s="36">
        <f t="shared" si="71"/>
        <v>3.1128289406903979E-2</v>
      </c>
      <c r="AU6" s="17">
        <f t="shared" si="15"/>
        <v>7.0010266067499201</v>
      </c>
      <c r="AV6" s="96">
        <f t="shared" si="16"/>
        <v>0.27595871373193931</v>
      </c>
      <c r="AW6" s="26">
        <v>0.83799999999999997</v>
      </c>
      <c r="AX6" s="20">
        <v>1.9E-2</v>
      </c>
      <c r="AY6" s="20">
        <v>1.087</v>
      </c>
      <c r="AZ6" s="19">
        <f t="shared" si="52"/>
        <v>1.2174900828891602</v>
      </c>
      <c r="BA6" s="19">
        <f t="shared" si="53"/>
        <v>0.27951701708419591</v>
      </c>
      <c r="BB6" s="19">
        <f t="shared" si="54"/>
        <v>2.2361361366735673</v>
      </c>
      <c r="BC6" s="19">
        <f t="shared" si="55"/>
        <v>2.5156531537577633</v>
      </c>
      <c r="BD6" s="36">
        <f t="shared" si="56"/>
        <v>4.278079056861317E-2</v>
      </c>
      <c r="BE6" s="17">
        <f t="shared" si="22"/>
        <v>6.7449406680813588</v>
      </c>
      <c r="BF6" s="96">
        <f t="shared" si="23"/>
        <v>0.33152791799273906</v>
      </c>
      <c r="BG6" s="26">
        <v>0.8014</v>
      </c>
      <c r="BH6" s="20">
        <v>1.0999999999999999E-2</v>
      </c>
      <c r="BI6" s="20">
        <v>1.077</v>
      </c>
      <c r="BJ6" s="19">
        <f t="shared" si="57"/>
        <v>1.2062896221450097</v>
      </c>
      <c r="BK6" s="19">
        <f t="shared" si="58"/>
        <v>0.25095231732648959</v>
      </c>
      <c r="BL6" s="19">
        <f t="shared" si="59"/>
        <v>2.5095231732648959</v>
      </c>
      <c r="BM6" s="19">
        <f t="shared" si="60"/>
        <v>2.7604754905913857</v>
      </c>
      <c r="BN6" s="36">
        <f t="shared" si="61"/>
        <v>3.0392765659478713E-2</v>
      </c>
      <c r="BO6" s="17">
        <f t="shared" si="29"/>
        <v>6.5604378067571618</v>
      </c>
      <c r="BP6" s="96">
        <f t="shared" si="30"/>
        <v>0.38252373502879961</v>
      </c>
      <c r="BQ6" s="26">
        <v>0.76259999999999994</v>
      </c>
      <c r="BR6" s="20">
        <v>1.4999999999999999E-2</v>
      </c>
      <c r="BS6" s="20">
        <v>1.0640000000000001</v>
      </c>
      <c r="BT6" s="19">
        <f t="shared" si="62"/>
        <v>1.1917290231776141</v>
      </c>
      <c r="BU6" s="19">
        <f t="shared" si="63"/>
        <v>0.22178796973706047</v>
      </c>
      <c r="BV6" s="19">
        <f t="shared" si="64"/>
        <v>2.6614556368447255</v>
      </c>
      <c r="BW6" s="19">
        <f t="shared" si="65"/>
        <v>2.8832436065817859</v>
      </c>
      <c r="BX6" s="36">
        <f t="shared" si="66"/>
        <v>4.854023681046607E-2</v>
      </c>
      <c r="BY6" s="17">
        <f t="shared" si="36"/>
        <v>6.3648446095063722</v>
      </c>
      <c r="BZ6" s="96">
        <f t="shared" si="37"/>
        <v>0.41814935008305498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26</v>
      </c>
      <c r="F7" s="20">
        <f t="shared" si="38"/>
        <v>0.51460000000000006</v>
      </c>
      <c r="G7" s="20">
        <f t="shared" si="0"/>
        <v>6.4834163092686756</v>
      </c>
      <c r="H7" s="29">
        <f t="shared" si="1"/>
        <v>46024.084507042258</v>
      </c>
      <c r="I7" s="19">
        <v>1.0444</v>
      </c>
      <c r="J7" s="19">
        <v>3.5999999999999997E-2</v>
      </c>
      <c r="K7" s="19">
        <v>1.1419999999999999</v>
      </c>
      <c r="L7" s="19">
        <f t="shared" si="2"/>
        <v>1.2790926169819878</v>
      </c>
      <c r="M7" s="19">
        <f t="shared" si="39"/>
        <v>0.47921131253029514</v>
      </c>
      <c r="N7" s="19">
        <f t="shared" si="40"/>
        <v>0</v>
      </c>
      <c r="O7" s="19">
        <f t="shared" si="41"/>
        <v>0.47921131253029514</v>
      </c>
      <c r="P7" s="36">
        <f t="shared" si="42"/>
        <v>0</v>
      </c>
      <c r="Q7" s="17">
        <f t="shared" si="3"/>
        <v>9.9244844876279821</v>
      </c>
      <c r="R7" s="96">
        <f t="shared" si="4"/>
        <v>0</v>
      </c>
      <c r="S7" s="26">
        <v>0.99709999999999999</v>
      </c>
      <c r="T7" s="20">
        <v>2.8000000000000001E-2</v>
      </c>
      <c r="U7" s="20">
        <v>1.147</v>
      </c>
      <c r="V7" s="19">
        <f t="shared" si="5"/>
        <v>1.2846928473540633</v>
      </c>
      <c r="W7" s="19">
        <f t="shared" si="43"/>
        <v>0.44062120708067087</v>
      </c>
      <c r="X7" s="19">
        <f t="shared" si="44"/>
        <v>0.88124241416134175</v>
      </c>
      <c r="Y7" s="19">
        <f t="shared" si="45"/>
        <v>1.3218636212420125</v>
      </c>
      <c r="Z7" s="36">
        <f t="shared" si="46"/>
        <v>1.7549348263746115E-2</v>
      </c>
      <c r="AA7" s="17">
        <f t="shared" si="6"/>
        <v>9.6205294783915125</v>
      </c>
      <c r="AB7" s="96">
        <f t="shared" si="7"/>
        <v>9.1600198943382852E-2</v>
      </c>
      <c r="AC7" s="26">
        <v>0.93589999999999995</v>
      </c>
      <c r="AD7" s="20">
        <v>1.9E-2</v>
      </c>
      <c r="AE7" s="20">
        <v>1.1439999999999999</v>
      </c>
      <c r="AF7" s="19">
        <f t="shared" si="47"/>
        <v>1.281332709130818</v>
      </c>
      <c r="AG7" s="19">
        <f t="shared" si="48"/>
        <v>0.38616425489305228</v>
      </c>
      <c r="AH7" s="19">
        <f t="shared" si="49"/>
        <v>1.5446570195722091</v>
      </c>
      <c r="AI7" s="19">
        <f t="shared" si="50"/>
        <v>1.9308212744652615</v>
      </c>
      <c r="AJ7" s="36">
        <f t="shared" si="51"/>
        <v>2.3692548097319972E-2</v>
      </c>
      <c r="AK7" s="17">
        <f t="shared" si="13"/>
        <v>9.2272515383223368</v>
      </c>
      <c r="AL7" s="96">
        <f t="shared" si="14"/>
        <v>0.1674016377636382</v>
      </c>
      <c r="AM7" s="26">
        <v>0.88660000000000005</v>
      </c>
      <c r="AN7" s="20">
        <v>2.3E-2</v>
      </c>
      <c r="AO7" s="20">
        <v>1.139</v>
      </c>
      <c r="AP7" s="19">
        <f t="shared" si="67"/>
        <v>1.275732478758743</v>
      </c>
      <c r="AQ7" s="19">
        <f t="shared" si="68"/>
        <v>0.3435294939739128</v>
      </c>
      <c r="AR7" s="19">
        <f t="shared" si="69"/>
        <v>2.0611769638434767</v>
      </c>
      <c r="AS7" s="19">
        <f t="shared" si="70"/>
        <v>2.4047064578173893</v>
      </c>
      <c r="AT7" s="36">
        <f t="shared" si="71"/>
        <v>4.2645446347935878E-2</v>
      </c>
      <c r="AU7" s="17">
        <f t="shared" si="15"/>
        <v>8.9104443088221679</v>
      </c>
      <c r="AV7" s="96">
        <f t="shared" si="16"/>
        <v>0.23132145742751795</v>
      </c>
      <c r="AW7" s="26">
        <v>0.84289999999999998</v>
      </c>
      <c r="AX7" s="20">
        <v>1.7000000000000001E-2</v>
      </c>
      <c r="AY7" s="20">
        <v>1.1319999999999999</v>
      </c>
      <c r="AZ7" s="19">
        <f t="shared" si="52"/>
        <v>1.2678921562378374</v>
      </c>
      <c r="BA7" s="19">
        <f t="shared" si="53"/>
        <v>0.30669457144893497</v>
      </c>
      <c r="BB7" s="19">
        <f t="shared" si="54"/>
        <v>2.4535565715914798</v>
      </c>
      <c r="BC7" s="19">
        <f t="shared" si="55"/>
        <v>2.7602511430404149</v>
      </c>
      <c r="BD7" s="36">
        <f t="shared" si="56"/>
        <v>4.1512404721407582E-2</v>
      </c>
      <c r="BE7" s="17">
        <f t="shared" si="22"/>
        <v>8.6296232960603572</v>
      </c>
      <c r="BF7" s="96">
        <f t="shared" si="23"/>
        <v>0.28431792297487551</v>
      </c>
      <c r="BG7" s="26">
        <v>0.80410000000000004</v>
      </c>
      <c r="BH7" s="20">
        <v>1.4999999999999999E-2</v>
      </c>
      <c r="BI7" s="20">
        <v>1.1259999999999999</v>
      </c>
      <c r="BJ7" s="19">
        <f t="shared" si="57"/>
        <v>1.2611718797913472</v>
      </c>
      <c r="BK7" s="19">
        <f t="shared" si="58"/>
        <v>0.27615825693047164</v>
      </c>
      <c r="BL7" s="19">
        <f t="shared" si="59"/>
        <v>2.761582569304716</v>
      </c>
      <c r="BM7" s="19">
        <f t="shared" si="60"/>
        <v>3.0377408262351877</v>
      </c>
      <c r="BN7" s="36">
        <f t="shared" si="61"/>
        <v>4.5301665587772932E-2</v>
      </c>
      <c r="BO7" s="17">
        <f t="shared" si="29"/>
        <v>8.3802902229446072</v>
      </c>
      <c r="BP7" s="96">
        <f t="shared" si="30"/>
        <v>0.32953304668896904</v>
      </c>
      <c r="BQ7" s="26">
        <v>0.76439999999999997</v>
      </c>
      <c r="BR7" s="20">
        <v>1.4999999999999999E-2</v>
      </c>
      <c r="BS7" s="20">
        <v>1.119</v>
      </c>
      <c r="BT7" s="19">
        <f t="shared" si="62"/>
        <v>1.2533315572704418</v>
      </c>
      <c r="BU7" s="19">
        <f t="shared" si="63"/>
        <v>0.24646920111591278</v>
      </c>
      <c r="BV7" s="19">
        <f t="shared" si="64"/>
        <v>2.957630413390953</v>
      </c>
      <c r="BW7" s="19">
        <f t="shared" si="65"/>
        <v>3.2040996145068656</v>
      </c>
      <c r="BX7" s="36">
        <f t="shared" si="66"/>
        <v>5.3688195581319959E-2</v>
      </c>
      <c r="BY7" s="17">
        <f t="shared" si="36"/>
        <v>8.1251736507101899</v>
      </c>
      <c r="BZ7" s="96">
        <f t="shared" si="37"/>
        <v>0.36400827115029571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28</v>
      </c>
      <c r="F8" s="20">
        <f t="shared" si="38"/>
        <v>0.55460000000000009</v>
      </c>
      <c r="G8" s="20">
        <f t="shared" si="0"/>
        <v>6.9873740480381032</v>
      </c>
      <c r="H8" s="29">
        <f t="shared" si="1"/>
        <v>49601.549295774654</v>
      </c>
      <c r="I8" s="19">
        <v>1.0254000000000001</v>
      </c>
      <c r="J8" s="19">
        <v>4.3999999999999997E-2</v>
      </c>
      <c r="K8" s="19">
        <v>1.1739999999999999</v>
      </c>
      <c r="L8" s="19">
        <f t="shared" si="2"/>
        <v>1.3149340913632697</v>
      </c>
      <c r="M8" s="19">
        <f t="shared" si="39"/>
        <v>0.48818445648367709</v>
      </c>
      <c r="N8" s="19">
        <f t="shared" si="40"/>
        <v>0</v>
      </c>
      <c r="O8" s="19">
        <f t="shared" si="41"/>
        <v>0.48818445648367709</v>
      </c>
      <c r="P8" s="36">
        <f t="shared" si="42"/>
        <v>0</v>
      </c>
      <c r="Q8" s="17">
        <f>0.5926*0.5*$C$6*$F8^3*($C$7*I8*2+$C$7)*$C$8</f>
        <v>12.270497080657861</v>
      </c>
      <c r="R8" s="96">
        <f t="shared" si="4"/>
        <v>0</v>
      </c>
      <c r="S8" s="26">
        <v>0.97319999999999995</v>
      </c>
      <c r="T8" s="20">
        <v>3.4000000000000002E-2</v>
      </c>
      <c r="U8" s="20">
        <v>1.1870000000000001</v>
      </c>
      <c r="V8" s="19">
        <f t="shared" si="5"/>
        <v>1.3294946903306655</v>
      </c>
      <c r="W8" s="19">
        <f t="shared" si="43"/>
        <v>0.44953836946687942</v>
      </c>
      <c r="X8" s="19">
        <f t="shared" si="44"/>
        <v>0.89907673893375883</v>
      </c>
      <c r="Y8" s="19">
        <f t="shared" si="45"/>
        <v>1.3486151084006384</v>
      </c>
      <c r="Z8" s="36">
        <f t="shared" si="46"/>
        <v>2.282214605310847E-2</v>
      </c>
      <c r="AA8" s="17">
        <f>0.5926*0.5*$C$6*$F8^3*($C$7*S8*2+$C$7)*$C$8</f>
        <v>11.850594138734206</v>
      </c>
      <c r="AB8" s="96">
        <f t="shared" si="7"/>
        <v>7.5867650888075358E-2</v>
      </c>
      <c r="AC8" s="26">
        <v>0.93520000000000003</v>
      </c>
      <c r="AD8" s="20">
        <v>0.03</v>
      </c>
      <c r="AE8" s="20">
        <v>1.18</v>
      </c>
      <c r="AF8" s="19">
        <f t="shared" si="47"/>
        <v>1.3216543678097599</v>
      </c>
      <c r="AG8" s="19">
        <f t="shared" si="48"/>
        <v>0.41023634908547552</v>
      </c>
      <c r="AH8" s="19">
        <f t="shared" si="49"/>
        <v>1.6409453963419021</v>
      </c>
      <c r="AI8" s="19">
        <f t="shared" si="50"/>
        <v>2.0511817454273777</v>
      </c>
      <c r="AJ8" s="36">
        <f t="shared" si="51"/>
        <v>3.9800762323391262E-2</v>
      </c>
      <c r="AK8" s="17">
        <f>0.5926*0.5*$C$6*$F8^3*($C$7*AC8*2+$C$7)*$C$8</f>
        <v>11.544917667602045</v>
      </c>
      <c r="AL8" s="96">
        <f t="shared" si="14"/>
        <v>0.1421357383038607</v>
      </c>
      <c r="AM8" s="26">
        <v>0.88300000000000001</v>
      </c>
      <c r="AN8" s="20">
        <v>2.9000000000000001E-2</v>
      </c>
      <c r="AO8" s="20">
        <v>1.1830000000000001</v>
      </c>
      <c r="AP8" s="19">
        <f t="shared" si="67"/>
        <v>1.3250145060330052</v>
      </c>
      <c r="AQ8" s="19">
        <f t="shared" si="68"/>
        <v>0.36758012743440088</v>
      </c>
      <c r="AR8" s="19">
        <f t="shared" si="69"/>
        <v>2.205480764606405</v>
      </c>
      <c r="AS8" s="19">
        <f t="shared" si="70"/>
        <v>2.573060892040806</v>
      </c>
      <c r="AT8" s="36">
        <f t="shared" si="71"/>
        <v>5.8004924692359086E-2</v>
      </c>
      <c r="AU8" s="17">
        <f>0.5926*0.5*$C$6*$F8^3*($C$7*AM8*2+$C$7)*$C$8</f>
        <v>11.125014725678392</v>
      </c>
      <c r="AV8" s="96">
        <f t="shared" si="16"/>
        <v>0.19824519957854861</v>
      </c>
      <c r="AW8" s="26">
        <v>0.84960000000000002</v>
      </c>
      <c r="AX8" s="20">
        <v>0.02</v>
      </c>
      <c r="AY8" s="20">
        <v>1.1859999999999999</v>
      </c>
      <c r="AZ8" s="19">
        <f t="shared" si="52"/>
        <v>1.3283746442562503</v>
      </c>
      <c r="BA8" s="19">
        <f t="shared" si="53"/>
        <v>0.34202630853607641</v>
      </c>
      <c r="BB8" s="19">
        <f t="shared" si="54"/>
        <v>2.7362104682886113</v>
      </c>
      <c r="BC8" s="19">
        <f t="shared" si="55"/>
        <v>3.0782367768246877</v>
      </c>
      <c r="BD8" s="36">
        <f t="shared" si="56"/>
        <v>5.3608726497206625E-2</v>
      </c>
      <c r="BE8" s="17">
        <f>0.5926*0.5*$C$6*$F8^3*($C$7*AW8*2+$C$7)*$C$8</f>
        <v>10.856341195788545</v>
      </c>
      <c r="BF8" s="96">
        <f t="shared" si="23"/>
        <v>0.2520379950245169</v>
      </c>
      <c r="BG8" s="26">
        <v>0.80420000000000003</v>
      </c>
      <c r="BH8" s="20">
        <v>0.02</v>
      </c>
      <c r="BI8" s="20">
        <v>1.177</v>
      </c>
      <c r="BJ8" s="19">
        <f t="shared" si="57"/>
        <v>1.3182942295865148</v>
      </c>
      <c r="BK8" s="19">
        <f t="shared" si="58"/>
        <v>0.30181595256476268</v>
      </c>
      <c r="BL8" s="19">
        <f t="shared" si="59"/>
        <v>3.0181595256476266</v>
      </c>
      <c r="BM8" s="19">
        <f t="shared" si="60"/>
        <v>3.3199754782123891</v>
      </c>
      <c r="BN8" s="36">
        <f t="shared" si="61"/>
        <v>6.5997738040674742E-2</v>
      </c>
      <c r="BO8" s="17">
        <f>0.5926*0.5*$C$6*$F8^3*($C$7*BG8*2+$C$7)*$C$8</f>
        <v>10.491138253962225</v>
      </c>
      <c r="BP8" s="96">
        <f t="shared" si="30"/>
        <v>0.28768656484988631</v>
      </c>
      <c r="BQ8" s="26">
        <v>0.77329999999999999</v>
      </c>
      <c r="BR8" s="20">
        <v>1.7000000000000001E-2</v>
      </c>
      <c r="BS8" s="20">
        <v>1.173</v>
      </c>
      <c r="BT8" s="19">
        <f t="shared" si="62"/>
        <v>1.3138140452888547</v>
      </c>
      <c r="BU8" s="19">
        <f t="shared" si="63"/>
        <v>0.27717443579309353</v>
      </c>
      <c r="BV8" s="19">
        <f t="shared" si="64"/>
        <v>3.3260932295171219</v>
      </c>
      <c r="BW8" s="19">
        <f t="shared" si="65"/>
        <v>3.6032676653102156</v>
      </c>
      <c r="BX8" s="36">
        <f t="shared" si="66"/>
        <v>6.6860915882551303E-2</v>
      </c>
      <c r="BY8" s="17">
        <f>0.5926*0.5*$C$6*$F8^3*($C$7*BQ8*2+$C$7)*$C$8</f>
        <v>10.242575018225811</v>
      </c>
      <c r="BZ8" s="96">
        <f t="shared" si="37"/>
        <v>0.32473213265205436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30</v>
      </c>
      <c r="F9" s="20">
        <f t="shared" si="38"/>
        <v>0.59460000000000002</v>
      </c>
      <c r="G9" s="20">
        <f t="shared" si="0"/>
        <v>7.4913317868075282</v>
      </c>
      <c r="H9" s="29">
        <f t="shared" si="1"/>
        <v>53179.014084507042</v>
      </c>
      <c r="I9" s="19">
        <v>1.0218</v>
      </c>
      <c r="J9" s="19">
        <v>4.2000000000000003E-2</v>
      </c>
      <c r="K9" s="19">
        <v>1.2150000000000001</v>
      </c>
      <c r="L9" s="19">
        <f t="shared" si="2"/>
        <v>1.3608559804142868</v>
      </c>
      <c r="M9" s="19">
        <f t="shared" si="39"/>
        <v>0.51921290721812507</v>
      </c>
      <c r="N9" s="19">
        <f t="shared" si="40"/>
        <v>0</v>
      </c>
      <c r="O9" s="19">
        <f t="shared" si="41"/>
        <v>0.51921290721812507</v>
      </c>
      <c r="P9" s="36">
        <f t="shared" si="42"/>
        <v>0</v>
      </c>
      <c r="Q9" s="17">
        <f t="shared" ref="Q9:Q25" si="72">0.5926*0.5*$C$6*$F9^3*($C$7*I9*2+$C$7)*$C$8</f>
        <v>15.085896125721149</v>
      </c>
      <c r="R9" s="96">
        <f t="shared" si="4"/>
        <v>0</v>
      </c>
      <c r="S9" s="26">
        <v>0.95509999999999995</v>
      </c>
      <c r="T9" s="20">
        <v>3.9E-2</v>
      </c>
      <c r="U9" s="20">
        <v>1.22</v>
      </c>
      <c r="V9" s="19">
        <f t="shared" si="5"/>
        <v>1.366456210786362</v>
      </c>
      <c r="W9" s="19">
        <f t="shared" si="43"/>
        <v>0.4573813784837108</v>
      </c>
      <c r="X9" s="19">
        <f t="shared" si="44"/>
        <v>0.9147627569674216</v>
      </c>
      <c r="Y9" s="19">
        <f t="shared" si="45"/>
        <v>1.3721441354511323</v>
      </c>
      <c r="Z9" s="36">
        <f t="shared" si="46"/>
        <v>2.7654155068506263E-2</v>
      </c>
      <c r="AA9" s="17">
        <f t="shared" ref="AA9:AA25" si="73">0.5926*0.5*$C$6*$F9^3*($C$7*S9*2+$C$7)*$C$8</f>
        <v>14.424686195647816</v>
      </c>
      <c r="AB9" s="96">
        <f t="shared" si="7"/>
        <v>6.3416475378398299E-2</v>
      </c>
      <c r="AC9" s="26">
        <v>0.92869999999999997</v>
      </c>
      <c r="AD9" s="20">
        <v>3.4000000000000002E-2</v>
      </c>
      <c r="AE9" s="20">
        <v>1.22</v>
      </c>
      <c r="AF9" s="19">
        <f t="shared" si="47"/>
        <v>1.366456210786362</v>
      </c>
      <c r="AG9" s="19">
        <f t="shared" si="48"/>
        <v>0.43244579653005383</v>
      </c>
      <c r="AH9" s="19">
        <f t="shared" si="49"/>
        <v>1.7297831861202153</v>
      </c>
      <c r="AI9" s="19">
        <f t="shared" si="50"/>
        <v>2.162228982650269</v>
      </c>
      <c r="AJ9" s="36">
        <f t="shared" si="51"/>
        <v>4.8217501145087847E-2</v>
      </c>
      <c r="AK9" s="17">
        <f t="shared" ref="AK9:AK25" si="74">0.5926*0.5*$C$6*$F9^3*($C$7*AC9*2+$C$7)*$C$8</f>
        <v>14.162977917477859</v>
      </c>
      <c r="AL9" s="96">
        <f t="shared" si="14"/>
        <v>0.12213414411848882</v>
      </c>
      <c r="AM9" s="26">
        <v>0.8992</v>
      </c>
      <c r="AN9" s="20">
        <v>0.03</v>
      </c>
      <c r="AO9" s="20">
        <v>1.2210000000000001</v>
      </c>
      <c r="AP9" s="19">
        <f t="shared" si="67"/>
        <v>1.3675762568607772</v>
      </c>
      <c r="AQ9" s="19">
        <f t="shared" si="68"/>
        <v>0.4060738769817232</v>
      </c>
      <c r="AR9" s="19">
        <f t="shared" si="69"/>
        <v>2.4364432618903389</v>
      </c>
      <c r="AS9" s="19">
        <f t="shared" si="70"/>
        <v>2.8425171388720623</v>
      </c>
      <c r="AT9" s="36">
        <f t="shared" si="71"/>
        <v>6.3921942297077317E-2</v>
      </c>
      <c r="AU9" s="17">
        <f t="shared" ref="AU9:AU25" si="75">0.5926*0.5*$C$6*$F9^3*($C$7*AM9*2+$C$7)*$C$8</f>
        <v>13.870538743007643</v>
      </c>
      <c r="AV9" s="96">
        <f t="shared" si="16"/>
        <v>0.17565599339957783</v>
      </c>
      <c r="AW9" s="26">
        <v>0.84919999999999995</v>
      </c>
      <c r="AX9" s="20">
        <v>2.5000000000000001E-2</v>
      </c>
      <c r="AY9" s="20">
        <v>1.216</v>
      </c>
      <c r="AZ9" s="19">
        <f t="shared" si="52"/>
        <v>1.3619760264887018</v>
      </c>
      <c r="BA9" s="19">
        <f t="shared" si="53"/>
        <v>0.35920985939935152</v>
      </c>
      <c r="BB9" s="19">
        <f t="shared" si="54"/>
        <v>2.8736788751948121</v>
      </c>
      <c r="BC9" s="19">
        <f t="shared" si="55"/>
        <v>3.2328887345941637</v>
      </c>
      <c r="BD9" s="36">
        <f t="shared" si="56"/>
        <v>7.044388108548362E-2</v>
      </c>
      <c r="BE9" s="17">
        <f t="shared" ref="BE9:BE25" si="76">0.5926*0.5*$C$6*$F9^3*($C$7*AW9*2+$C$7)*$C$8</f>
        <v>13.374879125261515</v>
      </c>
      <c r="BF9" s="96">
        <f t="shared" si="23"/>
        <v>0.21485643707741725</v>
      </c>
      <c r="BG9" s="26">
        <v>0.81559999999999999</v>
      </c>
      <c r="BH9" s="20">
        <v>2.1999999999999999E-2</v>
      </c>
      <c r="BI9" s="20">
        <v>1.22</v>
      </c>
      <c r="BJ9" s="19">
        <f t="shared" si="57"/>
        <v>1.366456210786362</v>
      </c>
      <c r="BK9" s="19">
        <f t="shared" si="58"/>
        <v>0.33353024550489552</v>
      </c>
      <c r="BL9" s="19">
        <f t="shared" si="59"/>
        <v>3.3353024550489545</v>
      </c>
      <c r="BM9" s="19">
        <f t="shared" si="60"/>
        <v>3.6688327005538501</v>
      </c>
      <c r="BN9" s="36">
        <f t="shared" si="61"/>
        <v>7.7998898911171483E-2</v>
      </c>
      <c r="BO9" s="17">
        <f t="shared" ref="BO9:BO25" si="77">0.5926*0.5*$C$6*$F9^3*($C$7*BG9*2+$C$7)*$C$8</f>
        <v>13.041795862136116</v>
      </c>
      <c r="BP9" s="96">
        <f t="shared" si="30"/>
        <v>0.25573950783359872</v>
      </c>
      <c r="BQ9" s="26">
        <v>0.7853</v>
      </c>
      <c r="BR9" s="20">
        <v>0.02</v>
      </c>
      <c r="BS9" s="20">
        <v>1.22</v>
      </c>
      <c r="BT9" s="19">
        <f t="shared" si="62"/>
        <v>1.366456210786362</v>
      </c>
      <c r="BU9" s="19">
        <f t="shared" si="63"/>
        <v>0.30920889861351442</v>
      </c>
      <c r="BV9" s="19">
        <f t="shared" si="64"/>
        <v>3.7105067833621725</v>
      </c>
      <c r="BW9" s="19">
        <f t="shared" si="65"/>
        <v>4.0197156819756872</v>
      </c>
      <c r="BX9" s="36">
        <f t="shared" si="66"/>
        <v>8.5089707903096182E-2</v>
      </c>
      <c r="BY9" s="17">
        <f t="shared" ref="BY9:BY25" si="78">0.5926*0.5*$C$6*$F9^3*($C$7*BQ9*2+$C$7)*$C$8</f>
        <v>12.741426133781966</v>
      </c>
      <c r="BZ9" s="96">
        <f t="shared" si="37"/>
        <v>0.29121597099121616</v>
      </c>
    </row>
    <row r="10" spans="2:78" ht="20.100000000000001" customHeight="1">
      <c r="B10" s="9" t="s">
        <v>7</v>
      </c>
      <c r="C10" s="10">
        <v>1.343</v>
      </c>
      <c r="D10" s="2"/>
      <c r="E10" s="38">
        <v>32</v>
      </c>
      <c r="F10" s="20">
        <f t="shared" si="38"/>
        <v>0.63460000000000005</v>
      </c>
      <c r="G10" s="20">
        <f t="shared" si="0"/>
        <v>7.9952895255769558</v>
      </c>
      <c r="H10" s="29">
        <f t="shared" si="1"/>
        <v>56756.478873239437</v>
      </c>
      <c r="I10" s="19">
        <v>0.99980000000000002</v>
      </c>
      <c r="J10" s="19">
        <v>4.2000000000000003E-2</v>
      </c>
      <c r="K10" s="19">
        <v>1.2609999999999999</v>
      </c>
      <c r="L10" s="19">
        <f t="shared" si="2"/>
        <v>1.4123780998373789</v>
      </c>
      <c r="M10" s="19">
        <f t="shared" si="39"/>
        <v>0.53544832650679708</v>
      </c>
      <c r="N10" s="19">
        <f t="shared" si="40"/>
        <v>0</v>
      </c>
      <c r="O10" s="19">
        <f t="shared" si="41"/>
        <v>0.53544832650679708</v>
      </c>
      <c r="P10" s="36">
        <f t="shared" si="42"/>
        <v>0</v>
      </c>
      <c r="Q10" s="17">
        <f t="shared" si="72"/>
        <v>18.074753002616845</v>
      </c>
      <c r="R10" s="96">
        <f t="shared" si="4"/>
        <v>0</v>
      </c>
      <c r="S10" s="26">
        <v>0.96740000000000004</v>
      </c>
      <c r="T10" s="20">
        <v>4.3999999999999997E-2</v>
      </c>
      <c r="U10" s="20">
        <v>1.264</v>
      </c>
      <c r="V10" s="19">
        <f t="shared" si="5"/>
        <v>1.4157382380606243</v>
      </c>
      <c r="W10" s="19">
        <f t="shared" si="43"/>
        <v>0.50369477010861374</v>
      </c>
      <c r="X10" s="19">
        <f t="shared" si="44"/>
        <v>1.0073895402172275</v>
      </c>
      <c r="Y10" s="19">
        <f t="shared" si="45"/>
        <v>1.5110843103258413</v>
      </c>
      <c r="Z10" s="36">
        <f t="shared" si="46"/>
        <v>3.3490601664816738E-2</v>
      </c>
      <c r="AA10" s="17">
        <f t="shared" si="73"/>
        <v>17.684286275530042</v>
      </c>
      <c r="AB10" s="96">
        <f t="shared" si="7"/>
        <v>5.696523594572004E-2</v>
      </c>
      <c r="AC10" s="26">
        <v>0.92820000000000003</v>
      </c>
      <c r="AD10" s="20">
        <v>3.5999999999999997E-2</v>
      </c>
      <c r="AE10" s="20">
        <v>1.2589999999999999</v>
      </c>
      <c r="AF10" s="19">
        <f t="shared" si="47"/>
        <v>1.4101380076885488</v>
      </c>
      <c r="AG10" s="19">
        <f t="shared" si="48"/>
        <v>0.46004012836766778</v>
      </c>
      <c r="AH10" s="19">
        <f t="shared" si="49"/>
        <v>1.8401605134706711</v>
      </c>
      <c r="AI10" s="19">
        <f t="shared" si="50"/>
        <v>2.3002006418383387</v>
      </c>
      <c r="AJ10" s="36">
        <f t="shared" si="51"/>
        <v>5.4370093775630582E-2</v>
      </c>
      <c r="AK10" s="17">
        <f t="shared" si="74"/>
        <v>17.211869741523785</v>
      </c>
      <c r="AL10" s="96">
        <f t="shared" si="14"/>
        <v>0.10691229605527794</v>
      </c>
      <c r="AM10" s="26">
        <v>0.89670000000000005</v>
      </c>
      <c r="AN10" s="20">
        <v>3.3000000000000002E-2</v>
      </c>
      <c r="AO10" s="20">
        <v>1.246</v>
      </c>
      <c r="AP10" s="19">
        <f t="shared" si="67"/>
        <v>1.3955774087211532</v>
      </c>
      <c r="AQ10" s="19">
        <f t="shared" si="68"/>
        <v>0.42052474074235302</v>
      </c>
      <c r="AR10" s="19">
        <f t="shared" si="69"/>
        <v>2.5231484444541179</v>
      </c>
      <c r="AS10" s="19">
        <f t="shared" si="70"/>
        <v>2.943673185196471</v>
      </c>
      <c r="AT10" s="36">
        <f t="shared" si="71"/>
        <v>7.3222980843710497E-2</v>
      </c>
      <c r="AU10" s="17">
        <f t="shared" si="75"/>
        <v>16.832249312411619</v>
      </c>
      <c r="AV10" s="96">
        <f t="shared" si="16"/>
        <v>0.14989965973196584</v>
      </c>
      <c r="AW10" s="26">
        <v>0.85550000000000004</v>
      </c>
      <c r="AX10" s="20">
        <v>3.6999999999999998E-2</v>
      </c>
      <c r="AY10" s="20">
        <v>1.258</v>
      </c>
      <c r="AZ10" s="19">
        <f t="shared" si="52"/>
        <v>1.4090179616141338</v>
      </c>
      <c r="BA10" s="19">
        <f t="shared" si="53"/>
        <v>0.39017769390002671</v>
      </c>
      <c r="BB10" s="19">
        <f t="shared" si="54"/>
        <v>3.1214215512002137</v>
      </c>
      <c r="BC10" s="19">
        <f t="shared" si="55"/>
        <v>3.5115992451002405</v>
      </c>
      <c r="BD10" s="36">
        <f t="shared" si="56"/>
        <v>0.11158327990738053</v>
      </c>
      <c r="BE10" s="17">
        <f t="shared" si="76"/>
        <v>16.335729894017291</v>
      </c>
      <c r="BF10" s="96">
        <f t="shared" si="23"/>
        <v>0.19107940517205699</v>
      </c>
      <c r="BG10" s="26">
        <v>0.81899999999999995</v>
      </c>
      <c r="BH10" s="20">
        <v>3.1E-2</v>
      </c>
      <c r="BI10" s="20">
        <v>1.2569999999999999</v>
      </c>
      <c r="BJ10" s="19">
        <f t="shared" si="57"/>
        <v>1.4078979155397187</v>
      </c>
      <c r="BK10" s="19">
        <f t="shared" si="58"/>
        <v>0.35702570587661636</v>
      </c>
      <c r="BL10" s="19">
        <f t="shared" si="59"/>
        <v>3.5702570587661633</v>
      </c>
      <c r="BM10" s="19">
        <f t="shared" si="60"/>
        <v>3.9272827646427797</v>
      </c>
      <c r="BN10" s="36">
        <f t="shared" si="61"/>
        <v>0.11667515297075035</v>
      </c>
      <c r="BO10" s="17">
        <f t="shared" si="77"/>
        <v>15.895852253934933</v>
      </c>
      <c r="BP10" s="96">
        <f t="shared" si="30"/>
        <v>0.22460306007703143</v>
      </c>
      <c r="BQ10" s="26">
        <v>0.79320000000000002</v>
      </c>
      <c r="BR10" s="20">
        <v>2.1000000000000001E-2</v>
      </c>
      <c r="BS10" s="20">
        <v>1.258</v>
      </c>
      <c r="BT10" s="19">
        <f t="shared" si="62"/>
        <v>1.4090179616141338</v>
      </c>
      <c r="BU10" s="19">
        <f t="shared" si="63"/>
        <v>0.33541912437581251</v>
      </c>
      <c r="BV10" s="19">
        <f t="shared" si="64"/>
        <v>4.0250294925097503</v>
      </c>
      <c r="BW10" s="19">
        <f t="shared" si="65"/>
        <v>4.360448616885563</v>
      </c>
      <c r="BX10" s="36">
        <f t="shared" si="66"/>
        <v>9.4996576137364494E-2</v>
      </c>
      <c r="BY10" s="17">
        <f t="shared" si="78"/>
        <v>15.584925045328776</v>
      </c>
      <c r="BZ10" s="96">
        <f t="shared" si="37"/>
        <v>0.25826428300443838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34</v>
      </c>
      <c r="F11" s="20">
        <f t="shared" si="38"/>
        <v>0.67460000000000009</v>
      </c>
      <c r="G11" s="20">
        <f t="shared" si="0"/>
        <v>8.4992472643463834</v>
      </c>
      <c r="H11" s="29">
        <f t="shared" si="1"/>
        <v>60333.94366197184</v>
      </c>
      <c r="I11" s="19">
        <v>0.97970000000000002</v>
      </c>
      <c r="J11" s="19">
        <v>4.2000000000000003E-2</v>
      </c>
      <c r="K11" s="19">
        <v>1.2949999999999999</v>
      </c>
      <c r="L11" s="19">
        <f t="shared" si="2"/>
        <v>1.4504596663674907</v>
      </c>
      <c r="M11" s="19">
        <f t="shared" si="39"/>
        <v>0.54223416805965519</v>
      </c>
      <c r="N11" s="19">
        <f t="shared" si="40"/>
        <v>0</v>
      </c>
      <c r="O11" s="19">
        <f t="shared" si="41"/>
        <v>0.54223416805965519</v>
      </c>
      <c r="P11" s="36">
        <f t="shared" si="42"/>
        <v>0</v>
      </c>
      <c r="Q11" s="17">
        <f t="shared" si="72"/>
        <v>21.421580144628489</v>
      </c>
      <c r="R11" s="96">
        <f t="shared" si="4"/>
        <v>0</v>
      </c>
      <c r="S11" s="26">
        <v>0.95540000000000003</v>
      </c>
      <c r="T11" s="20">
        <v>3.7999999999999999E-2</v>
      </c>
      <c r="U11" s="20">
        <v>1.2929999999999999</v>
      </c>
      <c r="V11" s="19">
        <f t="shared" si="5"/>
        <v>1.4482195742186605</v>
      </c>
      <c r="W11" s="19">
        <f t="shared" si="43"/>
        <v>0.51407756514052638</v>
      </c>
      <c r="X11" s="19">
        <f t="shared" si="44"/>
        <v>1.0281551302810528</v>
      </c>
      <c r="Y11" s="19">
        <f t="shared" si="45"/>
        <v>1.5422326954215793</v>
      </c>
      <c r="Z11" s="36">
        <f t="shared" si="46"/>
        <v>3.0266121543196106E-2</v>
      </c>
      <c r="AA11" s="17">
        <f t="shared" si="73"/>
        <v>21.069789648234305</v>
      </c>
      <c r="AB11" s="96">
        <f t="shared" si="7"/>
        <v>4.8797598241196227E-2</v>
      </c>
      <c r="AC11" s="26">
        <v>0.91720000000000002</v>
      </c>
      <c r="AD11" s="20">
        <v>3.9E-2</v>
      </c>
      <c r="AE11" s="20">
        <v>1.2969999999999999</v>
      </c>
      <c r="AF11" s="19">
        <f t="shared" si="47"/>
        <v>1.4526997585163208</v>
      </c>
      <c r="AG11" s="19">
        <f t="shared" si="48"/>
        <v>0.47672636602744728</v>
      </c>
      <c r="AH11" s="19">
        <f t="shared" si="49"/>
        <v>1.9069054641097891</v>
      </c>
      <c r="AI11" s="19">
        <f t="shared" si="50"/>
        <v>2.3836318301372366</v>
      </c>
      <c r="AJ11" s="36">
        <f t="shared" si="51"/>
        <v>6.2510170039823773E-2</v>
      </c>
      <c r="AK11" s="17">
        <f t="shared" si="74"/>
        <v>20.516769197112588</v>
      </c>
      <c r="AL11" s="96">
        <f t="shared" si="14"/>
        <v>9.2943749856003455E-2</v>
      </c>
      <c r="AM11" s="26">
        <v>0.87709999999999999</v>
      </c>
      <c r="AN11" s="20">
        <v>4.2999999999999997E-2</v>
      </c>
      <c r="AO11" s="20">
        <v>1.2969999999999999</v>
      </c>
      <c r="AP11" s="19">
        <f t="shared" si="67"/>
        <v>1.4526997585163208</v>
      </c>
      <c r="AQ11" s="19">
        <f t="shared" si="68"/>
        <v>0.43595262975908655</v>
      </c>
      <c r="AR11" s="19">
        <f t="shared" si="69"/>
        <v>2.6157157785545189</v>
      </c>
      <c r="AS11" s="19">
        <f t="shared" si="70"/>
        <v>3.0516684083136054</v>
      </c>
      <c r="AT11" s="36">
        <f t="shared" si="71"/>
        <v>0.10338220429663161</v>
      </c>
      <c r="AU11" s="17">
        <f t="shared" si="75"/>
        <v>19.936242493186381</v>
      </c>
      <c r="AV11" s="96">
        <f t="shared" si="16"/>
        <v>0.13120405108678296</v>
      </c>
      <c r="AW11" s="26">
        <v>0.85350000000000004</v>
      </c>
      <c r="AX11" s="20">
        <v>3.4000000000000002E-2</v>
      </c>
      <c r="AY11" s="20">
        <v>1.296</v>
      </c>
      <c r="AZ11" s="19">
        <f t="shared" si="52"/>
        <v>1.4515797124419059</v>
      </c>
      <c r="BA11" s="19">
        <f t="shared" si="53"/>
        <v>0.41217171143513504</v>
      </c>
      <c r="BB11" s="19">
        <f t="shared" si="54"/>
        <v>3.2973736914810803</v>
      </c>
      <c r="BC11" s="19">
        <f t="shared" si="55"/>
        <v>3.7095454029162154</v>
      </c>
      <c r="BD11" s="36">
        <f t="shared" si="56"/>
        <v>0.10882408815279208</v>
      </c>
      <c r="BE11" s="17">
        <f t="shared" si="76"/>
        <v>19.594585879404381</v>
      </c>
      <c r="BF11" s="96">
        <f t="shared" si="23"/>
        <v>0.16827983565332236</v>
      </c>
      <c r="BG11" s="26">
        <v>0.82089999999999996</v>
      </c>
      <c r="BH11" s="20">
        <v>3.6999999999999998E-2</v>
      </c>
      <c r="BI11" s="20">
        <v>1.296</v>
      </c>
      <c r="BJ11" s="19">
        <f t="shared" si="57"/>
        <v>1.4515797124419059</v>
      </c>
      <c r="BK11" s="19">
        <f t="shared" si="58"/>
        <v>0.38128668722936465</v>
      </c>
      <c r="BL11" s="19">
        <f t="shared" si="59"/>
        <v>3.8128668722936463</v>
      </c>
      <c r="BM11" s="19">
        <f t="shared" si="60"/>
        <v>4.1941535595230111</v>
      </c>
      <c r="BN11" s="36">
        <f t="shared" si="61"/>
        <v>0.14803276697254802</v>
      </c>
      <c r="BO11" s="17">
        <f t="shared" si="77"/>
        <v>19.122636489180085</v>
      </c>
      <c r="BP11" s="96">
        <f t="shared" si="30"/>
        <v>0.19939022918994626</v>
      </c>
      <c r="BQ11" s="26">
        <v>0.80759999999999998</v>
      </c>
      <c r="BR11" s="20">
        <v>2.8000000000000001E-2</v>
      </c>
      <c r="BS11" s="20">
        <v>1.2889999999999999</v>
      </c>
      <c r="BT11" s="19">
        <f t="shared" si="62"/>
        <v>1.4437393899210005</v>
      </c>
      <c r="BU11" s="19">
        <f t="shared" si="63"/>
        <v>0.36505607733400164</v>
      </c>
      <c r="BV11" s="19">
        <f t="shared" si="64"/>
        <v>4.3806729280080194</v>
      </c>
      <c r="BW11" s="19">
        <f t="shared" si="65"/>
        <v>4.7457290053420209</v>
      </c>
      <c r="BX11" s="36">
        <f t="shared" si="66"/>
        <v>0.13298150442811368</v>
      </c>
      <c r="BY11" s="17">
        <f t="shared" si="78"/>
        <v>18.9300927195487</v>
      </c>
      <c r="BZ11" s="96">
        <f t="shared" si="37"/>
        <v>0.23141317863087868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36</v>
      </c>
      <c r="F12" s="20">
        <f t="shared" si="38"/>
        <v>0.71460000000000001</v>
      </c>
      <c r="G12" s="20">
        <f t="shared" si="0"/>
        <v>9.0032050031158075</v>
      </c>
      <c r="H12" s="29">
        <f t="shared" si="1"/>
        <v>63911.408450704221</v>
      </c>
      <c r="I12" s="19">
        <v>0.98250000000000004</v>
      </c>
      <c r="J12" s="19">
        <v>0.05</v>
      </c>
      <c r="K12" s="19">
        <v>1.3320000000000001</v>
      </c>
      <c r="L12" s="19">
        <f t="shared" si="2"/>
        <v>1.4919013711208478</v>
      </c>
      <c r="M12" s="19">
        <f t="shared" si="39"/>
        <v>0.57694537380509359</v>
      </c>
      <c r="N12" s="19">
        <f t="shared" si="40"/>
        <v>0</v>
      </c>
      <c r="O12" s="19">
        <f t="shared" si="41"/>
        <v>0.57694537380509359</v>
      </c>
      <c r="P12" s="36">
        <f t="shared" si="42"/>
        <v>0</v>
      </c>
      <c r="Q12" s="17">
        <f t="shared" si="72"/>
        <v>25.510710616054602</v>
      </c>
      <c r="R12" s="96">
        <f t="shared" si="4"/>
        <v>0</v>
      </c>
      <c r="S12" s="26">
        <v>0.97040000000000004</v>
      </c>
      <c r="T12" s="20">
        <v>4.4999999999999998E-2</v>
      </c>
      <c r="U12" s="20">
        <v>1.327</v>
      </c>
      <c r="V12" s="19">
        <f t="shared" si="5"/>
        <v>1.4863011407487723</v>
      </c>
      <c r="W12" s="19">
        <f t="shared" si="43"/>
        <v>0.5586046531408454</v>
      </c>
      <c r="X12" s="19">
        <f t="shared" si="44"/>
        <v>1.1172093062816908</v>
      </c>
      <c r="Y12" s="19">
        <f t="shared" si="45"/>
        <v>1.6758139594225363</v>
      </c>
      <c r="Z12" s="36">
        <f t="shared" si="46"/>
        <v>3.7751175989676318E-2</v>
      </c>
      <c r="AA12" s="17">
        <f t="shared" si="73"/>
        <v>25.302495035309736</v>
      </c>
      <c r="AB12" s="96">
        <f t="shared" si="7"/>
        <v>4.4154116213544183E-2</v>
      </c>
      <c r="AC12" s="26">
        <v>0.92330000000000001</v>
      </c>
      <c r="AD12" s="20">
        <v>4.5999999999999999E-2</v>
      </c>
      <c r="AE12" s="20">
        <v>1.327</v>
      </c>
      <c r="AF12" s="19">
        <f t="shared" si="47"/>
        <v>1.4863011407487723</v>
      </c>
      <c r="AG12" s="19">
        <f t="shared" si="48"/>
        <v>0.50569498231425503</v>
      </c>
      <c r="AH12" s="19">
        <f t="shared" si="49"/>
        <v>2.0227799292570201</v>
      </c>
      <c r="AI12" s="19">
        <f t="shared" si="50"/>
        <v>2.528474911571275</v>
      </c>
      <c r="AJ12" s="36">
        <f t="shared" si="51"/>
        <v>7.7180182023338248E-2</v>
      </c>
      <c r="AK12" s="17">
        <f t="shared" si="74"/>
        <v>24.492002981335933</v>
      </c>
      <c r="AL12" s="96">
        <f t="shared" si="14"/>
        <v>8.2589404010708078E-2</v>
      </c>
      <c r="AM12" s="26">
        <v>0.88629999999999998</v>
      </c>
      <c r="AN12" s="20">
        <v>2.8000000000000001E-2</v>
      </c>
      <c r="AO12" s="20">
        <v>1.3280000000000001</v>
      </c>
      <c r="AP12" s="19">
        <f t="shared" si="67"/>
        <v>1.4874211868231875</v>
      </c>
      <c r="AQ12" s="19">
        <f t="shared" si="68"/>
        <v>0.4666795562636869</v>
      </c>
      <c r="AR12" s="19">
        <f t="shared" si="69"/>
        <v>2.8000773375821213</v>
      </c>
      <c r="AS12" s="19">
        <f t="shared" si="70"/>
        <v>3.266756893845808</v>
      </c>
      <c r="AT12" s="36">
        <f t="shared" si="71"/>
        <v>7.0575109645123493E-2</v>
      </c>
      <c r="AU12" s="17">
        <f t="shared" si="75"/>
        <v>23.855310709636758</v>
      </c>
      <c r="AV12" s="96">
        <f t="shared" si="16"/>
        <v>0.11737752535124107</v>
      </c>
      <c r="AW12" s="26">
        <v>0.84640000000000004</v>
      </c>
      <c r="AX12" s="20">
        <v>3.4000000000000002E-2</v>
      </c>
      <c r="AY12" s="20">
        <v>1.3280000000000001</v>
      </c>
      <c r="AZ12" s="19">
        <f t="shared" si="52"/>
        <v>1.4874211868231875</v>
      </c>
      <c r="BA12" s="19">
        <f t="shared" si="53"/>
        <v>0.42560682830064128</v>
      </c>
      <c r="BB12" s="19">
        <f t="shared" si="54"/>
        <v>3.4048546264051303</v>
      </c>
      <c r="BC12" s="19">
        <f t="shared" si="55"/>
        <v>3.8304614547057714</v>
      </c>
      <c r="BD12" s="36">
        <f t="shared" si="56"/>
        <v>0.11426446323496188</v>
      </c>
      <c r="BE12" s="17">
        <f t="shared" si="76"/>
        <v>23.168715530155758</v>
      </c>
      <c r="BF12" s="96">
        <f t="shared" si="23"/>
        <v>0.14695914505806185</v>
      </c>
      <c r="BG12" s="26">
        <v>0.83940000000000003</v>
      </c>
      <c r="BH12" s="20">
        <v>3.9E-2</v>
      </c>
      <c r="BI12" s="20">
        <v>1.331</v>
      </c>
      <c r="BJ12" s="19">
        <f t="shared" si="57"/>
        <v>1.4907813250464326</v>
      </c>
      <c r="BK12" s="19">
        <f t="shared" si="58"/>
        <v>0.42048951232825954</v>
      </c>
      <c r="BL12" s="19">
        <f t="shared" si="59"/>
        <v>4.2048951232825953</v>
      </c>
      <c r="BM12" s="19">
        <f t="shared" si="60"/>
        <v>4.625384635610855</v>
      </c>
      <c r="BN12" s="36">
        <f t="shared" si="61"/>
        <v>0.16457613076900704</v>
      </c>
      <c r="BO12" s="17">
        <f t="shared" si="77"/>
        <v>23.048260235509975</v>
      </c>
      <c r="BP12" s="96">
        <f t="shared" si="30"/>
        <v>0.18243872120135995</v>
      </c>
      <c r="BQ12" s="26">
        <v>0.8145</v>
      </c>
      <c r="BR12" s="20">
        <v>2.4E-2</v>
      </c>
      <c r="BS12" s="20">
        <v>1.3260000000000001</v>
      </c>
      <c r="BT12" s="19">
        <f t="shared" si="62"/>
        <v>1.4851810946743575</v>
      </c>
      <c r="BU12" s="19">
        <f t="shared" si="63"/>
        <v>0.39294372063883931</v>
      </c>
      <c r="BV12" s="19">
        <f t="shared" si="64"/>
        <v>4.7153246476660717</v>
      </c>
      <c r="BW12" s="19">
        <f t="shared" si="65"/>
        <v>5.1082683683049108</v>
      </c>
      <c r="BX12" s="36">
        <f t="shared" si="66"/>
        <v>0.12062176128972672</v>
      </c>
      <c r="BY12" s="17">
        <f t="shared" si="78"/>
        <v>22.619783544555666</v>
      </c>
      <c r="BZ12" s="96">
        <f t="shared" si="37"/>
        <v>0.20846020203411711</v>
      </c>
    </row>
    <row r="13" spans="2:78" ht="20.100000000000001" customHeight="1">
      <c r="B13" s="33" t="s">
        <v>22</v>
      </c>
      <c r="C13" s="34">
        <v>0.02</v>
      </c>
      <c r="D13" s="2"/>
      <c r="E13" s="38">
        <v>38</v>
      </c>
      <c r="F13" s="20">
        <f t="shared" si="38"/>
        <v>0.75460000000000005</v>
      </c>
      <c r="G13" s="20">
        <f t="shared" si="0"/>
        <v>9.5071627418852351</v>
      </c>
      <c r="H13" s="29">
        <f t="shared" si="1"/>
        <v>67488.873239436623</v>
      </c>
      <c r="I13" s="19">
        <v>0.99080000000000001</v>
      </c>
      <c r="J13" s="19">
        <v>4.8000000000000001E-2</v>
      </c>
      <c r="K13" s="19">
        <v>1.34</v>
      </c>
      <c r="L13" s="19">
        <f t="shared" si="2"/>
        <v>1.5008617397161681</v>
      </c>
      <c r="M13" s="19">
        <f t="shared" si="39"/>
        <v>0.59380345494511966</v>
      </c>
      <c r="N13" s="19">
        <f t="shared" si="40"/>
        <v>0</v>
      </c>
      <c r="O13" s="19">
        <f t="shared" si="41"/>
        <v>0.59380345494511966</v>
      </c>
      <c r="P13" s="36">
        <f t="shared" si="42"/>
        <v>0</v>
      </c>
      <c r="Q13" s="17">
        <f t="shared" si="72"/>
        <v>30.207070234143767</v>
      </c>
      <c r="R13" s="96">
        <f t="shared" si="4"/>
        <v>0</v>
      </c>
      <c r="S13" s="26">
        <v>0.96809999999999996</v>
      </c>
      <c r="T13" s="20">
        <v>5.0999999999999997E-2</v>
      </c>
      <c r="U13" s="20">
        <v>1.3460000000000001</v>
      </c>
      <c r="V13" s="19">
        <f t="shared" si="5"/>
        <v>1.5075820161626585</v>
      </c>
      <c r="W13" s="19">
        <f t="shared" si="43"/>
        <v>0.57199428233887351</v>
      </c>
      <c r="X13" s="19">
        <f t="shared" si="44"/>
        <v>1.143988564677747</v>
      </c>
      <c r="Y13" s="19">
        <f t="shared" si="45"/>
        <v>1.7159828470166205</v>
      </c>
      <c r="Z13" s="36">
        <f t="shared" si="46"/>
        <v>4.4018619812167759E-2</v>
      </c>
      <c r="AA13" s="17">
        <f t="shared" si="73"/>
        <v>29.747115515660358</v>
      </c>
      <c r="AB13" s="96">
        <f t="shared" si="7"/>
        <v>3.8457125837141913E-2</v>
      </c>
      <c r="AC13" s="26">
        <v>0.93089999999999995</v>
      </c>
      <c r="AD13" s="20">
        <v>4.5999999999999999E-2</v>
      </c>
      <c r="AE13" s="20">
        <v>1.351</v>
      </c>
      <c r="AF13" s="19">
        <f t="shared" si="47"/>
        <v>1.5131822465347335</v>
      </c>
      <c r="AG13" s="19">
        <f t="shared" si="48"/>
        <v>0.532816770941272</v>
      </c>
      <c r="AH13" s="19">
        <f t="shared" si="49"/>
        <v>2.131267083765088</v>
      </c>
      <c r="AI13" s="19">
        <f t="shared" si="50"/>
        <v>2.6640838547063601</v>
      </c>
      <c r="AJ13" s="36">
        <f t="shared" si="51"/>
        <v>7.99971750190831E-2</v>
      </c>
      <c r="AK13" s="17">
        <f t="shared" si="74"/>
        <v>28.993357122374768</v>
      </c>
      <c r="AL13" s="96">
        <f t="shared" si="14"/>
        <v>7.3508806681801792E-2</v>
      </c>
      <c r="AM13" s="26">
        <v>0.90039999999999998</v>
      </c>
      <c r="AN13" s="20">
        <v>4.2000000000000003E-2</v>
      </c>
      <c r="AO13" s="20">
        <v>1.355</v>
      </c>
      <c r="AP13" s="19">
        <f t="shared" si="67"/>
        <v>1.5176624308323938</v>
      </c>
      <c r="AQ13" s="19">
        <f t="shared" si="68"/>
        <v>0.50143043516458374</v>
      </c>
      <c r="AR13" s="19">
        <f t="shared" si="69"/>
        <v>3.0085826109875025</v>
      </c>
      <c r="AS13" s="19">
        <f t="shared" si="70"/>
        <v>3.5100130461520864</v>
      </c>
      <c r="AT13" s="36">
        <f t="shared" si="71"/>
        <v>0.11021108069095761</v>
      </c>
      <c r="AU13" s="17">
        <f t="shared" si="75"/>
        <v>28.375356289170192</v>
      </c>
      <c r="AV13" s="96">
        <f t="shared" si="16"/>
        <v>0.10602801178344201</v>
      </c>
      <c r="AW13" s="26">
        <v>0.89019999999999999</v>
      </c>
      <c r="AX13" s="20">
        <v>4.2999999999999997E-2</v>
      </c>
      <c r="AY13" s="20">
        <v>1.3460000000000001</v>
      </c>
      <c r="AZ13" s="19">
        <f t="shared" si="52"/>
        <v>1.5075820161626585</v>
      </c>
      <c r="BA13" s="19">
        <f t="shared" si="53"/>
        <v>0.48364469366394597</v>
      </c>
      <c r="BB13" s="19">
        <f t="shared" si="54"/>
        <v>3.8691575493115677</v>
      </c>
      <c r="BC13" s="19">
        <f t="shared" si="55"/>
        <v>4.352802242975514</v>
      </c>
      <c r="BD13" s="36">
        <f t="shared" si="56"/>
        <v>0.14845495309201673</v>
      </c>
      <c r="BE13" s="17">
        <f t="shared" si="76"/>
        <v>28.168680600688663</v>
      </c>
      <c r="BF13" s="96">
        <f t="shared" si="23"/>
        <v>0.1373567191221933</v>
      </c>
      <c r="BG13" s="26">
        <v>0.86319999999999997</v>
      </c>
      <c r="BH13" s="20">
        <v>4.2999999999999997E-2</v>
      </c>
      <c r="BI13" s="20">
        <v>1.353</v>
      </c>
      <c r="BJ13" s="19">
        <f t="shared" si="57"/>
        <v>1.5154223386835637</v>
      </c>
      <c r="BK13" s="19">
        <f t="shared" si="58"/>
        <v>0.4594937241877517</v>
      </c>
      <c r="BL13" s="19">
        <f t="shared" si="59"/>
        <v>4.594937241877517</v>
      </c>
      <c r="BM13" s="19">
        <f t="shared" si="60"/>
        <v>5.0544309660652686</v>
      </c>
      <c r="BN13" s="36">
        <f t="shared" si="61"/>
        <v>0.1875038452666033</v>
      </c>
      <c r="BO13" s="17">
        <f t="shared" si="77"/>
        <v>27.621597895884609</v>
      </c>
      <c r="BP13" s="96">
        <f t="shared" si="30"/>
        <v>0.16635305673471285</v>
      </c>
      <c r="BQ13" s="26">
        <v>0.84909999999999997</v>
      </c>
      <c r="BR13" s="20">
        <v>3.5000000000000003E-2</v>
      </c>
      <c r="BS13" s="20">
        <v>1.3480000000000001</v>
      </c>
      <c r="BT13" s="19">
        <f t="shared" si="62"/>
        <v>1.5098221083114887</v>
      </c>
      <c r="BU13" s="19">
        <f t="shared" si="63"/>
        <v>0.44132506489118545</v>
      </c>
      <c r="BV13" s="19">
        <f t="shared" si="64"/>
        <v>5.2959007786942252</v>
      </c>
      <c r="BW13" s="19">
        <f t="shared" si="65"/>
        <v>5.7372258435854109</v>
      </c>
      <c r="BX13" s="36">
        <f t="shared" si="66"/>
        <v>0.1817921829022498</v>
      </c>
      <c r="BY13" s="17">
        <f t="shared" si="78"/>
        <v>27.335899150042493</v>
      </c>
      <c r="BZ13" s="96">
        <f t="shared" si="37"/>
        <v>0.1937342814160182</v>
      </c>
    </row>
    <row r="14" spans="2:78" ht="20.100000000000001" customHeight="1" thickBot="1">
      <c r="B14" s="13" t="s">
        <v>16</v>
      </c>
      <c r="C14" s="14">
        <f>1/(2*PI())*SQRT($C$2/(C11+C12))</f>
        <v>0.89282041412649438</v>
      </c>
      <c r="D14" s="2"/>
      <c r="E14" s="38">
        <v>40</v>
      </c>
      <c r="F14" s="20">
        <f t="shared" si="38"/>
        <v>0.79460000000000008</v>
      </c>
      <c r="G14" s="20">
        <f t="shared" si="0"/>
        <v>10.011120480654663</v>
      </c>
      <c r="H14" s="29">
        <f t="shared" si="1"/>
        <v>71066.338028169019</v>
      </c>
      <c r="I14" s="19">
        <v>0.99980000000000002</v>
      </c>
      <c r="J14" s="19">
        <v>7.1999999999999995E-2</v>
      </c>
      <c r="K14" s="19">
        <v>1.3</v>
      </c>
      <c r="L14" s="19">
        <f t="shared" si="2"/>
        <v>1.4560598967395662</v>
      </c>
      <c r="M14" s="19">
        <f t="shared" si="39"/>
        <v>0.56908101446147008</v>
      </c>
      <c r="N14" s="19">
        <f t="shared" si="40"/>
        <v>0</v>
      </c>
      <c r="O14" s="19">
        <f t="shared" si="41"/>
        <v>0.56908101446147008</v>
      </c>
      <c r="P14" s="36">
        <f t="shared" si="42"/>
        <v>0</v>
      </c>
      <c r="Q14" s="17">
        <f t="shared" si="72"/>
        <v>35.482797284829722</v>
      </c>
      <c r="R14" s="96">
        <f t="shared" si="4"/>
        <v>0</v>
      </c>
      <c r="S14" s="26">
        <v>0.9889</v>
      </c>
      <c r="T14" s="20">
        <v>6.3E-2</v>
      </c>
      <c r="U14" s="20">
        <v>1.304</v>
      </c>
      <c r="V14" s="19">
        <f t="shared" si="5"/>
        <v>1.4605400810372262</v>
      </c>
      <c r="W14" s="19">
        <f t="shared" si="43"/>
        <v>0.56017157071506385</v>
      </c>
      <c r="X14" s="19">
        <f t="shared" si="44"/>
        <v>1.1203431414301277</v>
      </c>
      <c r="Y14" s="19">
        <f t="shared" si="45"/>
        <v>1.6805147121451915</v>
      </c>
      <c r="Z14" s="36">
        <f t="shared" si="46"/>
        <v>5.1035439327949066E-2</v>
      </c>
      <c r="AA14" s="17">
        <f t="shared" si="73"/>
        <v>35.224921241087451</v>
      </c>
      <c r="AB14" s="96">
        <f t="shared" si="7"/>
        <v>3.1805412246694378E-2</v>
      </c>
      <c r="AC14" s="26">
        <v>0.99219999999999997</v>
      </c>
      <c r="AD14" s="20">
        <v>5.6000000000000001E-2</v>
      </c>
      <c r="AE14" s="20">
        <v>1.32</v>
      </c>
      <c r="AF14" s="19">
        <f t="shared" si="47"/>
        <v>1.4784608182278671</v>
      </c>
      <c r="AG14" s="19">
        <f t="shared" si="48"/>
        <v>0.57783977851947088</v>
      </c>
      <c r="AH14" s="19">
        <f t="shared" si="49"/>
        <v>2.3113591140778835</v>
      </c>
      <c r="AI14" s="19">
        <f t="shared" si="50"/>
        <v>2.8891988925973546</v>
      </c>
      <c r="AJ14" s="36">
        <f t="shared" si="51"/>
        <v>9.2969824361953224E-2</v>
      </c>
      <c r="AK14" s="17">
        <f t="shared" si="74"/>
        <v>35.302993804789239</v>
      </c>
      <c r="AL14" s="96">
        <f t="shared" si="14"/>
        <v>6.5472042593858498E-2</v>
      </c>
      <c r="AM14" s="26">
        <v>1.0003</v>
      </c>
      <c r="AN14" s="20">
        <v>4.8000000000000001E-2</v>
      </c>
      <c r="AO14" s="20">
        <v>1.3180000000000001</v>
      </c>
      <c r="AP14" s="19">
        <f t="shared" si="67"/>
        <v>1.476220726079037</v>
      </c>
      <c r="AQ14" s="19">
        <f t="shared" si="68"/>
        <v>0.58553449553011727</v>
      </c>
      <c r="AR14" s="19">
        <f t="shared" si="69"/>
        <v>3.5132069731807034</v>
      </c>
      <c r="AS14" s="19">
        <f t="shared" si="70"/>
        <v>4.0987414687108208</v>
      </c>
      <c r="AT14" s="36">
        <f t="shared" si="71"/>
        <v>0.11917068563675738</v>
      </c>
      <c r="AU14" s="17">
        <f t="shared" si="75"/>
        <v>35.494626461148165</v>
      </c>
      <c r="AV14" s="96">
        <f t="shared" si="16"/>
        <v>9.8978558825691607E-2</v>
      </c>
      <c r="AW14" s="26">
        <v>0.98909999999999998</v>
      </c>
      <c r="AX14" s="20">
        <v>0.05</v>
      </c>
      <c r="AY14" s="20">
        <v>1.3260000000000001</v>
      </c>
      <c r="AZ14" s="19">
        <f t="shared" si="52"/>
        <v>1.4851810946743575</v>
      </c>
      <c r="BA14" s="19">
        <f t="shared" si="53"/>
        <v>0.5794668279128361</v>
      </c>
      <c r="BB14" s="19">
        <f t="shared" si="54"/>
        <v>4.6357346233026888</v>
      </c>
      <c r="BC14" s="19">
        <f t="shared" si="55"/>
        <v>5.2152014512155249</v>
      </c>
      <c r="BD14" s="36">
        <f t="shared" si="56"/>
        <v>0.16753022401350934</v>
      </c>
      <c r="BE14" s="17">
        <f t="shared" si="76"/>
        <v>35.229652911614835</v>
      </c>
      <c r="BF14" s="96">
        <f t="shared" si="23"/>
        <v>0.13158615655206576</v>
      </c>
      <c r="BG14" s="26">
        <v>0.95709999999999995</v>
      </c>
      <c r="BH14" s="20">
        <v>5.0999999999999997E-2</v>
      </c>
      <c r="BI14" s="20">
        <v>1.3360000000000001</v>
      </c>
      <c r="BJ14" s="19">
        <f t="shared" si="57"/>
        <v>1.496381555418508</v>
      </c>
      <c r="BK14" s="19">
        <f t="shared" si="58"/>
        <v>0.55079333497464678</v>
      </c>
      <c r="BL14" s="19">
        <f t="shared" si="59"/>
        <v>5.5079333497464678</v>
      </c>
      <c r="BM14" s="19">
        <f t="shared" si="60"/>
        <v>6.0587266847211145</v>
      </c>
      <c r="BN14" s="36">
        <f t="shared" si="61"/>
        <v>0.21683491901671939</v>
      </c>
      <c r="BO14" s="17">
        <f t="shared" si="77"/>
        <v>34.47258562723389</v>
      </c>
      <c r="BP14" s="96">
        <f t="shared" si="30"/>
        <v>0.15977720410374768</v>
      </c>
      <c r="BQ14" s="26">
        <v>0.91359999999999997</v>
      </c>
      <c r="BR14" s="20">
        <v>4.4999999999999998E-2</v>
      </c>
      <c r="BS14" s="20">
        <v>1.349</v>
      </c>
      <c r="BT14" s="19">
        <f t="shared" si="62"/>
        <v>1.5109421543859034</v>
      </c>
      <c r="BU14" s="19">
        <f t="shared" si="63"/>
        <v>0.51167854689778791</v>
      </c>
      <c r="BV14" s="19">
        <f t="shared" si="64"/>
        <v>6.1401425627734545</v>
      </c>
      <c r="BW14" s="19">
        <f t="shared" si="65"/>
        <v>6.6518211096712427</v>
      </c>
      <c r="BX14" s="36">
        <f t="shared" si="66"/>
        <v>0.23407971979741016</v>
      </c>
      <c r="BY14" s="17">
        <f t="shared" si="78"/>
        <v>33.443447287528521</v>
      </c>
      <c r="BZ14" s="96">
        <f t="shared" si="37"/>
        <v>0.18359777656842183</v>
      </c>
    </row>
    <row r="15" spans="2:78" ht="20.100000000000001" customHeight="1">
      <c r="B15" s="2"/>
      <c r="C15" s="2"/>
      <c r="D15" s="2"/>
      <c r="E15" s="38">
        <v>42</v>
      </c>
      <c r="F15" s="20">
        <f t="shared" si="38"/>
        <v>0.83460000000000001</v>
      </c>
      <c r="G15" s="20">
        <f t="shared" si="0"/>
        <v>10.515078219424089</v>
      </c>
      <c r="H15" s="29">
        <f t="shared" si="1"/>
        <v>74643.8028169014</v>
      </c>
      <c r="I15" s="19">
        <v>1.016</v>
      </c>
      <c r="J15" s="19">
        <v>8.7999999999999995E-2</v>
      </c>
      <c r="K15" s="19">
        <v>1.2529999999999999</v>
      </c>
      <c r="L15" s="19">
        <f t="shared" si="2"/>
        <v>1.4034177312420586</v>
      </c>
      <c r="M15" s="19">
        <f t="shared" si="39"/>
        <v>0.54594725342324801</v>
      </c>
      <c r="N15" s="19">
        <f t="shared" si="40"/>
        <v>0</v>
      </c>
      <c r="O15" s="19">
        <f t="shared" si="41"/>
        <v>0.54594725342324801</v>
      </c>
      <c r="P15" s="36">
        <f t="shared" si="42"/>
        <v>0</v>
      </c>
      <c r="Q15" s="17">
        <f t="shared" si="72"/>
        <v>41.559772457202783</v>
      </c>
      <c r="R15" s="96">
        <f t="shared" si="4"/>
        <v>0</v>
      </c>
      <c r="S15" s="26">
        <v>0.93620000000000003</v>
      </c>
      <c r="T15" s="20">
        <v>0.115</v>
      </c>
      <c r="U15" s="20">
        <v>1.2729999999999999</v>
      </c>
      <c r="V15" s="19">
        <f t="shared" si="5"/>
        <v>1.4258186527303596</v>
      </c>
      <c r="W15" s="19">
        <f t="shared" si="43"/>
        <v>0.47847054612662093</v>
      </c>
      <c r="X15" s="19">
        <f t="shared" si="44"/>
        <v>0.95694109225324187</v>
      </c>
      <c r="Y15" s="19">
        <f t="shared" si="45"/>
        <v>1.4354116383798627</v>
      </c>
      <c r="Z15" s="36">
        <f t="shared" si="46"/>
        <v>8.8783195683995689E-2</v>
      </c>
      <c r="AA15" s="17">
        <f t="shared" si="73"/>
        <v>39.372127442634991</v>
      </c>
      <c r="AB15" s="96">
        <f t="shared" si="7"/>
        <v>2.430503898087551E-2</v>
      </c>
      <c r="AC15" s="26">
        <v>1.0419</v>
      </c>
      <c r="AD15" s="20">
        <v>9.1999999999999998E-2</v>
      </c>
      <c r="AE15" s="20">
        <v>1.2569999999999999</v>
      </c>
      <c r="AF15" s="19">
        <f t="shared" si="47"/>
        <v>1.4078979155397187</v>
      </c>
      <c r="AG15" s="19">
        <f t="shared" si="48"/>
        <v>0.57780827735746543</v>
      </c>
      <c r="AH15" s="19">
        <f t="shared" si="49"/>
        <v>2.3112331094298617</v>
      </c>
      <c r="AI15" s="19">
        <f t="shared" si="50"/>
        <v>2.8890413867873272</v>
      </c>
      <c r="AJ15" s="36">
        <f t="shared" si="51"/>
        <v>0.13850469772011656</v>
      </c>
      <c r="AK15" s="17">
        <f t="shared" si="74"/>
        <v>42.269797593509878</v>
      </c>
      <c r="AL15" s="96">
        <f t="shared" si="14"/>
        <v>5.4678121046520679E-2</v>
      </c>
      <c r="AM15" s="26">
        <v>0.98740000000000006</v>
      </c>
      <c r="AN15" s="20">
        <v>6.9000000000000006E-2</v>
      </c>
      <c r="AO15" s="20">
        <v>1.2649999999999999</v>
      </c>
      <c r="AP15" s="19">
        <f t="shared" si="67"/>
        <v>1.4168582841350392</v>
      </c>
      <c r="AQ15" s="19">
        <f t="shared" si="68"/>
        <v>0.52556740664130919</v>
      </c>
      <c r="AR15" s="19">
        <f t="shared" si="69"/>
        <v>3.1534044398478551</v>
      </c>
      <c r="AS15" s="19">
        <f t="shared" si="70"/>
        <v>3.6789718464891643</v>
      </c>
      <c r="AT15" s="36">
        <f t="shared" si="71"/>
        <v>0.15780745717241693</v>
      </c>
      <c r="AU15" s="17">
        <f t="shared" si="75"/>
        <v>40.775729256493022</v>
      </c>
      <c r="AV15" s="96">
        <f t="shared" si="16"/>
        <v>7.7335329063323008E-2</v>
      </c>
      <c r="AW15" s="26">
        <v>0.96779999999999999</v>
      </c>
      <c r="AX15" s="20">
        <v>7.3999999999999996E-2</v>
      </c>
      <c r="AY15" s="20">
        <v>1.282</v>
      </c>
      <c r="AZ15" s="19">
        <f t="shared" si="52"/>
        <v>1.4358990674000951</v>
      </c>
      <c r="BA15" s="19">
        <f t="shared" si="53"/>
        <v>0.51857122375310827</v>
      </c>
      <c r="BB15" s="19">
        <f t="shared" si="54"/>
        <v>4.1485697900248661</v>
      </c>
      <c r="BC15" s="19">
        <f t="shared" si="55"/>
        <v>4.6671410137779743</v>
      </c>
      <c r="BD15" s="36">
        <f t="shared" si="56"/>
        <v>0.23176288418856694</v>
      </c>
      <c r="BE15" s="17">
        <f t="shared" si="76"/>
        <v>40.238412937125496</v>
      </c>
      <c r="BF15" s="96">
        <f t="shared" si="23"/>
        <v>0.10309973697290724</v>
      </c>
      <c r="BG15" s="26">
        <v>0.94750000000000001</v>
      </c>
      <c r="BH15" s="20">
        <v>8.7999999999999995E-2</v>
      </c>
      <c r="BI15" s="20">
        <v>1.2889999999999999</v>
      </c>
      <c r="BJ15" s="19">
        <f t="shared" si="57"/>
        <v>1.4437393899210005</v>
      </c>
      <c r="BK15" s="19">
        <f t="shared" si="58"/>
        <v>0.50248765845794108</v>
      </c>
      <c r="BL15" s="19">
        <f t="shared" si="59"/>
        <v>5.0248765845794097</v>
      </c>
      <c r="BM15" s="19">
        <f t="shared" si="60"/>
        <v>5.5273642430373506</v>
      </c>
      <c r="BN15" s="36">
        <f t="shared" si="61"/>
        <v>0.34828489254982142</v>
      </c>
      <c r="BO15" s="17">
        <f t="shared" si="77"/>
        <v>39.681906749209119</v>
      </c>
      <c r="BP15" s="96">
        <f t="shared" si="30"/>
        <v>0.12662890965237092</v>
      </c>
      <c r="BQ15" s="26">
        <v>0.90469999999999995</v>
      </c>
      <c r="BR15" s="20">
        <v>8.1000000000000003E-2</v>
      </c>
      <c r="BS15" s="20">
        <v>1.3089999999999999</v>
      </c>
      <c r="BT15" s="19">
        <f t="shared" si="62"/>
        <v>1.4661403114093015</v>
      </c>
      <c r="BU15" s="19">
        <f t="shared" si="63"/>
        <v>0.47244319875888424</v>
      </c>
      <c r="BV15" s="19">
        <f t="shared" si="64"/>
        <v>5.6693183851066102</v>
      </c>
      <c r="BW15" s="19">
        <f t="shared" si="65"/>
        <v>6.1417615838654944</v>
      </c>
      <c r="BX15" s="36">
        <f t="shared" si="66"/>
        <v>0.39672693566205042</v>
      </c>
      <c r="BY15" s="17">
        <f t="shared" si="78"/>
        <v>38.508583357937169</v>
      </c>
      <c r="BZ15" s="96">
        <f t="shared" si="37"/>
        <v>0.1472222006301897</v>
      </c>
    </row>
    <row r="16" spans="2:78" ht="20.100000000000001" customHeight="1">
      <c r="B16" s="2"/>
      <c r="C16" s="2"/>
      <c r="D16" s="2"/>
      <c r="E16" s="38">
        <v>44</v>
      </c>
      <c r="F16" s="20">
        <f t="shared" si="38"/>
        <v>0.87460000000000004</v>
      </c>
      <c r="G16" s="20">
        <f t="shared" si="0"/>
        <v>11.019035958193516</v>
      </c>
      <c r="H16" s="29">
        <f t="shared" si="1"/>
        <v>78221.267605633795</v>
      </c>
      <c r="I16" s="19">
        <v>0.97509999999999997</v>
      </c>
      <c r="J16" s="19">
        <v>0.115</v>
      </c>
      <c r="K16" s="19">
        <v>1.262</v>
      </c>
      <c r="L16" s="19">
        <f t="shared" si="2"/>
        <v>1.4134981459117941</v>
      </c>
      <c r="M16" s="19">
        <f t="shared" si="39"/>
        <v>0.5101268118222777</v>
      </c>
      <c r="N16" s="19">
        <f t="shared" si="40"/>
        <v>0</v>
      </c>
      <c r="O16" s="19">
        <f t="shared" si="41"/>
        <v>0.5101268118222777</v>
      </c>
      <c r="P16" s="36">
        <f t="shared" si="42"/>
        <v>0</v>
      </c>
      <c r="Q16" s="17">
        <f t="shared" si="72"/>
        <v>46.535962487909757</v>
      </c>
      <c r="R16" s="96">
        <f t="shared" si="4"/>
        <v>0</v>
      </c>
      <c r="S16" s="26">
        <v>1.0188999999999999</v>
      </c>
      <c r="T16" s="20">
        <v>0.115</v>
      </c>
      <c r="U16" s="20">
        <v>1.248</v>
      </c>
      <c r="V16" s="19">
        <f t="shared" si="5"/>
        <v>1.3978175008699834</v>
      </c>
      <c r="W16" s="19">
        <f t="shared" si="43"/>
        <v>0.54469504270076419</v>
      </c>
      <c r="X16" s="19">
        <f t="shared" si="44"/>
        <v>1.0893900854015284</v>
      </c>
      <c r="Y16" s="19">
        <f t="shared" si="45"/>
        <v>1.6340851281022926</v>
      </c>
      <c r="Z16" s="36">
        <f t="shared" si="46"/>
        <v>8.5330273269164619E-2</v>
      </c>
      <c r="AA16" s="17">
        <f t="shared" si="73"/>
        <v>47.917750269735016</v>
      </c>
      <c r="AB16" s="96">
        <f t="shared" si="7"/>
        <v>2.2734583307213199E-2</v>
      </c>
      <c r="AC16" s="26">
        <v>1.0145</v>
      </c>
      <c r="AD16" s="20">
        <v>0.11899999999999999</v>
      </c>
      <c r="AE16" s="20">
        <v>1.258</v>
      </c>
      <c r="AF16" s="19">
        <f t="shared" si="47"/>
        <v>1.4090179616141338</v>
      </c>
      <c r="AG16" s="19">
        <f t="shared" si="48"/>
        <v>0.54868932709042217</v>
      </c>
      <c r="AH16" s="19">
        <f t="shared" si="49"/>
        <v>2.1947573083616887</v>
      </c>
      <c r="AI16" s="19">
        <f t="shared" si="50"/>
        <v>2.743446635452111</v>
      </c>
      <c r="AJ16" s="36">
        <f t="shared" si="51"/>
        <v>0.17943797714835513</v>
      </c>
      <c r="AK16" s="17">
        <f t="shared" si="74"/>
        <v>47.778940538227459</v>
      </c>
      <c r="AL16" s="96">
        <f t="shared" si="14"/>
        <v>4.5935662943503007E-2</v>
      </c>
      <c r="AM16" s="26">
        <v>0.97729999999999995</v>
      </c>
      <c r="AN16" s="20">
        <v>7.8E-2</v>
      </c>
      <c r="AO16" s="20">
        <v>1.2729999999999999</v>
      </c>
      <c r="AP16" s="19">
        <f t="shared" si="67"/>
        <v>1.4258186527303596</v>
      </c>
      <c r="AQ16" s="19">
        <f t="shared" si="68"/>
        <v>0.52140324826035878</v>
      </c>
      <c r="AR16" s="19">
        <f t="shared" si="69"/>
        <v>3.1284194895621522</v>
      </c>
      <c r="AS16" s="19">
        <f t="shared" si="70"/>
        <v>3.649822737822511</v>
      </c>
      <c r="AT16" s="36">
        <f t="shared" si="71"/>
        <v>0.18065450252221729</v>
      </c>
      <c r="AU16" s="17">
        <f t="shared" si="75"/>
        <v>46.605367353663539</v>
      </c>
      <c r="AV16" s="96">
        <f t="shared" si="16"/>
        <v>6.7125733948672217E-2</v>
      </c>
      <c r="AW16" s="26">
        <v>0.95289999999999997</v>
      </c>
      <c r="AX16" s="20">
        <v>9.4E-2</v>
      </c>
      <c r="AY16" s="20">
        <v>1.304</v>
      </c>
      <c r="AZ16" s="19">
        <f t="shared" si="52"/>
        <v>1.4605400810372262</v>
      </c>
      <c r="BA16" s="19">
        <f t="shared" si="53"/>
        <v>0.52012887491226911</v>
      </c>
      <c r="BB16" s="19">
        <f t="shared" si="54"/>
        <v>4.1610309992981529</v>
      </c>
      <c r="BC16" s="19">
        <f t="shared" si="55"/>
        <v>4.6811598742104223</v>
      </c>
      <c r="BD16" s="36">
        <f t="shared" si="56"/>
        <v>0.30459246329061668</v>
      </c>
      <c r="BE16" s="17">
        <f t="shared" si="76"/>
        <v>45.835604297121606</v>
      </c>
      <c r="BF16" s="96">
        <f t="shared" si="23"/>
        <v>9.0781632818124708E-2</v>
      </c>
      <c r="BG16" s="26">
        <v>0.90839999999999999</v>
      </c>
      <c r="BH16" s="20">
        <v>8.6999999999999994E-2</v>
      </c>
      <c r="BI16" s="20">
        <v>1.3049999999999999</v>
      </c>
      <c r="BJ16" s="19">
        <f t="shared" si="57"/>
        <v>1.4616601271116412</v>
      </c>
      <c r="BK16" s="19">
        <f t="shared" si="58"/>
        <v>0.47340888222899796</v>
      </c>
      <c r="BL16" s="19">
        <f t="shared" si="59"/>
        <v>4.7340888222899791</v>
      </c>
      <c r="BM16" s="19">
        <f t="shared" si="60"/>
        <v>5.2074977045189774</v>
      </c>
      <c r="BN16" s="36">
        <f t="shared" si="61"/>
        <v>0.35292823621409236</v>
      </c>
      <c r="BO16" s="17">
        <f t="shared" si="77"/>
        <v>44.431733148920145</v>
      </c>
      <c r="BP16" s="96">
        <f t="shared" si="30"/>
        <v>0.10654747152047646</v>
      </c>
      <c r="BQ16" s="26">
        <v>0.873</v>
      </c>
      <c r="BR16" s="20">
        <v>8.3000000000000004E-2</v>
      </c>
      <c r="BS16" s="20">
        <v>1.323</v>
      </c>
      <c r="BT16" s="19">
        <f t="shared" si="62"/>
        <v>1.4818209564511122</v>
      </c>
      <c r="BU16" s="19">
        <f t="shared" si="63"/>
        <v>0.44937540937685005</v>
      </c>
      <c r="BV16" s="19">
        <f t="shared" si="64"/>
        <v>5.3925049125221998</v>
      </c>
      <c r="BW16" s="19">
        <f t="shared" si="65"/>
        <v>5.8418803218990494</v>
      </c>
      <c r="BX16" s="36">
        <f t="shared" si="66"/>
        <v>0.4152648353123633</v>
      </c>
      <c r="BY16" s="17">
        <f t="shared" si="78"/>
        <v>43.314945763609309</v>
      </c>
      <c r="BZ16" s="96">
        <f t="shared" si="37"/>
        <v>0.12449524794401723</v>
      </c>
    </row>
    <row r="17" spans="2:78" ht="20.100000000000001" customHeight="1">
      <c r="B17" s="2"/>
      <c r="C17" s="2"/>
      <c r="D17" s="2"/>
      <c r="E17" s="38">
        <v>46</v>
      </c>
      <c r="F17" s="20">
        <f t="shared" si="38"/>
        <v>0.91460000000000008</v>
      </c>
      <c r="G17" s="20">
        <f t="shared" si="0"/>
        <v>11.522993696962944</v>
      </c>
      <c r="H17" s="29">
        <f t="shared" si="1"/>
        <v>81798.732394366205</v>
      </c>
      <c r="I17" s="19">
        <v>1.6613</v>
      </c>
      <c r="J17" s="19">
        <v>0.13700000000000001</v>
      </c>
      <c r="K17" s="19">
        <v>1.0609999999999999</v>
      </c>
      <c r="L17" s="19">
        <f t="shared" si="2"/>
        <v>1.1883688849543688</v>
      </c>
      <c r="M17" s="19">
        <f t="shared" si="39"/>
        <v>1.0466175805494164</v>
      </c>
      <c r="N17" s="19">
        <f t="shared" si="40"/>
        <v>0</v>
      </c>
      <c r="O17" s="19">
        <f t="shared" si="41"/>
        <v>1.0466175805494164</v>
      </c>
      <c r="P17" s="36">
        <f t="shared" si="42"/>
        <v>0</v>
      </c>
      <c r="Q17" s="17">
        <f t="shared" si="72"/>
        <v>77.973577995834631</v>
      </c>
      <c r="R17" s="96">
        <f t="shared" si="4"/>
        <v>0</v>
      </c>
      <c r="S17" s="26">
        <v>1.8008999999999999</v>
      </c>
      <c r="T17" s="20">
        <v>0.124</v>
      </c>
      <c r="U17" s="20">
        <v>0.98399999999999999</v>
      </c>
      <c r="V17" s="19">
        <f t="shared" si="5"/>
        <v>1.10212533722441</v>
      </c>
      <c r="W17" s="19">
        <f t="shared" si="43"/>
        <v>1.0578656627323073</v>
      </c>
      <c r="X17" s="19">
        <f t="shared" si="44"/>
        <v>2.1157313254646146</v>
      </c>
      <c r="Y17" s="19">
        <f t="shared" si="45"/>
        <v>3.1735969881969219</v>
      </c>
      <c r="Z17" s="36">
        <f t="shared" si="46"/>
        <v>5.7198943533952114E-2</v>
      </c>
      <c r="AA17" s="17">
        <f t="shared" si="73"/>
        <v>83.009950312596999</v>
      </c>
      <c r="AB17" s="96">
        <f t="shared" si="7"/>
        <v>2.5487683313834563E-2</v>
      </c>
      <c r="AC17" s="26">
        <v>1.4598</v>
      </c>
      <c r="AD17" s="20">
        <v>9.8000000000000004E-2</v>
      </c>
      <c r="AE17" s="20">
        <v>0.96599999999999997</v>
      </c>
      <c r="AF17" s="19">
        <f t="shared" si="47"/>
        <v>1.0819645078849391</v>
      </c>
      <c r="AG17" s="19">
        <f t="shared" si="48"/>
        <v>0.66988784712156879</v>
      </c>
      <c r="AH17" s="19">
        <f t="shared" si="49"/>
        <v>2.6795513884862752</v>
      </c>
      <c r="AI17" s="19">
        <f t="shared" si="50"/>
        <v>3.3494392356078437</v>
      </c>
      <c r="AJ17" s="36">
        <f t="shared" si="51"/>
        <v>8.7133758889479995E-2</v>
      </c>
      <c r="AK17" s="17">
        <f t="shared" si="74"/>
        <v>70.704029128874623</v>
      </c>
      <c r="AL17" s="96">
        <f t="shared" si="14"/>
        <v>3.7898142743777251E-2</v>
      </c>
      <c r="AM17" s="26">
        <v>1.0447</v>
      </c>
      <c r="AN17" s="20">
        <v>0.16200000000000001</v>
      </c>
      <c r="AO17" s="20">
        <v>1.1439999999999999</v>
      </c>
      <c r="AP17" s="19">
        <f t="shared" si="67"/>
        <v>1.281332709130818</v>
      </c>
      <c r="AQ17" s="19">
        <f t="shared" si="68"/>
        <v>0.48116758891436479</v>
      </c>
      <c r="AR17" s="19">
        <f t="shared" si="69"/>
        <v>2.8870055334861884</v>
      </c>
      <c r="AS17" s="19">
        <f t="shared" si="70"/>
        <v>3.3681731224005533</v>
      </c>
      <c r="AT17" s="36">
        <f t="shared" si="71"/>
        <v>0.30301522040256595</v>
      </c>
      <c r="AU17" s="17">
        <f t="shared" si="75"/>
        <v>55.728397691281067</v>
      </c>
      <c r="AV17" s="96">
        <f t="shared" si="16"/>
        <v>5.1804926268997541E-2</v>
      </c>
      <c r="AW17" s="26">
        <v>0.95660000000000001</v>
      </c>
      <c r="AX17" s="20">
        <v>0.14000000000000001</v>
      </c>
      <c r="AY17" s="20">
        <v>1.1060000000000001</v>
      </c>
      <c r="AZ17" s="19">
        <f t="shared" si="52"/>
        <v>1.2387709583030464</v>
      </c>
      <c r="BA17" s="19">
        <f t="shared" si="53"/>
        <v>0.37707881585240088</v>
      </c>
      <c r="BB17" s="19">
        <f t="shared" si="54"/>
        <v>3.0166305268192071</v>
      </c>
      <c r="BC17" s="19">
        <f t="shared" si="55"/>
        <v>3.3937093426716078</v>
      </c>
      <c r="BD17" s="36">
        <f t="shared" si="56"/>
        <v>0.32634307872250407</v>
      </c>
      <c r="BE17" s="17">
        <f t="shared" si="76"/>
        <v>52.549999402550654</v>
      </c>
      <c r="BF17" s="96">
        <f t="shared" si="23"/>
        <v>5.740495834663676E-2</v>
      </c>
      <c r="BG17" s="26">
        <v>0.82189999999999996</v>
      </c>
      <c r="BH17" s="20">
        <v>0.15</v>
      </c>
      <c r="BI17" s="20">
        <v>1.157</v>
      </c>
      <c r="BJ17" s="19">
        <f t="shared" si="57"/>
        <v>1.2958933080982138</v>
      </c>
      <c r="BK17" s="19">
        <f t="shared" si="58"/>
        <v>0.3046251853059635</v>
      </c>
      <c r="BL17" s="19">
        <f t="shared" si="59"/>
        <v>3.0462518530596348</v>
      </c>
      <c r="BM17" s="19">
        <f t="shared" si="60"/>
        <v>3.3508770383655984</v>
      </c>
      <c r="BN17" s="36">
        <f t="shared" si="61"/>
        <v>0.47830410337766988</v>
      </c>
      <c r="BO17" s="17">
        <f t="shared" si="77"/>
        <v>47.690405197193257</v>
      </c>
      <c r="BP17" s="96">
        <f t="shared" si="30"/>
        <v>6.3875570787536876E-2</v>
      </c>
      <c r="BQ17" s="26">
        <v>0.74280000000000002</v>
      </c>
      <c r="BR17" s="20">
        <v>0.124</v>
      </c>
      <c r="BS17" s="20">
        <v>1.214</v>
      </c>
      <c r="BT17" s="19">
        <f t="shared" si="62"/>
        <v>1.3597359343398716</v>
      </c>
      <c r="BU17" s="19">
        <f t="shared" si="63"/>
        <v>0.27393169904431797</v>
      </c>
      <c r="BV17" s="19">
        <f t="shared" si="64"/>
        <v>3.2871803885318154</v>
      </c>
      <c r="BW17" s="19">
        <f t="shared" si="65"/>
        <v>3.5611120875761335</v>
      </c>
      <c r="BX17" s="36">
        <f t="shared" si="66"/>
        <v>0.52237987175642275</v>
      </c>
      <c r="BY17" s="17">
        <f t="shared" si="78"/>
        <v>44.836701398798539</v>
      </c>
      <c r="BZ17" s="96">
        <f t="shared" si="37"/>
        <v>7.3314500977538458E-2</v>
      </c>
    </row>
    <row r="18" spans="2:78" ht="20.100000000000001" customHeight="1">
      <c r="B18" s="2"/>
      <c r="C18" s="2"/>
      <c r="D18" s="2"/>
      <c r="E18" s="38">
        <v>48</v>
      </c>
      <c r="F18" s="20">
        <f t="shared" si="38"/>
        <v>0.9546</v>
      </c>
      <c r="G18" s="20">
        <f t="shared" si="0"/>
        <v>12.02695143573237</v>
      </c>
      <c r="H18" s="29">
        <f t="shared" si="1"/>
        <v>85376.1971830986</v>
      </c>
      <c r="I18" s="19">
        <v>2.3391999999999999</v>
      </c>
      <c r="J18" s="19">
        <v>0.13600000000000001</v>
      </c>
      <c r="K18" s="19">
        <v>0.94399999999999995</v>
      </c>
      <c r="L18" s="19">
        <f t="shared" si="2"/>
        <v>1.0573234942478078</v>
      </c>
      <c r="M18" s="19">
        <f t="shared" si="39"/>
        <v>1.6426302892536204</v>
      </c>
      <c r="N18" s="19">
        <f t="shared" si="40"/>
        <v>0</v>
      </c>
      <c r="O18" s="19">
        <f t="shared" si="41"/>
        <v>1.6426302892536204</v>
      </c>
      <c r="P18" s="36">
        <f t="shared" si="42"/>
        <v>0</v>
      </c>
      <c r="Q18" s="17">
        <f t="shared" si="72"/>
        <v>116.4659826033336</v>
      </c>
      <c r="R18" s="96">
        <f t="shared" si="4"/>
        <v>0</v>
      </c>
      <c r="S18" s="22">
        <v>2.2557</v>
      </c>
      <c r="T18" s="19">
        <v>4.8000000000000001E-2</v>
      </c>
      <c r="U18" s="19">
        <v>0.90800000000000003</v>
      </c>
      <c r="V18" s="19">
        <f t="shared" si="5"/>
        <v>1.0170018355688661</v>
      </c>
      <c r="W18" s="19">
        <f t="shared" si="43"/>
        <v>1.4131735612243441</v>
      </c>
      <c r="X18" s="19">
        <f t="shared" si="44"/>
        <v>2.8263471224486882</v>
      </c>
      <c r="Y18" s="19">
        <f t="shared" si="45"/>
        <v>4.2395206836730326</v>
      </c>
      <c r="Z18" s="36">
        <f t="shared" si="46"/>
        <v>1.8853373000972406E-2</v>
      </c>
      <c r="AA18" s="17">
        <f t="shared" si="73"/>
        <v>113.04075382502339</v>
      </c>
      <c r="AB18" s="96">
        <f t="shared" si="7"/>
        <v>2.5002904057271343E-2</v>
      </c>
      <c r="AC18" s="22">
        <v>2.0878000000000001</v>
      </c>
      <c r="AD18" s="19">
        <v>5.3999999999999999E-2</v>
      </c>
      <c r="AE18" s="19">
        <v>0.90100000000000002</v>
      </c>
      <c r="AF18" s="19">
        <f t="shared" si="47"/>
        <v>1.0091615130479608</v>
      </c>
      <c r="AG18" s="19">
        <f t="shared" si="48"/>
        <v>1.1920335971092779</v>
      </c>
      <c r="AH18" s="19">
        <f t="shared" si="49"/>
        <v>4.7681343884371117</v>
      </c>
      <c r="AI18" s="19">
        <f t="shared" si="50"/>
        <v>5.9601679855463896</v>
      </c>
      <c r="AJ18" s="36">
        <f t="shared" si="51"/>
        <v>4.1768556146800091E-2</v>
      </c>
      <c r="AK18" s="17">
        <f t="shared" si="74"/>
        <v>106.15337763486428</v>
      </c>
      <c r="AL18" s="96">
        <f t="shared" si="14"/>
        <v>4.4917406253789316E-2</v>
      </c>
      <c r="AM18" s="26">
        <v>1.9428000000000001</v>
      </c>
      <c r="AN18" s="20">
        <v>4.4999999999999998E-2</v>
      </c>
      <c r="AO18" s="20">
        <v>0.88400000000000001</v>
      </c>
      <c r="AP18" s="19">
        <f t="shared" si="67"/>
        <v>0.99012072978290488</v>
      </c>
      <c r="AQ18" s="19">
        <f t="shared" si="68"/>
        <v>0.99362348361272546</v>
      </c>
      <c r="AR18" s="19">
        <f t="shared" si="69"/>
        <v>5.961740901676353</v>
      </c>
      <c r="AS18" s="19">
        <f t="shared" si="70"/>
        <v>6.9553643852890783</v>
      </c>
      <c r="AT18" s="36">
        <f t="shared" si="71"/>
        <v>5.0259067204052793E-2</v>
      </c>
      <c r="AU18" s="17">
        <f t="shared" si="75"/>
        <v>100.20537556474474</v>
      </c>
      <c r="AV18" s="96">
        <f t="shared" si="16"/>
        <v>5.9495220371928552E-2</v>
      </c>
      <c r="AW18" s="26">
        <v>1.8337000000000001</v>
      </c>
      <c r="AX18" s="20">
        <v>4.7E-2</v>
      </c>
      <c r="AY18" s="20">
        <v>0.88700000000000001</v>
      </c>
      <c r="AZ18" s="19">
        <f t="shared" si="52"/>
        <v>0.9934808680061501</v>
      </c>
      <c r="BA18" s="19">
        <f t="shared" si="53"/>
        <v>0.89117898585313737</v>
      </c>
      <c r="BB18" s="19">
        <f t="shared" si="54"/>
        <v>7.129431886825099</v>
      </c>
      <c r="BC18" s="19">
        <f t="shared" si="55"/>
        <v>8.0206108726782368</v>
      </c>
      <c r="BD18" s="36">
        <f t="shared" si="56"/>
        <v>7.0466258771587409E-2</v>
      </c>
      <c r="BE18" s="17">
        <f t="shared" si="76"/>
        <v>95.730016765778956</v>
      </c>
      <c r="BF18" s="96">
        <f t="shared" si="23"/>
        <v>7.4474361623361685E-2</v>
      </c>
      <c r="BG18" s="22">
        <v>1.7536</v>
      </c>
      <c r="BH18" s="19">
        <v>5.6000000000000001E-2</v>
      </c>
      <c r="BI18" s="19">
        <v>0.89600000000000002</v>
      </c>
      <c r="BJ18" s="19">
        <f t="shared" si="57"/>
        <v>1.0035612826758855</v>
      </c>
      <c r="BK18" s="19">
        <f t="shared" si="58"/>
        <v>0.8316454590188459</v>
      </c>
      <c r="BL18" s="19">
        <f t="shared" si="59"/>
        <v>8.3164545901884583</v>
      </c>
      <c r="BM18" s="19">
        <f t="shared" si="60"/>
        <v>9.1481000492073044</v>
      </c>
      <c r="BN18" s="36">
        <f t="shared" si="61"/>
        <v>0.10709031008230864</v>
      </c>
      <c r="BO18" s="17">
        <f t="shared" si="77"/>
        <v>92.44425838083707</v>
      </c>
      <c r="BP18" s="96">
        <f t="shared" si="30"/>
        <v>8.9961829278002961E-2</v>
      </c>
      <c r="BQ18" s="22">
        <v>1.5722</v>
      </c>
      <c r="BR18" s="19">
        <v>4.3999999999999997E-2</v>
      </c>
      <c r="BS18" s="19">
        <v>0.90600000000000003</v>
      </c>
      <c r="BT18" s="19">
        <f t="shared" si="62"/>
        <v>1.014761743420036</v>
      </c>
      <c r="BU18" s="19">
        <f t="shared" si="63"/>
        <v>0.68349148241184754</v>
      </c>
      <c r="BV18" s="19">
        <f t="shared" si="64"/>
        <v>8.2018977889421691</v>
      </c>
      <c r="BW18" s="19">
        <f t="shared" si="65"/>
        <v>8.8853892713540166</v>
      </c>
      <c r="BX18" s="36">
        <f t="shared" si="66"/>
        <v>0.10323725480244618</v>
      </c>
      <c r="BY18" s="17">
        <f t="shared" si="78"/>
        <v>85.003102687597874</v>
      </c>
      <c r="BZ18" s="96">
        <f t="shared" si="37"/>
        <v>9.648939308822245E-2</v>
      </c>
    </row>
    <row r="19" spans="2:78" ht="20.100000000000001" customHeight="1">
      <c r="B19" s="15"/>
      <c r="C19" s="2"/>
      <c r="D19" s="2"/>
      <c r="E19" s="38">
        <v>50</v>
      </c>
      <c r="F19" s="20">
        <f t="shared" si="38"/>
        <v>0.99460000000000004</v>
      </c>
      <c r="G19" s="20">
        <f t="shared" si="0"/>
        <v>12.530909174501796</v>
      </c>
      <c r="H19" s="29">
        <f t="shared" si="1"/>
        <v>88953.661971830996</v>
      </c>
      <c r="I19" s="19">
        <v>2.3971</v>
      </c>
      <c r="J19" s="19">
        <v>4.4999999999999998E-2</v>
      </c>
      <c r="K19" s="19">
        <v>0.89700000000000002</v>
      </c>
      <c r="L19" s="19">
        <f t="shared" si="2"/>
        <v>1.0046813287503007</v>
      </c>
      <c r="M19" s="19">
        <f t="shared" si="39"/>
        <v>1.5574650777715537</v>
      </c>
      <c r="N19" s="19">
        <f t="shared" si="40"/>
        <v>0</v>
      </c>
      <c r="O19" s="19">
        <f t="shared" si="41"/>
        <v>1.5574650777715537</v>
      </c>
      <c r="P19" s="36">
        <f t="shared" si="42"/>
        <v>0</v>
      </c>
      <c r="Q19" s="17">
        <f t="shared" si="72"/>
        <v>134.41497929696308</v>
      </c>
      <c r="R19" s="96">
        <f t="shared" si="4"/>
        <v>0</v>
      </c>
      <c r="S19" s="22">
        <v>2.3083999999999998</v>
      </c>
      <c r="T19" s="19">
        <v>4.2000000000000003E-2</v>
      </c>
      <c r="U19" s="19">
        <v>0.89200000000000002</v>
      </c>
      <c r="V19" s="19">
        <f t="shared" si="5"/>
        <v>0.99908109837822534</v>
      </c>
      <c r="W19" s="19">
        <f t="shared" si="43"/>
        <v>1.4282787263761294</v>
      </c>
      <c r="X19" s="19">
        <f t="shared" si="44"/>
        <v>2.8565574527522588</v>
      </c>
      <c r="Y19" s="19">
        <f t="shared" si="45"/>
        <v>4.284836179128388</v>
      </c>
      <c r="Z19" s="36">
        <f t="shared" si="46"/>
        <v>1.592044213393792E-2</v>
      </c>
      <c r="AA19" s="17">
        <f t="shared" si="73"/>
        <v>130.2996195704639</v>
      </c>
      <c r="AB19" s="96">
        <f t="shared" si="7"/>
        <v>2.192299150349767E-2</v>
      </c>
      <c r="AC19" s="22">
        <v>2.2212000000000001</v>
      </c>
      <c r="AD19" s="19">
        <v>4.1000000000000002E-2</v>
      </c>
      <c r="AE19" s="19">
        <v>0.88200000000000001</v>
      </c>
      <c r="AF19" s="19">
        <f t="shared" si="47"/>
        <v>0.98788063763407485</v>
      </c>
      <c r="AG19" s="19">
        <f t="shared" si="48"/>
        <v>1.2929258764181906</v>
      </c>
      <c r="AH19" s="19">
        <f t="shared" si="49"/>
        <v>5.1717035056727623</v>
      </c>
      <c r="AI19" s="19">
        <f t="shared" si="50"/>
        <v>6.4646293820909531</v>
      </c>
      <c r="AJ19" s="36">
        <f t="shared" si="51"/>
        <v>3.0389751446330923E-2</v>
      </c>
      <c r="AK19" s="17">
        <f t="shared" si="74"/>
        <v>126.2538544278402</v>
      </c>
      <c r="AL19" s="96">
        <f t="shared" si="14"/>
        <v>4.0962737566389511E-2</v>
      </c>
      <c r="AM19" s="22">
        <v>2.0806</v>
      </c>
      <c r="AN19" s="19">
        <v>5.3999999999999999E-2</v>
      </c>
      <c r="AO19" s="19">
        <v>0.877</v>
      </c>
      <c r="AP19" s="19">
        <f t="shared" si="67"/>
        <v>0.98228040726199961</v>
      </c>
      <c r="AQ19" s="19">
        <f t="shared" si="68"/>
        <v>1.1215987138564207</v>
      </c>
      <c r="AR19" s="19">
        <f t="shared" si="69"/>
        <v>6.7295922831385235</v>
      </c>
      <c r="AS19" s="19">
        <f t="shared" si="70"/>
        <v>7.8511909969949443</v>
      </c>
      <c r="AT19" s="36">
        <f t="shared" si="71"/>
        <v>5.9359512652667708E-2</v>
      </c>
      <c r="AU19" s="17">
        <f t="shared" si="75"/>
        <v>119.73052209925194</v>
      </c>
      <c r="AV19" s="96">
        <f t="shared" si="16"/>
        <v>5.6206154998304891E-2</v>
      </c>
      <c r="AW19" s="22">
        <v>1.9912000000000001</v>
      </c>
      <c r="AX19" s="19">
        <v>4.3999999999999997E-2</v>
      </c>
      <c r="AY19" s="19">
        <v>0.873</v>
      </c>
      <c r="AZ19" s="19">
        <f t="shared" si="52"/>
        <v>0.97780022296433933</v>
      </c>
      <c r="BA19" s="19">
        <f t="shared" si="53"/>
        <v>1.0179334415010193</v>
      </c>
      <c r="BB19" s="19">
        <f t="shared" si="54"/>
        <v>8.1434675320081542</v>
      </c>
      <c r="BC19" s="19">
        <f t="shared" si="55"/>
        <v>9.1614009735091742</v>
      </c>
      <c r="BD19" s="36">
        <f t="shared" si="56"/>
        <v>6.3902416370085702E-2</v>
      </c>
      <c r="BE19" s="17">
        <f t="shared" si="76"/>
        <v>115.58268490027764</v>
      </c>
      <c r="BF19" s="96">
        <f t="shared" si="23"/>
        <v>7.0455774055034018E-2</v>
      </c>
      <c r="BG19" s="22">
        <v>1.9795</v>
      </c>
      <c r="BH19" s="19">
        <v>3.4000000000000002E-2</v>
      </c>
      <c r="BI19" s="19">
        <v>0.879</v>
      </c>
      <c r="BJ19" s="19">
        <f t="shared" si="57"/>
        <v>0.98452049941082964</v>
      </c>
      <c r="BK19" s="19">
        <f t="shared" si="58"/>
        <v>1.0198819130127086</v>
      </c>
      <c r="BL19" s="19">
        <f t="shared" si="59"/>
        <v>10.198819130127085</v>
      </c>
      <c r="BM19" s="19">
        <f t="shared" si="60"/>
        <v>11.218701043139793</v>
      </c>
      <c r="BN19" s="36">
        <f t="shared" si="61"/>
        <v>6.2575279330559355E-2</v>
      </c>
      <c r="BO19" s="17">
        <f t="shared" si="77"/>
        <v>115.03984714604944</v>
      </c>
      <c r="BP19" s="96">
        <f t="shared" si="30"/>
        <v>8.865466517161763E-2</v>
      </c>
      <c r="BQ19" s="22">
        <v>1.905</v>
      </c>
      <c r="BR19" s="19">
        <v>3.5000000000000003E-2</v>
      </c>
      <c r="BS19" s="19">
        <v>0.88700000000000001</v>
      </c>
      <c r="BT19" s="19">
        <f t="shared" si="62"/>
        <v>0.9934808680061501</v>
      </c>
      <c r="BU19" s="19">
        <f t="shared" si="63"/>
        <v>0.96183001868366058</v>
      </c>
      <c r="BV19" s="19">
        <f t="shared" si="64"/>
        <v>11.541960224203926</v>
      </c>
      <c r="BW19" s="19">
        <f t="shared" si="65"/>
        <v>12.503790242887586</v>
      </c>
      <c r="BX19" s="36">
        <f t="shared" si="66"/>
        <v>7.8712310329964674E-2</v>
      </c>
      <c r="BY19" s="17">
        <f t="shared" si="78"/>
        <v>111.58331614690418</v>
      </c>
      <c r="BZ19" s="96">
        <f t="shared" si="37"/>
        <v>0.1034380463205489</v>
      </c>
    </row>
    <row r="20" spans="2:78" ht="20.100000000000001" customHeight="1">
      <c r="B20" s="15"/>
      <c r="C20" s="2"/>
      <c r="D20" s="16"/>
      <c r="E20" s="38">
        <v>52</v>
      </c>
      <c r="F20" s="20">
        <f t="shared" si="38"/>
        <v>1.0346</v>
      </c>
      <c r="G20" s="20">
        <f t="shared" si="0"/>
        <v>13.034866913271221</v>
      </c>
      <c r="H20" s="29">
        <f t="shared" si="1"/>
        <v>92531.126760563377</v>
      </c>
      <c r="I20" s="19">
        <v>2.4592000000000001</v>
      </c>
      <c r="J20" s="19">
        <v>4.5999999999999999E-2</v>
      </c>
      <c r="K20" s="19">
        <v>0.89600000000000002</v>
      </c>
      <c r="L20" s="19">
        <f t="shared" si="2"/>
        <v>1.0035612826758855</v>
      </c>
      <c r="M20" s="19">
        <f t="shared" si="39"/>
        <v>1.6355538482478522</v>
      </c>
      <c r="N20" s="19">
        <f t="shared" si="40"/>
        <v>0</v>
      </c>
      <c r="O20" s="19">
        <f t="shared" si="41"/>
        <v>1.6355538482478522</v>
      </c>
      <c r="P20" s="36">
        <f t="shared" si="42"/>
        <v>0</v>
      </c>
      <c r="Q20" s="17">
        <f t="shared" si="72"/>
        <v>154.53631754408511</v>
      </c>
      <c r="R20" s="96">
        <f t="shared" si="4"/>
        <v>0</v>
      </c>
      <c r="S20" s="26">
        <v>2.3553999999999999</v>
      </c>
      <c r="T20" s="20">
        <v>4.5999999999999999E-2</v>
      </c>
      <c r="U20" s="19">
        <v>0.89</v>
      </c>
      <c r="V20" s="19">
        <f t="shared" si="5"/>
        <v>0.9968410062293952</v>
      </c>
      <c r="W20" s="19">
        <f t="shared" si="43"/>
        <v>1.4803707051170962</v>
      </c>
      <c r="X20" s="19">
        <f t="shared" si="44"/>
        <v>2.9607414102341925</v>
      </c>
      <c r="Y20" s="19">
        <f t="shared" si="45"/>
        <v>4.4411121153512889</v>
      </c>
      <c r="Z20" s="36">
        <f t="shared" si="46"/>
        <v>1.735857101015607E-2</v>
      </c>
      <c r="AA20" s="17">
        <f t="shared" si="73"/>
        <v>149.11563973890935</v>
      </c>
      <c r="AB20" s="96">
        <f t="shared" si="7"/>
        <v>1.985533788017297E-2</v>
      </c>
      <c r="AC20" s="26">
        <v>2.2488000000000001</v>
      </c>
      <c r="AD20" s="20">
        <v>4.4999999999999998E-2</v>
      </c>
      <c r="AE20" s="19">
        <v>0.88300000000000001</v>
      </c>
      <c r="AF20" s="19">
        <f t="shared" si="47"/>
        <v>0.98900068370848992</v>
      </c>
      <c r="AG20" s="19">
        <f t="shared" si="48"/>
        <v>1.3282633816799507</v>
      </c>
      <c r="AH20" s="19">
        <f t="shared" si="49"/>
        <v>5.3130535267198029</v>
      </c>
      <c r="AI20" s="19">
        <f t="shared" si="50"/>
        <v>6.6413169083997534</v>
      </c>
      <c r="AJ20" s="36">
        <f t="shared" si="51"/>
        <v>3.3430282147905721E-2</v>
      </c>
      <c r="AK20" s="17">
        <f t="shared" si="74"/>
        <v>143.54873941105066</v>
      </c>
      <c r="AL20" s="96">
        <f t="shared" si="14"/>
        <v>3.701219215520881E-2</v>
      </c>
      <c r="AM20" s="22">
        <v>2.0985</v>
      </c>
      <c r="AN20" s="19">
        <v>0.05</v>
      </c>
      <c r="AO20" s="19">
        <v>0.877</v>
      </c>
      <c r="AP20" s="19">
        <f t="shared" si="67"/>
        <v>0.98228040726199961</v>
      </c>
      <c r="AQ20" s="19">
        <f t="shared" si="68"/>
        <v>1.1409806031499972</v>
      </c>
      <c r="AR20" s="19">
        <f t="shared" si="69"/>
        <v>6.8458836188999834</v>
      </c>
      <c r="AS20" s="19">
        <f t="shared" si="70"/>
        <v>7.9868642220499808</v>
      </c>
      <c r="AT20" s="36">
        <f t="shared" si="71"/>
        <v>5.4962511715433079E-2</v>
      </c>
      <c r="AU20" s="17">
        <f t="shared" si="75"/>
        <v>135.69972328274707</v>
      </c>
      <c r="AV20" s="96">
        <f t="shared" si="16"/>
        <v>5.0448766241296912E-2</v>
      </c>
      <c r="AW20" s="26">
        <v>2.0529000000000002</v>
      </c>
      <c r="AX20" s="20">
        <v>4.2999999999999997E-2</v>
      </c>
      <c r="AY20" s="19">
        <v>0.873</v>
      </c>
      <c r="AZ20" s="19">
        <f t="shared" si="52"/>
        <v>0.97780022296433933</v>
      </c>
      <c r="BA20" s="19">
        <f t="shared" si="53"/>
        <v>1.0819948768322394</v>
      </c>
      <c r="BB20" s="19">
        <f t="shared" si="54"/>
        <v>8.6559590146579151</v>
      </c>
      <c r="BC20" s="19">
        <f t="shared" si="55"/>
        <v>9.7379538914901538</v>
      </c>
      <c r="BD20" s="36">
        <f t="shared" si="56"/>
        <v>6.245008872531102E-2</v>
      </c>
      <c r="BE20" s="17">
        <f t="shared" si="76"/>
        <v>133.31838505619589</v>
      </c>
      <c r="BF20" s="96">
        <f t="shared" si="23"/>
        <v>6.4926971707685216E-2</v>
      </c>
      <c r="BG20" s="26">
        <v>2.0508999999999999</v>
      </c>
      <c r="BH20" s="20">
        <v>3.5999999999999997E-2</v>
      </c>
      <c r="BI20" s="19">
        <v>0.88500000000000001</v>
      </c>
      <c r="BJ20" s="19">
        <f t="shared" si="57"/>
        <v>0.99124077585731996</v>
      </c>
      <c r="BK20" s="19">
        <f t="shared" si="58"/>
        <v>1.10977934907903</v>
      </c>
      <c r="BL20" s="19">
        <f t="shared" si="59"/>
        <v>11.097793490790298</v>
      </c>
      <c r="BM20" s="19">
        <f t="shared" si="60"/>
        <v>12.207572839869329</v>
      </c>
      <c r="BN20" s="36">
        <f t="shared" si="61"/>
        <v>6.7163786420722779E-2</v>
      </c>
      <c r="BO20" s="17">
        <f t="shared" si="77"/>
        <v>133.21394039713661</v>
      </c>
      <c r="BP20" s="96">
        <f t="shared" si="30"/>
        <v>8.3308049125381492E-2</v>
      </c>
      <c r="BQ20" s="26">
        <v>1.9787999999999999</v>
      </c>
      <c r="BR20" s="20">
        <v>3.5000000000000003E-2</v>
      </c>
      <c r="BS20" s="19">
        <v>0.89300000000000002</v>
      </c>
      <c r="BT20" s="19">
        <f t="shared" si="62"/>
        <v>1.0002011444526404</v>
      </c>
      <c r="BU20" s="19">
        <f t="shared" si="63"/>
        <v>1.0518839989052893</v>
      </c>
      <c r="BV20" s="19">
        <f t="shared" si="64"/>
        <v>12.622607986863471</v>
      </c>
      <c r="BW20" s="19">
        <f t="shared" si="65"/>
        <v>13.674491985768761</v>
      </c>
      <c r="BX20" s="36">
        <f t="shared" si="66"/>
        <v>7.9780791007678237E-2</v>
      </c>
      <c r="BY20" s="17">
        <f t="shared" si="78"/>
        <v>129.44871043805017</v>
      </c>
      <c r="BZ20" s="96">
        <f t="shared" si="37"/>
        <v>9.7510496196902871E-2</v>
      </c>
    </row>
    <row r="21" spans="2:78" ht="20.100000000000001" customHeight="1">
      <c r="B21" s="15"/>
      <c r="C21" s="2"/>
      <c r="D21" s="16"/>
      <c r="E21" s="38">
        <v>54</v>
      </c>
      <c r="F21" s="20">
        <f t="shared" si="38"/>
        <v>1.0746</v>
      </c>
      <c r="G21" s="20">
        <f t="shared" si="0"/>
        <v>13.538824652040649</v>
      </c>
      <c r="H21" s="29">
        <f t="shared" si="1"/>
        <v>96108.591549295772</v>
      </c>
      <c r="I21" s="19">
        <v>2.5455000000000001</v>
      </c>
      <c r="J21" s="19">
        <v>5.7000000000000002E-2</v>
      </c>
      <c r="K21" s="19">
        <v>0.89900000000000002</v>
      </c>
      <c r="L21" s="19">
        <f t="shared" si="2"/>
        <v>1.0069214208991306</v>
      </c>
      <c r="M21" s="19">
        <f t="shared" si="39"/>
        <v>1.7641142731845159</v>
      </c>
      <c r="N21" s="19">
        <f t="shared" si="40"/>
        <v>0</v>
      </c>
      <c r="O21" s="19">
        <f t="shared" si="41"/>
        <v>1.7641142731845159</v>
      </c>
      <c r="P21" s="36">
        <f t="shared" si="42"/>
        <v>0</v>
      </c>
      <c r="Q21" s="17">
        <f>0.5926*0.5*$C$6*$F21^3*($C$7*I21*2+$C$7)*$C$8</f>
        <v>178.21240504461724</v>
      </c>
      <c r="R21" s="96">
        <f t="shared" si="4"/>
        <v>0</v>
      </c>
      <c r="S21" s="22">
        <v>2.4234</v>
      </c>
      <c r="T21" s="19">
        <v>4.2999999999999997E-2</v>
      </c>
      <c r="U21" s="19">
        <v>0.89300000000000002</v>
      </c>
      <c r="V21" s="19">
        <f t="shared" si="5"/>
        <v>1.0002011444526404</v>
      </c>
      <c r="W21" s="19">
        <f t="shared" si="43"/>
        <v>1.5776630438229298</v>
      </c>
      <c r="X21" s="19">
        <f t="shared" si="44"/>
        <v>3.1553260876458595</v>
      </c>
      <c r="Y21" s="19">
        <f t="shared" si="45"/>
        <v>4.7329891314687895</v>
      </c>
      <c r="Z21" s="36">
        <f t="shared" si="46"/>
        <v>1.6336066730143636E-2</v>
      </c>
      <c r="AA21" s="17">
        <f>0.5926*0.5*$C$6*$F21^3*($C$7*S21*2+$C$7)*$C$8</f>
        <v>171.06752418566211</v>
      </c>
      <c r="AB21" s="96">
        <f t="shared" si="7"/>
        <v>1.84449158463376E-2</v>
      </c>
      <c r="AC21" s="22">
        <v>2.3267000000000002</v>
      </c>
      <c r="AD21" s="19">
        <v>3.7999999999999999E-2</v>
      </c>
      <c r="AE21" s="19">
        <v>0.88600000000000001</v>
      </c>
      <c r="AF21" s="19">
        <f t="shared" si="47"/>
        <v>0.99236082193173503</v>
      </c>
      <c r="AG21" s="19">
        <f t="shared" si="48"/>
        <v>1.4315593275936973</v>
      </c>
      <c r="AH21" s="19">
        <f t="shared" si="49"/>
        <v>5.7262373103747892</v>
      </c>
      <c r="AI21" s="19">
        <f t="shared" si="50"/>
        <v>7.1577966379684863</v>
      </c>
      <c r="AJ21" s="36">
        <f t="shared" si="51"/>
        <v>2.8422165335413398E-2</v>
      </c>
      <c r="AK21" s="17">
        <f>0.5926*0.5*$C$6*$F21^3*($C$7*AC21*2+$C$7)*$C$8</f>
        <v>165.40896579859447</v>
      </c>
      <c r="AL21" s="96">
        <f t="shared" si="14"/>
        <v>3.4618663400309141E-2</v>
      </c>
      <c r="AM21" s="26">
        <v>2.2118000000000002</v>
      </c>
      <c r="AN21" s="20">
        <v>4.7E-2</v>
      </c>
      <c r="AO21" s="19">
        <v>0.879</v>
      </c>
      <c r="AP21" s="19">
        <f t="shared" si="67"/>
        <v>0.98452049941082964</v>
      </c>
      <c r="AQ21" s="19">
        <f t="shared" si="68"/>
        <v>1.2732995487818588</v>
      </c>
      <c r="AR21" s="19">
        <f t="shared" si="69"/>
        <v>7.6397972926911519</v>
      </c>
      <c r="AS21" s="19">
        <f t="shared" si="70"/>
        <v>8.9130968414730098</v>
      </c>
      <c r="AT21" s="36">
        <f t="shared" si="71"/>
        <v>5.1900672856522757E-2</v>
      </c>
      <c r="AU21" s="17">
        <f>0.5926*0.5*$C$6*$F21^3*($C$7*AM21*2+$C$7)*$C$8</f>
        <v>158.68540469545002</v>
      </c>
      <c r="AV21" s="96">
        <f t="shared" si="16"/>
        <v>4.814429724871986E-2</v>
      </c>
      <c r="AW21" s="22">
        <v>2.0529000000000002</v>
      </c>
      <c r="AX21" s="19">
        <v>4.1000000000000002E-2</v>
      </c>
      <c r="AY21" s="19">
        <v>0.871</v>
      </c>
      <c r="AZ21" s="19">
        <f t="shared" si="52"/>
        <v>0.9755601308155093</v>
      </c>
      <c r="BA21" s="19">
        <f t="shared" si="53"/>
        <v>1.0770429616966242</v>
      </c>
      <c r="BB21" s="19">
        <f t="shared" si="54"/>
        <v>8.6163436935729933</v>
      </c>
      <c r="BC21" s="19">
        <f t="shared" si="55"/>
        <v>9.6933866552696166</v>
      </c>
      <c r="BD21" s="36">
        <f t="shared" si="56"/>
        <v>5.9272914647178737E-2</v>
      </c>
      <c r="BE21" s="17">
        <f>0.5926*0.5*$C$6*$F21^3*($C$7*AW21*2+$C$7)*$C$8</f>
        <v>149.38711175124061</v>
      </c>
      <c r="BF21" s="96">
        <f t="shared" si="23"/>
        <v>5.7677958912017303E-2</v>
      </c>
      <c r="BG21" s="22">
        <v>2.0404</v>
      </c>
      <c r="BH21" s="19">
        <v>4.5999999999999999E-2</v>
      </c>
      <c r="BI21" s="19">
        <v>0.874</v>
      </c>
      <c r="BJ21" s="19">
        <f t="shared" si="57"/>
        <v>0.9789202690387544</v>
      </c>
      <c r="BK21" s="19">
        <f t="shared" si="58"/>
        <v>1.0713086772410534</v>
      </c>
      <c r="BL21" s="19">
        <f t="shared" si="59"/>
        <v>10.713086772410533</v>
      </c>
      <c r="BM21" s="19">
        <f t="shared" si="60"/>
        <v>11.784395449651585</v>
      </c>
      <c r="BN21" s="36">
        <f t="shared" si="61"/>
        <v>8.3700263785847578E-2</v>
      </c>
      <c r="BO21" s="17">
        <f>0.5926*0.5*$C$6*$F21^3*($C$7*BG21*2+$C$7)*$C$8</f>
        <v>148.65565384184717</v>
      </c>
      <c r="BP21" s="96">
        <f t="shared" si="30"/>
        <v>7.2066460276095839E-2</v>
      </c>
      <c r="BQ21" s="22">
        <v>2.0114000000000001</v>
      </c>
      <c r="BR21" s="19">
        <v>3.7999999999999999E-2</v>
      </c>
      <c r="BS21" s="19">
        <v>0.88900000000000001</v>
      </c>
      <c r="BT21" s="19">
        <f t="shared" si="62"/>
        <v>0.99572096015498013</v>
      </c>
      <c r="BU21" s="19">
        <f t="shared" si="63"/>
        <v>1.0771136784481929</v>
      </c>
      <c r="BV21" s="19">
        <f t="shared" si="64"/>
        <v>12.925364141378315</v>
      </c>
      <c r="BW21" s="19">
        <f t="shared" si="65"/>
        <v>14.002477819826508</v>
      </c>
      <c r="BX21" s="36">
        <f t="shared" si="66"/>
        <v>8.5844899069737635E-2</v>
      </c>
      <c r="BY21" s="17">
        <f>0.5926*0.5*$C$6*$F21^3*($C$7*BQ21*2+$C$7)*$C$8</f>
        <v>146.95867149205438</v>
      </c>
      <c r="BZ21" s="96">
        <f t="shared" si="37"/>
        <v>8.7952374706089742E-2</v>
      </c>
    </row>
    <row r="22" spans="2:78" ht="20.100000000000001" customHeight="1">
      <c r="B22" s="2"/>
      <c r="C22" s="2"/>
      <c r="D22" s="16"/>
      <c r="E22" s="38">
        <v>56</v>
      </c>
      <c r="F22" s="20">
        <f t="shared" si="38"/>
        <v>1.1146</v>
      </c>
      <c r="G22" s="21">
        <f t="shared" si="0"/>
        <v>14.042782390810077</v>
      </c>
      <c r="H22" s="30">
        <f t="shared" si="1"/>
        <v>99686.056338028182</v>
      </c>
      <c r="I22" s="19">
        <v>2.6082000000000001</v>
      </c>
      <c r="J22" s="19">
        <v>0.105</v>
      </c>
      <c r="K22" s="19">
        <v>0.9</v>
      </c>
      <c r="L22" s="19">
        <f t="shared" si="2"/>
        <v>1.0080414669735458</v>
      </c>
      <c r="M22" s="19">
        <f t="shared" si="39"/>
        <v>1.8562135029580307</v>
      </c>
      <c r="N22" s="19">
        <f t="shared" si="40"/>
        <v>0</v>
      </c>
      <c r="O22" s="19">
        <f t="shared" si="41"/>
        <v>1.8562135029580307</v>
      </c>
      <c r="P22" s="36">
        <f t="shared" si="42"/>
        <v>0</v>
      </c>
      <c r="Q22" s="17">
        <f t="shared" ref="Q22:Q26" si="79">0.5926*0.5*$C$6*$F22^3*($C$7*I22*2+$C$7)*$C$8</f>
        <v>202.95740011831589</v>
      </c>
      <c r="R22" s="96">
        <f t="shared" si="4"/>
        <v>0</v>
      </c>
      <c r="S22" s="27">
        <v>2.5078</v>
      </c>
      <c r="T22" s="21">
        <v>0.05</v>
      </c>
      <c r="U22" s="21">
        <v>0.89700000000000002</v>
      </c>
      <c r="V22" s="19">
        <f t="shared" si="5"/>
        <v>1.0046813287503007</v>
      </c>
      <c r="W22" s="19">
        <f t="shared" si="43"/>
        <v>1.7046366034386566</v>
      </c>
      <c r="X22" s="19">
        <f t="shared" si="44"/>
        <v>3.4092732068773133</v>
      </c>
      <c r="Y22" s="19">
        <f t="shared" si="45"/>
        <v>5.1139098103159704</v>
      </c>
      <c r="Z22" s="36">
        <f t="shared" si="46"/>
        <v>1.9165979347566267E-2</v>
      </c>
      <c r="AA22" s="17">
        <f t="shared" ref="AA22:AA26" si="80">0.5926*0.5*$C$6*$F22^3*($C$7*S22*2+$C$7)*$C$8</f>
        <v>196.40154046582282</v>
      </c>
      <c r="AB22" s="96">
        <f t="shared" si="7"/>
        <v>1.7358688729178194E-2</v>
      </c>
      <c r="AC22" s="27">
        <v>2.3738000000000001</v>
      </c>
      <c r="AD22" s="21">
        <v>4.4999999999999998E-2</v>
      </c>
      <c r="AE22" s="21">
        <v>0.88800000000000001</v>
      </c>
      <c r="AF22" s="19">
        <f t="shared" si="47"/>
        <v>0.99460091408056517</v>
      </c>
      <c r="AG22" s="19">
        <f t="shared" si="48"/>
        <v>1.496839758270154</v>
      </c>
      <c r="AH22" s="19">
        <f t="shared" si="49"/>
        <v>5.9873590330806161</v>
      </c>
      <c r="AI22" s="19">
        <f t="shared" si="50"/>
        <v>7.4841987913507699</v>
      </c>
      <c r="AJ22" s="36">
        <f t="shared" si="51"/>
        <v>3.3809952950520236E-2</v>
      </c>
      <c r="AK22" s="17">
        <f t="shared" ref="AK22:AK26" si="81">0.5926*0.5*$C$6*$F22^3*($C$7*AC22*2+$C$7)*$C$8</f>
        <v>187.65168794157913</v>
      </c>
      <c r="AL22" s="96">
        <f t="shared" si="14"/>
        <v>3.1906768858613398E-2</v>
      </c>
      <c r="AM22" s="22">
        <v>2.2423000000000002</v>
      </c>
      <c r="AN22" s="19">
        <v>5.2999999999999999E-2</v>
      </c>
      <c r="AO22" s="19">
        <v>0.88200000000000001</v>
      </c>
      <c r="AP22" s="19">
        <f t="shared" si="67"/>
        <v>0.98788063763407485</v>
      </c>
      <c r="AQ22" s="19">
        <f t="shared" si="68"/>
        <v>1.3176065093112224</v>
      </c>
      <c r="AR22" s="19">
        <f t="shared" si="69"/>
        <v>7.9056390558673337</v>
      </c>
      <c r="AS22" s="19">
        <f t="shared" si="70"/>
        <v>9.2232455651785568</v>
      </c>
      <c r="AT22" s="36">
        <f t="shared" si="71"/>
        <v>5.8926469267885556E-2</v>
      </c>
      <c r="AU22" s="17">
        <f t="shared" ref="AU22:AU26" si="82">0.5926*0.5*$C$6*$F22^3*($C$7*AM22*2+$C$7)*$C$8</f>
        <v>179.06507893457874</v>
      </c>
      <c r="AV22" s="96">
        <f t="shared" si="16"/>
        <v>4.41495298966453E-2</v>
      </c>
      <c r="AW22" s="27">
        <v>2.1301999999999999</v>
      </c>
      <c r="AX22" s="21">
        <v>4.1000000000000002E-2</v>
      </c>
      <c r="AY22" s="21">
        <v>0.872</v>
      </c>
      <c r="AZ22" s="19">
        <f t="shared" si="52"/>
        <v>0.97668017688992426</v>
      </c>
      <c r="BA22" s="19">
        <f t="shared" si="53"/>
        <v>1.1623444817743753</v>
      </c>
      <c r="BB22" s="19">
        <f t="shared" si="54"/>
        <v>9.2987558541950026</v>
      </c>
      <c r="BC22" s="19">
        <f t="shared" si="55"/>
        <v>10.461100335969379</v>
      </c>
      <c r="BD22" s="36">
        <f t="shared" si="56"/>
        <v>5.9409095911083572E-2</v>
      </c>
      <c r="BE22" s="17">
        <f t="shared" ref="BE22:BE26" si="83">0.5926*0.5*$C$6*$F22^3*($C$7*AW22*2+$C$7)*$C$8</f>
        <v>171.74523962138676</v>
      </c>
      <c r="BF22" s="96">
        <f t="shared" si="23"/>
        <v>5.4142728349817183E-2</v>
      </c>
      <c r="BG22" s="27">
        <v>2.0316000000000001</v>
      </c>
      <c r="BH22" s="21">
        <v>3.6999999999999998E-2</v>
      </c>
      <c r="BI22" s="21">
        <v>0.86399999999999999</v>
      </c>
      <c r="BJ22" s="19">
        <f t="shared" si="57"/>
        <v>0.96771980829460391</v>
      </c>
      <c r="BK22" s="19">
        <f t="shared" si="58"/>
        <v>1.0379227251195466</v>
      </c>
      <c r="BL22" s="19">
        <f t="shared" si="59"/>
        <v>10.379227251195465</v>
      </c>
      <c r="BM22" s="19">
        <f t="shared" si="60"/>
        <v>11.417149976315011</v>
      </c>
      <c r="BN22" s="36">
        <f t="shared" si="61"/>
        <v>6.5792340876688005E-2</v>
      </c>
      <c r="BO22" s="17">
        <f t="shared" ref="BO22:BO26" si="84">0.5926*0.5*$C$6*$F22^3*($C$7*BG22*2+$C$7)*$C$8</f>
        <v>165.30691530130895</v>
      </c>
      <c r="BP22" s="96">
        <f t="shared" si="30"/>
        <v>6.2787616793144999E-2</v>
      </c>
      <c r="BQ22" s="27">
        <v>2.0198</v>
      </c>
      <c r="BR22" s="21">
        <v>4.2000000000000003E-2</v>
      </c>
      <c r="BS22" s="21">
        <v>0.878</v>
      </c>
      <c r="BT22" s="19">
        <f t="shared" si="62"/>
        <v>0.98340045333641457</v>
      </c>
      <c r="BU22" s="19">
        <f t="shared" si="63"/>
        <v>1.0594168964016242</v>
      </c>
      <c r="BV22" s="19">
        <f t="shared" si="64"/>
        <v>12.713002756819488</v>
      </c>
      <c r="BW22" s="19">
        <f t="shared" si="65"/>
        <v>13.772419653221112</v>
      </c>
      <c r="BX22" s="36">
        <f t="shared" si="66"/>
        <v>9.254771446725199E-2</v>
      </c>
      <c r="BY22" s="17">
        <f t="shared" ref="BY22:BY26" si="85">0.5926*0.5*$C$6*$F22^3*($C$7*BQ22*2+$C$7)*$C$8</f>
        <v>164.53640589992034</v>
      </c>
      <c r="BZ22" s="96">
        <f t="shared" si="37"/>
        <v>7.726559169252914E-2</v>
      </c>
    </row>
    <row r="23" spans="2:78" ht="20.100000000000001" customHeight="1">
      <c r="B23" s="16"/>
      <c r="C23" s="16"/>
      <c r="D23" s="16"/>
      <c r="E23" s="38">
        <v>58</v>
      </c>
      <c r="F23" s="20">
        <f t="shared" si="38"/>
        <v>1.1545999999999998</v>
      </c>
      <c r="G23" s="21">
        <f t="shared" si="0"/>
        <v>14.546740129579501</v>
      </c>
      <c r="H23" s="30">
        <f t="shared" si="1"/>
        <v>103263.52112676055</v>
      </c>
      <c r="I23" s="19">
        <v>2.5981999999999998</v>
      </c>
      <c r="J23" s="19">
        <v>4.4999999999999998E-2</v>
      </c>
      <c r="K23" s="19">
        <v>0.90800000000000003</v>
      </c>
      <c r="L23" s="19">
        <f t="shared" si="2"/>
        <v>1.0170018355688661</v>
      </c>
      <c r="M23" s="19">
        <f t="shared" si="39"/>
        <v>1.8748994492188196</v>
      </c>
      <c r="N23" s="19">
        <f t="shared" si="40"/>
        <v>0</v>
      </c>
      <c r="O23" s="19">
        <f t="shared" si="41"/>
        <v>1.8748994492188196</v>
      </c>
      <c r="P23" s="36">
        <f t="shared" si="42"/>
        <v>0</v>
      </c>
      <c r="Q23" s="17">
        <f t="shared" si="79"/>
        <v>224.87590687327278</v>
      </c>
      <c r="R23" s="96">
        <f t="shared" si="4"/>
        <v>0</v>
      </c>
      <c r="S23" s="27">
        <v>2.4581</v>
      </c>
      <c r="T23" s="21">
        <v>4.4999999999999998E-2</v>
      </c>
      <c r="U23" s="21">
        <v>0.89700000000000002</v>
      </c>
      <c r="V23" s="19">
        <f t="shared" si="5"/>
        <v>1.0046813287503007</v>
      </c>
      <c r="W23" s="19">
        <f t="shared" si="43"/>
        <v>1.6377405692482645</v>
      </c>
      <c r="X23" s="19">
        <f t="shared" si="44"/>
        <v>3.275481138496529</v>
      </c>
      <c r="Y23" s="19">
        <f t="shared" si="45"/>
        <v>4.9132217077447935</v>
      </c>
      <c r="Z23" s="36">
        <f t="shared" si="46"/>
        <v>1.7249381412809642E-2</v>
      </c>
      <c r="AA23" s="17">
        <f t="shared" si="80"/>
        <v>214.70706220445041</v>
      </c>
      <c r="AB23" s="96">
        <f t="shared" si="7"/>
        <v>1.5255581744104529E-2</v>
      </c>
      <c r="AC23" s="27">
        <v>2.3573</v>
      </c>
      <c r="AD23" s="21">
        <v>4.1000000000000002E-2</v>
      </c>
      <c r="AE23" s="21">
        <v>0.88900000000000001</v>
      </c>
      <c r="AF23" s="19">
        <f t="shared" si="47"/>
        <v>0.99572096015498013</v>
      </c>
      <c r="AG23" s="19">
        <f t="shared" si="48"/>
        <v>1.4794297983560001</v>
      </c>
      <c r="AH23" s="19">
        <f t="shared" si="49"/>
        <v>5.9177191934240003</v>
      </c>
      <c r="AI23" s="19">
        <f t="shared" si="50"/>
        <v>7.39714899178</v>
      </c>
      <c r="AJ23" s="36">
        <f t="shared" si="51"/>
        <v>3.0874042647888102E-2</v>
      </c>
      <c r="AK23" s="17">
        <f t="shared" si="81"/>
        <v>207.39072000161462</v>
      </c>
      <c r="AL23" s="96">
        <f t="shared" si="14"/>
        <v>2.8534156173323128E-2</v>
      </c>
      <c r="AM23" s="27">
        <v>2.2448999999999999</v>
      </c>
      <c r="AN23" s="21">
        <v>0.06</v>
      </c>
      <c r="AO23" s="21">
        <v>0.88100000000000001</v>
      </c>
      <c r="AP23" s="19">
        <f t="shared" si="67"/>
        <v>0.98676059155965978</v>
      </c>
      <c r="AQ23" s="19">
        <f t="shared" si="68"/>
        <v>1.317670867803185</v>
      </c>
      <c r="AR23" s="19">
        <f t="shared" si="69"/>
        <v>7.906025206819109</v>
      </c>
      <c r="AS23" s="19">
        <f t="shared" si="70"/>
        <v>9.2236960746222945</v>
      </c>
      <c r="AT23" s="36">
        <f t="shared" si="71"/>
        <v>6.6558028193807142E-2</v>
      </c>
      <c r="AU23" s="17">
        <f t="shared" si="82"/>
        <v>199.23241778337308</v>
      </c>
      <c r="AV23" s="96">
        <f t="shared" si="16"/>
        <v>3.9682423647618384E-2</v>
      </c>
      <c r="AW23" s="27">
        <v>2.101</v>
      </c>
      <c r="AX23" s="21">
        <v>5.0999999999999997E-2</v>
      </c>
      <c r="AY23" s="21">
        <v>0.86899999999999999</v>
      </c>
      <c r="AZ23" s="19">
        <f t="shared" si="52"/>
        <v>0.97332003866667915</v>
      </c>
      <c r="BA23" s="19">
        <f t="shared" si="53"/>
        <v>1.1229302605411435</v>
      </c>
      <c r="BB23" s="19">
        <f t="shared" si="54"/>
        <v>8.9834420843291483</v>
      </c>
      <c r="BC23" s="19">
        <f t="shared" si="55"/>
        <v>10.106372344870291</v>
      </c>
      <c r="BD23" s="36">
        <f t="shared" si="56"/>
        <v>7.3391513804539801E-2</v>
      </c>
      <c r="BE23" s="17">
        <f t="shared" si="83"/>
        <v>188.78775862674539</v>
      </c>
      <c r="BF23" s="96">
        <f t="shared" si="23"/>
        <v>4.7584875998715692E-2</v>
      </c>
      <c r="BG23" s="27">
        <v>2.0699000000000001</v>
      </c>
      <c r="BH23" s="21">
        <v>3.7999999999999999E-2</v>
      </c>
      <c r="BI23" s="21">
        <v>0.871</v>
      </c>
      <c r="BJ23" s="19">
        <f t="shared" si="57"/>
        <v>0.9755601308155093</v>
      </c>
      <c r="BK23" s="19">
        <f t="shared" si="58"/>
        <v>1.0949547367445387</v>
      </c>
      <c r="BL23" s="19">
        <f t="shared" si="59"/>
        <v>10.949547367445385</v>
      </c>
      <c r="BM23" s="19">
        <f t="shared" si="60"/>
        <v>12.044502104189924</v>
      </c>
      <c r="BN23" s="36">
        <f t="shared" si="61"/>
        <v>6.8669840140024141E-2</v>
      </c>
      <c r="BO23" s="17">
        <f t="shared" si="84"/>
        <v>186.5304347923387</v>
      </c>
      <c r="BP23" s="96">
        <f t="shared" si="30"/>
        <v>5.8701130352456096E-2</v>
      </c>
      <c r="BQ23" s="27">
        <v>1.9935</v>
      </c>
      <c r="BR23" s="21">
        <v>3.2000000000000001E-2</v>
      </c>
      <c r="BS23" s="21">
        <v>0.89400000000000002</v>
      </c>
      <c r="BT23" s="19">
        <f t="shared" si="62"/>
        <v>1.0013211905270554</v>
      </c>
      <c r="BU23" s="19">
        <f t="shared" si="63"/>
        <v>1.0699627176672002</v>
      </c>
      <c r="BV23" s="19">
        <f t="shared" si="64"/>
        <v>12.839552612006402</v>
      </c>
      <c r="BW23" s="19">
        <f t="shared" si="65"/>
        <v>13.909515329673603</v>
      </c>
      <c r="BX23" s="36">
        <f t="shared" si="66"/>
        <v>7.3105893884051587E-2</v>
      </c>
      <c r="BY23" s="17">
        <f t="shared" si="85"/>
        <v>180.98511193225283</v>
      </c>
      <c r="BZ23" s="96">
        <f t="shared" si="37"/>
        <v>7.094259011101732E-2</v>
      </c>
    </row>
    <row r="24" spans="2:78" ht="20.100000000000001" customHeight="1">
      <c r="B24" s="16"/>
      <c r="C24" s="16"/>
      <c r="D24" s="18"/>
      <c r="E24" s="38">
        <v>60</v>
      </c>
      <c r="F24" s="20">
        <f t="shared" si="38"/>
        <v>1.1945999999999999</v>
      </c>
      <c r="G24" s="21">
        <f t="shared" si="0"/>
        <v>15.050697868348928</v>
      </c>
      <c r="H24" s="30">
        <f t="shared" si="1"/>
        <v>106840.98591549294</v>
      </c>
      <c r="I24" s="19">
        <v>2.5659999999999998</v>
      </c>
      <c r="J24" s="19">
        <v>6.0999999999999999E-2</v>
      </c>
      <c r="K24" s="19">
        <v>0.90500000000000003</v>
      </c>
      <c r="L24" s="19">
        <f t="shared" si="2"/>
        <v>1.013641697345621</v>
      </c>
      <c r="M24" s="19">
        <f t="shared" si="39"/>
        <v>1.8166513673443314</v>
      </c>
      <c r="N24" s="19">
        <f t="shared" si="40"/>
        <v>0</v>
      </c>
      <c r="O24" s="19">
        <f t="shared" si="41"/>
        <v>1.8166513673443314</v>
      </c>
      <c r="P24" s="36">
        <f t="shared" si="42"/>
        <v>0</v>
      </c>
      <c r="Q24" s="17">
        <f t="shared" si="79"/>
        <v>246.4781924544418</v>
      </c>
      <c r="R24" s="96">
        <f t="shared" si="4"/>
        <v>0</v>
      </c>
      <c r="S24" s="27">
        <v>2.4340000000000002</v>
      </c>
      <c r="T24" s="21">
        <v>5.6000000000000001E-2</v>
      </c>
      <c r="U24" s="21">
        <v>0.89300000000000002</v>
      </c>
      <c r="V24" s="19">
        <f t="shared" si="5"/>
        <v>1.0002011444526404</v>
      </c>
      <c r="W24" s="19">
        <f t="shared" si="43"/>
        <v>1.5914946870776425</v>
      </c>
      <c r="X24" s="19">
        <f t="shared" si="44"/>
        <v>3.182989374155285</v>
      </c>
      <c r="Y24" s="19">
        <f t="shared" si="45"/>
        <v>4.7744840612329273</v>
      </c>
      <c r="Z24" s="36">
        <f t="shared" si="46"/>
        <v>2.1274877602047527E-2</v>
      </c>
      <c r="AA24" s="17">
        <f t="shared" si="80"/>
        <v>235.86660686931913</v>
      </c>
      <c r="AB24" s="96">
        <f t="shared" si="7"/>
        <v>1.3494870750902041E-2</v>
      </c>
      <c r="AC24" s="27">
        <v>2.3515000000000001</v>
      </c>
      <c r="AD24" s="21">
        <v>4.8000000000000001E-2</v>
      </c>
      <c r="AE24" s="21">
        <v>0.88900000000000001</v>
      </c>
      <c r="AF24" s="19">
        <f t="shared" si="47"/>
        <v>0.99572096015498013</v>
      </c>
      <c r="AG24" s="19">
        <f t="shared" si="48"/>
        <v>1.4721586519751264</v>
      </c>
      <c r="AH24" s="19">
        <f t="shared" si="49"/>
        <v>5.8886346079005056</v>
      </c>
      <c r="AI24" s="19">
        <f t="shared" si="50"/>
        <v>7.3607932598756323</v>
      </c>
      <c r="AJ24" s="36">
        <f t="shared" si="51"/>
        <v>3.6145220660942161E-2</v>
      </c>
      <c r="AK24" s="17">
        <f t="shared" si="81"/>
        <v>229.23436587861738</v>
      </c>
      <c r="AL24" s="96">
        <f t="shared" si="14"/>
        <v>2.5688271413103109E-2</v>
      </c>
      <c r="AM24" s="27">
        <v>2.2505999999999999</v>
      </c>
      <c r="AN24" s="21">
        <v>4.1000000000000002E-2</v>
      </c>
      <c r="AO24" s="21">
        <v>0.879</v>
      </c>
      <c r="AP24" s="19">
        <f t="shared" si="67"/>
        <v>0.98452049941082964</v>
      </c>
      <c r="AQ24" s="19">
        <f t="shared" si="68"/>
        <v>1.3183645202296663</v>
      </c>
      <c r="AR24" s="19">
        <f t="shared" si="69"/>
        <v>7.910187121377998</v>
      </c>
      <c r="AS24" s="19">
        <f t="shared" si="70"/>
        <v>9.2285516416076643</v>
      </c>
      <c r="AT24" s="36">
        <f t="shared" si="71"/>
        <v>4.5275055045051762E-2</v>
      </c>
      <c r="AU24" s="17">
        <f t="shared" si="82"/>
        <v>221.12293416998943</v>
      </c>
      <c r="AV24" s="96">
        <f t="shared" si="16"/>
        <v>3.5772802812470819E-2</v>
      </c>
      <c r="AW24" s="27">
        <v>2.1204000000000001</v>
      </c>
      <c r="AX24" s="21">
        <v>4.2999999999999997E-2</v>
      </c>
      <c r="AY24" s="21">
        <v>0.87</v>
      </c>
      <c r="AZ24" s="19">
        <f t="shared" si="52"/>
        <v>0.97444008474109423</v>
      </c>
      <c r="BA24" s="19">
        <f t="shared" si="53"/>
        <v>1.1463974831594939</v>
      </c>
      <c r="BB24" s="19">
        <f t="shared" si="54"/>
        <v>9.1711798652759509</v>
      </c>
      <c r="BC24" s="19">
        <f t="shared" si="55"/>
        <v>10.317577348435444</v>
      </c>
      <c r="BD24" s="36">
        <f t="shared" si="56"/>
        <v>6.2021615968147016E-2</v>
      </c>
      <c r="BE24" s="17">
        <f t="shared" si="83"/>
        <v>210.65605202466386</v>
      </c>
      <c r="BF24" s="96">
        <f t="shared" si="23"/>
        <v>4.3536275255942697E-2</v>
      </c>
      <c r="BG24" s="27">
        <v>2.0886</v>
      </c>
      <c r="BH24" s="21">
        <v>0.04</v>
      </c>
      <c r="BI24" s="21">
        <v>0.88100000000000001</v>
      </c>
      <c r="BJ24" s="19">
        <f t="shared" si="57"/>
        <v>0.98676059155965978</v>
      </c>
      <c r="BK24" s="19">
        <f t="shared" si="58"/>
        <v>1.1405740639613069</v>
      </c>
      <c r="BL24" s="19">
        <f t="shared" si="59"/>
        <v>11.405740639613066</v>
      </c>
      <c r="BM24" s="19">
        <f t="shared" si="60"/>
        <v>12.546314703574373</v>
      </c>
      <c r="BN24" s="36">
        <f t="shared" si="61"/>
        <v>7.395336465978572E-2</v>
      </c>
      <c r="BO24" s="17">
        <f t="shared" si="84"/>
        <v>208.09962458824791</v>
      </c>
      <c r="BP24" s="96">
        <f t="shared" si="30"/>
        <v>5.4809039959494418E-2</v>
      </c>
      <c r="BQ24" s="27">
        <v>2.0242</v>
      </c>
      <c r="BR24" s="21">
        <v>3.1E-2</v>
      </c>
      <c r="BS24" s="21">
        <v>0.89800000000000002</v>
      </c>
      <c r="BT24" s="19">
        <f t="shared" si="62"/>
        <v>1.0058013748247157</v>
      </c>
      <c r="BU24" s="19">
        <f t="shared" si="63"/>
        <v>1.1130652953878044</v>
      </c>
      <c r="BV24" s="19">
        <f t="shared" si="64"/>
        <v>13.356783544653652</v>
      </c>
      <c r="BW24" s="19">
        <f t="shared" si="65"/>
        <v>14.469848840041456</v>
      </c>
      <c r="BX24" s="36">
        <f t="shared" si="66"/>
        <v>7.1456500442372339E-2</v>
      </c>
      <c r="BY24" s="17">
        <f t="shared" si="85"/>
        <v>202.92245707550623</v>
      </c>
      <c r="BZ24" s="96">
        <f t="shared" si="37"/>
        <v>6.5822106321547613E-2</v>
      </c>
    </row>
    <row r="25" spans="2:78" ht="20.100000000000001" customHeight="1">
      <c r="B25" s="16"/>
      <c r="C25" s="16"/>
      <c r="D25" s="18"/>
      <c r="E25" s="38">
        <v>62</v>
      </c>
      <c r="F25" s="20">
        <f t="shared" si="38"/>
        <v>1.2345999999999999</v>
      </c>
      <c r="G25" s="21">
        <f t="shared" si="0"/>
        <v>15.554655607118354</v>
      </c>
      <c r="H25" s="30">
        <f t="shared" si="1"/>
        <v>110418.45070422534</v>
      </c>
      <c r="I25" s="19">
        <v>2.6021000000000001</v>
      </c>
      <c r="J25" s="19">
        <v>5.6000000000000001E-2</v>
      </c>
      <c r="K25" s="19">
        <v>0.90800000000000003</v>
      </c>
      <c r="L25" s="19">
        <f t="shared" si="2"/>
        <v>1.0170018355688661</v>
      </c>
      <c r="M25" s="19">
        <f t="shared" si="39"/>
        <v>1.8805322686570034</v>
      </c>
      <c r="N25" s="19">
        <f t="shared" si="40"/>
        <v>0</v>
      </c>
      <c r="O25" s="19">
        <f t="shared" si="41"/>
        <v>1.8805322686570034</v>
      </c>
      <c r="P25" s="36">
        <f t="shared" si="42"/>
        <v>0</v>
      </c>
      <c r="Q25" s="17">
        <f t="shared" si="79"/>
        <v>275.27922078567195</v>
      </c>
      <c r="R25" s="96">
        <f t="shared" si="4"/>
        <v>0</v>
      </c>
      <c r="S25" s="27">
        <v>2.4573</v>
      </c>
      <c r="T25" s="21">
        <v>7.0999999999999994E-2</v>
      </c>
      <c r="U25" s="21">
        <v>0.89600000000000002</v>
      </c>
      <c r="V25" s="19">
        <f t="shared" si="5"/>
        <v>1.0035612826758855</v>
      </c>
      <c r="W25" s="19">
        <f t="shared" si="43"/>
        <v>1.633027537374184</v>
      </c>
      <c r="X25" s="19">
        <f t="shared" si="44"/>
        <v>3.2660550747483681</v>
      </c>
      <c r="Y25" s="19">
        <f t="shared" si="45"/>
        <v>4.8990826121225517</v>
      </c>
      <c r="Z25" s="36">
        <f t="shared" si="46"/>
        <v>2.715504291372826E-2</v>
      </c>
      <c r="AA25" s="17">
        <f t="shared" si="80"/>
        <v>262.42972168191471</v>
      </c>
      <c r="AB25" s="96">
        <f t="shared" si="7"/>
        <v>1.2445446551618423E-2</v>
      </c>
      <c r="AC25" s="27">
        <v>2.4043000000000001</v>
      </c>
      <c r="AD25" s="21">
        <v>5.2999999999999999E-2</v>
      </c>
      <c r="AE25" s="21">
        <v>0.88900000000000001</v>
      </c>
      <c r="AF25" s="19">
        <f t="shared" si="47"/>
        <v>0.99572096015498013</v>
      </c>
      <c r="AG25" s="19">
        <f t="shared" si="48"/>
        <v>1.5390118449765924</v>
      </c>
      <c r="AH25" s="19">
        <f t="shared" si="49"/>
        <v>6.1560473799063695</v>
      </c>
      <c r="AI25" s="19">
        <f t="shared" si="50"/>
        <v>7.6950592248829617</v>
      </c>
      <c r="AJ25" s="36">
        <f t="shared" si="51"/>
        <v>3.9910347813123637E-2</v>
      </c>
      <c r="AK25" s="17">
        <f t="shared" si="81"/>
        <v>257.72652104310856</v>
      </c>
      <c r="AL25" s="96">
        <f t="shared" si="14"/>
        <v>2.3885967788610626E-2</v>
      </c>
      <c r="AM25" s="27">
        <v>2.2871999999999999</v>
      </c>
      <c r="AN25" s="21">
        <v>5.1999999999999998E-2</v>
      </c>
      <c r="AO25" s="21">
        <v>0.878</v>
      </c>
      <c r="AP25" s="19">
        <f t="shared" si="67"/>
        <v>0.98340045333641457</v>
      </c>
      <c r="AQ25" s="19">
        <f t="shared" si="68"/>
        <v>1.3584962505144924</v>
      </c>
      <c r="AR25" s="19">
        <f t="shared" si="69"/>
        <v>8.1509775030869545</v>
      </c>
      <c r="AS25" s="19">
        <f t="shared" si="70"/>
        <v>9.5094737536014478</v>
      </c>
      <c r="AT25" s="36">
        <f t="shared" si="71"/>
        <v>5.7291442289251232E-2</v>
      </c>
      <c r="AU25" s="17">
        <f t="shared" si="82"/>
        <v>247.33510982038771</v>
      </c>
      <c r="AV25" s="96">
        <f t="shared" si="16"/>
        <v>3.2955197945840009E-2</v>
      </c>
      <c r="AW25" s="27">
        <v>2.1966000000000001</v>
      </c>
      <c r="AX25" s="21">
        <v>4.4999999999999998E-2</v>
      </c>
      <c r="AY25" s="21">
        <v>0.872</v>
      </c>
      <c r="AZ25" s="19">
        <f t="shared" si="52"/>
        <v>0.97668017688992426</v>
      </c>
      <c r="BA25" s="19">
        <f t="shared" si="53"/>
        <v>1.2359362092960113</v>
      </c>
      <c r="BB25" s="19">
        <f t="shared" si="54"/>
        <v>9.8874896743680907</v>
      </c>
      <c r="BC25" s="19">
        <f t="shared" si="55"/>
        <v>11.123425883664101</v>
      </c>
      <c r="BD25" s="36">
        <f t="shared" si="56"/>
        <v>6.5205105268262467E-2</v>
      </c>
      <c r="BE25" s="17">
        <f t="shared" si="83"/>
        <v>239.29529891707</v>
      </c>
      <c r="BF25" s="96">
        <f t="shared" si="23"/>
        <v>4.1319197322780221E-2</v>
      </c>
      <c r="BG25" s="27">
        <v>2.1488</v>
      </c>
      <c r="BH25" s="21">
        <v>4.9000000000000002E-2</v>
      </c>
      <c r="BI25" s="21">
        <v>0.873</v>
      </c>
      <c r="BJ25" s="19">
        <f t="shared" si="57"/>
        <v>0.97780022296433933</v>
      </c>
      <c r="BK25" s="19">
        <f t="shared" si="58"/>
        <v>1.1854455361436023</v>
      </c>
      <c r="BL25" s="19">
        <f t="shared" si="59"/>
        <v>11.85445536143602</v>
      </c>
      <c r="BM25" s="19">
        <f t="shared" si="60"/>
        <v>13.039900897579622</v>
      </c>
      <c r="BN25" s="36">
        <f t="shared" si="61"/>
        <v>8.8955068242448851E-2</v>
      </c>
      <c r="BO25" s="17">
        <f t="shared" si="84"/>
        <v>235.05354437867501</v>
      </c>
      <c r="BP25" s="96">
        <f t="shared" si="30"/>
        <v>5.0432999820408171E-2</v>
      </c>
      <c r="BQ25" s="27">
        <v>2.0865999999999998</v>
      </c>
      <c r="BR25" s="21">
        <v>4.2000000000000003E-2</v>
      </c>
      <c r="BS25" s="21">
        <v>0.88700000000000001</v>
      </c>
      <c r="BT25" s="19">
        <f t="shared" si="62"/>
        <v>0.9934808680061501</v>
      </c>
      <c r="BU25" s="19">
        <f t="shared" si="63"/>
        <v>1.1539494203378542</v>
      </c>
      <c r="BV25" s="19">
        <f t="shared" si="64"/>
        <v>13.847393044054249</v>
      </c>
      <c r="BW25" s="19">
        <f t="shared" si="65"/>
        <v>15.001342464392103</v>
      </c>
      <c r="BX25" s="36">
        <f t="shared" si="66"/>
        <v>9.4454772395957606E-2</v>
      </c>
      <c r="BY25" s="17">
        <f t="shared" si="85"/>
        <v>229.53393910067985</v>
      </c>
      <c r="BZ25" s="96">
        <f t="shared" si="37"/>
        <v>6.0328303074955743E-2</v>
      </c>
    </row>
    <row r="26" spans="2:78" ht="20.100000000000001" customHeight="1" thickBot="1">
      <c r="B26" s="16"/>
      <c r="C26" s="16"/>
      <c r="D26" s="18"/>
      <c r="E26" s="38">
        <v>64</v>
      </c>
      <c r="F26" s="24">
        <f t="shared" si="38"/>
        <v>1.2746</v>
      </c>
      <c r="G26" s="25">
        <f t="shared" si="0"/>
        <v>16.058613345887782</v>
      </c>
      <c r="H26" s="31">
        <f t="shared" si="1"/>
        <v>113995.91549295773</v>
      </c>
      <c r="I26" s="19">
        <v>2.7195999999999998</v>
      </c>
      <c r="J26" s="19">
        <v>6.0999999999999999E-2</v>
      </c>
      <c r="K26" s="19">
        <v>0.91400000000000003</v>
      </c>
      <c r="L26" s="35">
        <f t="shared" si="2"/>
        <v>1.0237221120153566</v>
      </c>
      <c r="M26" s="35">
        <f t="shared" si="39"/>
        <v>2.0814385032725022</v>
      </c>
      <c r="N26" s="35">
        <f t="shared" si="40"/>
        <v>0</v>
      </c>
      <c r="O26" s="35">
        <f t="shared" si="41"/>
        <v>2.0814385032725022</v>
      </c>
      <c r="P26" s="37">
        <f t="shared" si="42"/>
        <v>0</v>
      </c>
      <c r="Q26" s="17">
        <f>0.5926*0.5*$C$6*$F26^3*($C$7*I26*2+$C$7)*$C$8</f>
        <v>314.38548002383465</v>
      </c>
      <c r="R26" s="96">
        <f t="shared" si="4"/>
        <v>0</v>
      </c>
      <c r="S26" s="28">
        <v>2.5709</v>
      </c>
      <c r="T26" s="25">
        <v>5.8000000000000003E-2</v>
      </c>
      <c r="U26" s="25">
        <v>0.90500000000000003</v>
      </c>
      <c r="V26" s="35">
        <f t="shared" si="5"/>
        <v>1.013641697345621</v>
      </c>
      <c r="W26" s="35">
        <f t="shared" si="43"/>
        <v>1.8235960991303506</v>
      </c>
      <c r="X26" s="35">
        <f t="shared" si="44"/>
        <v>3.6471921982607012</v>
      </c>
      <c r="Y26" s="35">
        <f t="shared" si="45"/>
        <v>5.470788297391052</v>
      </c>
      <c r="Z26" s="37">
        <f t="shared" si="46"/>
        <v>2.2630871432910815E-2</v>
      </c>
      <c r="AA26" s="17">
        <f>0.5926*0.5*$C$6*$F26^3*($C$7*S26*2+$C$7)*$C$8</f>
        <v>299.86531575512294</v>
      </c>
      <c r="AB26" s="96">
        <f t="shared" si="7"/>
        <v>1.2162767771512074E-2</v>
      </c>
      <c r="AC26" s="28">
        <v>2.4270999999999998</v>
      </c>
      <c r="AD26" s="25">
        <v>6.9000000000000006E-2</v>
      </c>
      <c r="AE26" s="25">
        <v>0.89300000000000002</v>
      </c>
      <c r="AF26" s="35">
        <f t="shared" si="47"/>
        <v>1.0002011444526404</v>
      </c>
      <c r="AG26" s="35">
        <f t="shared" si="48"/>
        <v>1.5824842119675817</v>
      </c>
      <c r="AH26" s="35">
        <f t="shared" si="49"/>
        <v>6.3299368478703268</v>
      </c>
      <c r="AI26" s="35">
        <f t="shared" si="50"/>
        <v>7.912421059837909</v>
      </c>
      <c r="AJ26" s="37">
        <f t="shared" si="51"/>
        <v>5.2427376947902844E-2</v>
      </c>
      <c r="AK26" s="17">
        <f>0.5926*0.5*$C$6*$F26^3*($C$7*AC26*2+$C$7)*$C$8</f>
        <v>285.82362361093504</v>
      </c>
      <c r="AL26" s="96">
        <f t="shared" si="14"/>
        <v>2.2146303961518163E-2</v>
      </c>
      <c r="AM26" s="28">
        <v>2.3877999999999999</v>
      </c>
      <c r="AN26" s="25">
        <v>7.3999999999999996E-2</v>
      </c>
      <c r="AO26" s="25">
        <v>0.88500000000000001</v>
      </c>
      <c r="AP26" s="35">
        <f t="shared" si="67"/>
        <v>0.99124077585731996</v>
      </c>
      <c r="AQ26" s="35">
        <f t="shared" si="68"/>
        <v>1.5043315525601324</v>
      </c>
      <c r="AR26" s="35">
        <f t="shared" si="69"/>
        <v>9.0259893153607944</v>
      </c>
      <c r="AS26" s="35">
        <f t="shared" si="70"/>
        <v>10.530320867920928</v>
      </c>
      <c r="AT26" s="37">
        <f t="shared" si="71"/>
        <v>8.2835336585558084E-2</v>
      </c>
      <c r="AU26" s="17">
        <f>0.5926*0.5*$C$6*$F26^3*($C$7*AM26*2+$C$7)*$C$8</f>
        <v>281.98608187750955</v>
      </c>
      <c r="AV26" s="96">
        <f t="shared" si="16"/>
        <v>3.2008634097343662E-2</v>
      </c>
      <c r="AW26" s="28">
        <v>2.3046000000000002</v>
      </c>
      <c r="AX26" s="25">
        <v>7.3999999999999996E-2</v>
      </c>
      <c r="AY26" s="25">
        <v>0.88</v>
      </c>
      <c r="AZ26" s="35">
        <f t="shared" si="52"/>
        <v>0.98564054548524471</v>
      </c>
      <c r="BA26" s="35">
        <f t="shared" si="53"/>
        <v>1.3855352743904805</v>
      </c>
      <c r="BB26" s="35">
        <f t="shared" si="54"/>
        <v>11.084282195123844</v>
      </c>
      <c r="BC26" s="35">
        <f t="shared" si="55"/>
        <v>12.469817469514325</v>
      </c>
      <c r="BD26" s="37">
        <f t="shared" si="56"/>
        <v>0.1092026508378498</v>
      </c>
      <c r="BE26" s="17">
        <f>0.5926*0.5*$C$6*$F26^3*($C$7*AW26*2+$C$7)*$C$8</f>
        <v>273.86182049784031</v>
      </c>
      <c r="BF26" s="96">
        <f t="shared" si="23"/>
        <v>4.0473995882208985E-2</v>
      </c>
      <c r="BG26" s="28">
        <v>2.2627999999999999</v>
      </c>
      <c r="BH26" s="25">
        <v>4.7E-2</v>
      </c>
      <c r="BI26" s="25">
        <v>0.879</v>
      </c>
      <c r="BJ26" s="35">
        <f t="shared" si="57"/>
        <v>0.98452049941082964</v>
      </c>
      <c r="BK26" s="35">
        <f t="shared" si="58"/>
        <v>1.3326963794322459</v>
      </c>
      <c r="BL26" s="35">
        <f t="shared" si="59"/>
        <v>13.326963794322458</v>
      </c>
      <c r="BM26" s="35">
        <f t="shared" si="60"/>
        <v>14.659660173754704</v>
      </c>
      <c r="BN26" s="37">
        <f t="shared" si="61"/>
        <v>8.6501121427537922E-2</v>
      </c>
      <c r="BO26" s="17">
        <f>0.5926*0.5*$C$6*$F26^3*($C$7*BG26*2+$C$7)*$C$8</f>
        <v>269.78016033353526</v>
      </c>
      <c r="BP26" s="96">
        <f t="shared" si="30"/>
        <v>4.9399347149345726E-2</v>
      </c>
      <c r="BQ26" s="28">
        <v>2.1829000000000001</v>
      </c>
      <c r="BR26" s="25">
        <v>4.3999999999999997E-2</v>
      </c>
      <c r="BS26" s="25">
        <v>0.88100000000000001</v>
      </c>
      <c r="BT26" s="35">
        <f t="shared" si="62"/>
        <v>0.98676059155965978</v>
      </c>
      <c r="BU26" s="35">
        <f t="shared" si="63"/>
        <v>1.2458926567936335</v>
      </c>
      <c r="BV26" s="35">
        <f t="shared" si="64"/>
        <v>14.950711881523603</v>
      </c>
      <c r="BW26" s="35">
        <f t="shared" si="65"/>
        <v>16.196604538317235</v>
      </c>
      <c r="BX26" s="37">
        <f t="shared" si="66"/>
        <v>9.7618441350917157E-2</v>
      </c>
      <c r="BY26" s="17">
        <f>0.5926*0.5*$C$6*$F26^3*($C$7*BQ26*2+$C$7)*$C$8</f>
        <v>261.97813528262702</v>
      </c>
      <c r="BZ26" s="96">
        <f t="shared" si="37"/>
        <v>5.7068548355741551E-2</v>
      </c>
    </row>
    <row r="27" spans="2:78" ht="20.100000000000001" customHeight="1">
      <c r="B27" s="16"/>
      <c r="C27" s="16"/>
      <c r="D27" s="18"/>
      <c r="E27" s="38">
        <v>66</v>
      </c>
      <c r="F27" s="20">
        <f>0.02*E27-0.0054</f>
        <v>1.3146</v>
      </c>
      <c r="G27" s="20">
        <f t="shared" ref="G27" si="86">F27/$C$14/$C$7</f>
        <v>16.562571084657208</v>
      </c>
      <c r="H27" s="29">
        <f t="shared" ref="H27" si="87">F27*$C$7/$C$5</f>
        <v>117573.38028169014</v>
      </c>
      <c r="I27" s="19">
        <v>2.7841999999999998</v>
      </c>
      <c r="J27" s="19">
        <v>6.4000000000000001E-2</v>
      </c>
      <c r="K27" s="19">
        <v>0.91900000000000004</v>
      </c>
      <c r="L27" s="19">
        <f t="shared" ref="L27" si="88">K27/$C$14</f>
        <v>1.0293223423874318</v>
      </c>
      <c r="M27" s="19">
        <f>4*PI()^2*$C$13*SQRT($C$11*$C$2)*($C$7*I27*K27)^2</f>
        <v>2.205428632570114</v>
      </c>
      <c r="N27" s="19">
        <f>4*PI()^2*N$1*SQRT($C$11*$C$2)*($C$7*I27*K27)^2</f>
        <v>0</v>
      </c>
      <c r="O27" s="19">
        <f>M27+N27</f>
        <v>2.205428632570114</v>
      </c>
      <c r="P27" s="36">
        <f>2*PI()^2*N$1*2*SQRT($C$2*$C$11)*J27*$C$7^2*K27^2/SQRT(2)</f>
        <v>0</v>
      </c>
      <c r="Q27" s="17">
        <f>0.5926*0.5*$C$6*$F27^3*($C$7*I27*2+$C$7)*$C$8</f>
        <v>351.84331126550109</v>
      </c>
      <c r="R27" s="96">
        <f t="shared" si="4"/>
        <v>0</v>
      </c>
      <c r="S27" s="22">
        <v>2.6257999999999999</v>
      </c>
      <c r="T27" s="19">
        <v>4.2999999999999997E-2</v>
      </c>
      <c r="U27" s="19">
        <v>0.90900000000000003</v>
      </c>
      <c r="V27" s="19">
        <f t="shared" ref="V27" si="89">U27/$C$14</f>
        <v>1.0181218816432813</v>
      </c>
      <c r="W27" s="19">
        <f>4*PI()^2*$C$13*SQRT($C$11*$C$2)*($C$7*S27*U27)^2</f>
        <v>1.9191644133468222</v>
      </c>
      <c r="X27" s="19">
        <f>4*PI()^2*X$1*SQRT($C$11*$C$2)*($C$7*S27*U27)^2</f>
        <v>3.8383288266936444</v>
      </c>
      <c r="Y27" s="19">
        <f>W27+X27</f>
        <v>5.7574932400404668</v>
      </c>
      <c r="Z27" s="36">
        <f>2*PI()^2*X$1*2*SQRT($C$2*$C$11)*T27*$C$7^2*U27^2/SQRT(2)</f>
        <v>1.6926701963197413E-2</v>
      </c>
      <c r="AA27" s="17">
        <f>0.5926*0.5*$C$6*$F27^3*($C$7*S27*2+$C$7)*$C$8</f>
        <v>334.87358332431137</v>
      </c>
      <c r="AB27" s="96">
        <f t="shared" si="7"/>
        <v>1.1462023336061059E-2</v>
      </c>
      <c r="AC27" s="26">
        <v>2.5211999999999999</v>
      </c>
      <c r="AD27" s="20">
        <v>6.6000000000000003E-2</v>
      </c>
      <c r="AE27" s="20">
        <v>0.9</v>
      </c>
      <c r="AF27" s="19">
        <f t="shared" ref="AF27" si="90">AE27/$C$14</f>
        <v>1.0080414669735458</v>
      </c>
      <c r="AG27" s="19">
        <f>4*PI()^2*$C$13*SQRT($C$11*$C$2)*($C$7*AC27*AE27)^2</f>
        <v>1.7344458412115955</v>
      </c>
      <c r="AH27" s="19">
        <f>4*PI()^2*AH$1*SQRT($C$11*$C$2)*($C$7*AC27*AE27)^2</f>
        <v>6.937783364846382</v>
      </c>
      <c r="AI27" s="19">
        <f>AG27+AH27</f>
        <v>8.6722292060579775</v>
      </c>
      <c r="AJ27" s="36">
        <f>2*PI()^2*AH$1*2*SQRT($C$2*$C$11)*AD27*$C$7^2*AE27^2/SQRT(2)</f>
        <v>5.0937200847661068E-2</v>
      </c>
      <c r="AK27" s="17">
        <f>0.5926*0.5*$C$6*$F27^3*($C$7*AC27*2+$C$7)*$C$8</f>
        <v>323.66756348435905</v>
      </c>
      <c r="AL27" s="96">
        <f t="shared" si="14"/>
        <v>2.1434904660076155E-2</v>
      </c>
      <c r="AM27" s="26">
        <v>2.4104000000000001</v>
      </c>
      <c r="AN27" s="20">
        <v>4.9000000000000002E-2</v>
      </c>
      <c r="AO27" s="20">
        <v>0.89100000000000001</v>
      </c>
      <c r="AP27" s="19">
        <f t="shared" ref="AP27" si="91">AO27/$C$14</f>
        <v>0.99796105230381027</v>
      </c>
      <c r="AQ27" s="19">
        <f>4*PI()^2*$C$13*SQRT($C$11*$C$2)*($C$7*AM27*AO27)^2</f>
        <v>1.5537987687924597</v>
      </c>
      <c r="AR27" s="19">
        <f>4*PI()^2*AR$1*SQRT($C$11*$C$2)*($C$7*AM27*AO27)^2</f>
        <v>9.3227926127547569</v>
      </c>
      <c r="AS27" s="19">
        <f>AQ27+AR27</f>
        <v>10.876591381547216</v>
      </c>
      <c r="AT27" s="36">
        <f>2*PI()^2*AR$1*2*SQRT($C$2*$C$11)*AN27*$C$7^2*AO27^2/SQRT(2)</f>
        <v>5.5596681295200845E-2</v>
      </c>
      <c r="AU27" s="17">
        <f>0.5926*0.5*$C$6*$F27^3*($C$7*AM27*2+$C$7)*$C$8</f>
        <v>311.79732449519355</v>
      </c>
      <c r="AV27" s="96">
        <f t="shared" si="16"/>
        <v>2.9900168732520573E-2</v>
      </c>
      <c r="AW27" s="26">
        <v>2.3304</v>
      </c>
      <c r="AX27" s="20">
        <v>8.2000000000000003E-2</v>
      </c>
      <c r="AY27" s="20">
        <v>0.88300000000000001</v>
      </c>
      <c r="AZ27" s="19">
        <f t="shared" ref="AZ27" si="92">AY27/$C$14</f>
        <v>0.98900068370848992</v>
      </c>
      <c r="BA27" s="19">
        <f>4*PI()^2*$C$13*SQRT($C$11*$C$2)*($C$7*AW27*AY27)^2</f>
        <v>1.42640705428837</v>
      </c>
      <c r="BB27" s="19">
        <f>4*PI()^2*BB$1*SQRT($C$11*$C$2)*($C$7*AW27*AY27)^2</f>
        <v>11.41125643430696</v>
      </c>
      <c r="BC27" s="19">
        <f>BA27+BB27</f>
        <v>12.83766348859533</v>
      </c>
      <c r="BD27" s="36">
        <f>2*PI()^2*BB$1*2*SQRT($C$2*$C$11)*AX27*$C$7^2*AY27^2/SQRT(2)</f>
        <v>0.12183480605014531</v>
      </c>
      <c r="BE27" s="17">
        <f>0.5926*0.5*$C$6*$F27^3*($C$7*AW27*2+$C$7)*$C$8</f>
        <v>303.22675482792596</v>
      </c>
      <c r="BF27" s="96">
        <f t="shared" si="23"/>
        <v>3.76327492631136E-2</v>
      </c>
      <c r="BG27" s="22">
        <v>2.2799</v>
      </c>
      <c r="BH27" s="20">
        <v>5.8000000000000003E-2</v>
      </c>
      <c r="BI27" s="20">
        <v>0.879</v>
      </c>
      <c r="BJ27" s="19">
        <f t="shared" ref="BJ27" si="93">BI27/$C$14</f>
        <v>0.98452049941082964</v>
      </c>
      <c r="BK27" s="19">
        <f>4*PI()^2*$C$13*SQRT($C$11*$C$2)*($C$7*BG27*BI27)^2</f>
        <v>1.3529148846787808</v>
      </c>
      <c r="BL27" s="19">
        <f>4*PI()^2*BL$1*SQRT($C$11*$C$2)*($C$7*BG27*BI27)^2</f>
        <v>13.529148846787807</v>
      </c>
      <c r="BM27" s="19">
        <f>BK27+BL27</f>
        <v>14.882063731466587</v>
      </c>
      <c r="BN27" s="36">
        <f>2*PI()^2*BL$1*2*SQRT($C$2*$C$11)*BH27*$C$7^2*BI27^2/SQRT(2)</f>
        <v>0.10674606474036596</v>
      </c>
      <c r="BO27" s="17">
        <f>0.5926*0.5*$C$6*$F27^3*($C$7*BG27*2+$C$7)*$C$8</f>
        <v>297.81658272546332</v>
      </c>
      <c r="BP27" s="96">
        <f t="shared" si="30"/>
        <v>4.542778888595133E-2</v>
      </c>
      <c r="BQ27" s="26">
        <v>2.2519999999999998</v>
      </c>
      <c r="BR27" s="20">
        <v>3.7999999999999999E-2</v>
      </c>
      <c r="BS27" s="20">
        <v>0.88800000000000001</v>
      </c>
      <c r="BT27" s="19">
        <f t="shared" ref="BT27" si="94">BS27/$C$14</f>
        <v>0.99460091408056517</v>
      </c>
      <c r="BU27" s="19">
        <f>4*PI()^2*$C$13*SQRT($C$11*$C$2)*($C$7*BQ27*BS27)^2</f>
        <v>1.3471744311583445</v>
      </c>
      <c r="BV27" s="19">
        <f>4*PI()^2*BV$1*SQRT($C$11*$C$2)*($C$7*BQ27*BS27)^2</f>
        <v>16.166093173900133</v>
      </c>
      <c r="BW27" s="19">
        <f>BU27+BV27</f>
        <v>17.513267605058477</v>
      </c>
      <c r="BX27" s="36">
        <f>2*PI()^2*BV$1*2*SQRT($C$2*$C$11)*BR27*$C$7^2*BS27^2/SQRT(2)</f>
        <v>8.5651880807984582E-2</v>
      </c>
      <c r="BY27" s="17">
        <f>0.5926*0.5*$C$6*$F27^3*($C$7*BQ27*2+$C$7)*$C$8</f>
        <v>294.82759655400372</v>
      </c>
      <c r="BZ27" s="96">
        <f t="shared" ref="BZ27" si="95">BV27/BY27</f>
        <v>5.4832360887692486E-2</v>
      </c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S28" s="17"/>
      <c r="T28" s="17"/>
      <c r="U28" s="17"/>
      <c r="V28" s="3"/>
      <c r="W28" s="3"/>
      <c r="X28" s="3"/>
      <c r="Y28" s="3"/>
      <c r="Z28" s="17"/>
      <c r="AC28" s="17"/>
      <c r="AD28" s="17"/>
      <c r="AE28" s="17"/>
      <c r="AF28" s="3"/>
      <c r="AG28" s="3"/>
      <c r="AH28" s="3"/>
      <c r="AI28" s="3"/>
      <c r="AJ28" s="17"/>
      <c r="AM28" s="17"/>
      <c r="AN28" s="17"/>
      <c r="AO28" s="17"/>
      <c r="AP28" s="3"/>
      <c r="AQ28" s="3"/>
      <c r="AR28" s="3"/>
      <c r="AS28" s="3"/>
      <c r="AT28" s="17"/>
      <c r="AW28" s="17"/>
      <c r="AX28" s="17"/>
      <c r="AY28" s="17"/>
      <c r="AZ28" s="3"/>
      <c r="BA28" s="3"/>
      <c r="BB28" s="3"/>
      <c r="BC28" s="3"/>
      <c r="BD28" s="17"/>
      <c r="BG28" s="17"/>
      <c r="BH28" s="17"/>
      <c r="BI28" s="17"/>
      <c r="BJ28" s="3"/>
      <c r="BK28" s="3"/>
      <c r="BL28" s="3"/>
      <c r="BM28" s="3"/>
      <c r="BN28" s="17"/>
      <c r="BQ28" s="17"/>
      <c r="BR28" s="17"/>
      <c r="BS28" s="17"/>
      <c r="BT28" s="3"/>
      <c r="BU28" s="3"/>
      <c r="BV28" s="3"/>
      <c r="BW28" s="3"/>
      <c r="BX28" s="17"/>
    </row>
    <row r="29" spans="2:78" ht="20.100000000000001" customHeight="1">
      <c r="B29" s="16"/>
      <c r="C29" s="16"/>
      <c r="D29" s="18"/>
      <c r="E29" s="41"/>
      <c r="F29" s="8"/>
      <c r="G29" s="17"/>
      <c r="H29" s="42"/>
      <c r="I29" s="17"/>
      <c r="J29" s="17"/>
      <c r="K29" s="17"/>
      <c r="L29" s="3"/>
      <c r="M29" s="3"/>
      <c r="N29" s="3"/>
      <c r="O29" s="3"/>
      <c r="P29" s="17"/>
      <c r="S29" s="17"/>
      <c r="T29" s="17"/>
      <c r="U29" s="17"/>
      <c r="V29" s="3"/>
      <c r="W29" s="3"/>
      <c r="X29" s="3"/>
      <c r="Y29" s="3"/>
      <c r="Z29" s="17"/>
      <c r="AC29" s="17"/>
      <c r="AD29" s="17"/>
      <c r="AE29" s="17"/>
      <c r="AF29" s="3"/>
      <c r="AG29" s="3"/>
      <c r="AH29" s="3"/>
      <c r="AI29" s="3"/>
      <c r="AJ29" s="17"/>
      <c r="AM29" s="17"/>
      <c r="AN29" s="17"/>
      <c r="AO29" s="17"/>
      <c r="AP29" s="3"/>
      <c r="AQ29" s="3"/>
      <c r="AR29" s="3"/>
      <c r="AS29" s="3"/>
      <c r="AT29" s="17"/>
      <c r="AW29" s="17"/>
      <c r="AX29" s="17"/>
      <c r="AY29" s="17"/>
      <c r="AZ29" s="3"/>
      <c r="BA29" s="3"/>
      <c r="BB29" s="3"/>
      <c r="BC29" s="3"/>
      <c r="BD29" s="17"/>
      <c r="BG29" s="17"/>
      <c r="BH29" s="17"/>
      <c r="BI29" s="17"/>
      <c r="BJ29" s="3"/>
      <c r="BK29" s="3"/>
      <c r="BL29" s="3"/>
      <c r="BM29" s="3"/>
      <c r="BN29" s="17"/>
      <c r="BQ29" s="17"/>
      <c r="BR29" s="17"/>
      <c r="BS29" s="17"/>
      <c r="BT29" s="3"/>
      <c r="BU29" s="3"/>
      <c r="BV29" s="3"/>
      <c r="BW29" s="3"/>
      <c r="BX29" s="17"/>
    </row>
    <row r="30" spans="2:78" ht="20.100000000000001" customHeight="1" thickBot="1">
      <c r="B30" s="18"/>
      <c r="C30" s="18"/>
      <c r="D30" s="18"/>
    </row>
    <row r="31" spans="2:78" ht="20.100000000000001" customHeight="1" thickBot="1">
      <c r="B31" s="40" t="s">
        <v>34</v>
      </c>
      <c r="C31" s="40"/>
      <c r="D31" s="2"/>
      <c r="E31" s="82" t="s">
        <v>19</v>
      </c>
      <c r="F31" s="83"/>
      <c r="G31" s="83"/>
      <c r="H31" s="84"/>
      <c r="I31" s="79" t="s">
        <v>21</v>
      </c>
      <c r="J31" s="80"/>
      <c r="K31" s="80"/>
      <c r="L31" s="80"/>
      <c r="M31" s="81"/>
      <c r="N31" s="77">
        <v>0</v>
      </c>
      <c r="O31" s="78"/>
      <c r="P31" s="32"/>
      <c r="S31" s="79" t="s">
        <v>21</v>
      </c>
      <c r="T31" s="80"/>
      <c r="U31" s="80"/>
      <c r="V31" s="80"/>
      <c r="W31" s="81"/>
      <c r="X31" s="77">
        <v>0.04</v>
      </c>
      <c r="Y31" s="78"/>
      <c r="Z31" s="32"/>
      <c r="AC31" s="79" t="s">
        <v>21</v>
      </c>
      <c r="AD31" s="80"/>
      <c r="AE31" s="80"/>
      <c r="AF31" s="80"/>
      <c r="AG31" s="81"/>
      <c r="AH31" s="77">
        <v>0.08</v>
      </c>
      <c r="AI31" s="78"/>
      <c r="AJ31" s="32"/>
      <c r="AM31" s="79" t="s">
        <v>21</v>
      </c>
      <c r="AN31" s="80"/>
      <c r="AO31" s="80"/>
      <c r="AP31" s="80"/>
      <c r="AQ31" s="81"/>
      <c r="AR31" s="77">
        <v>0.12</v>
      </c>
      <c r="AS31" s="78"/>
      <c r="AT31" s="32"/>
      <c r="AW31" s="79" t="s">
        <v>21</v>
      </c>
      <c r="AX31" s="80"/>
      <c r="AY31" s="80"/>
      <c r="AZ31" s="80"/>
      <c r="BA31" s="81"/>
      <c r="BB31" s="77">
        <v>0.16</v>
      </c>
      <c r="BC31" s="78"/>
      <c r="BD31" s="32"/>
      <c r="BG31" s="79" t="s">
        <v>21</v>
      </c>
      <c r="BH31" s="80"/>
      <c r="BI31" s="80"/>
      <c r="BJ31" s="80"/>
      <c r="BK31" s="81"/>
      <c r="BL31" s="77">
        <v>0.2</v>
      </c>
      <c r="BM31" s="78"/>
      <c r="BN31" s="32"/>
      <c r="BQ31" s="79" t="s">
        <v>21</v>
      </c>
      <c r="BR31" s="80"/>
      <c r="BS31" s="80"/>
      <c r="BT31" s="80"/>
      <c r="BU31" s="81"/>
      <c r="BV31" s="77">
        <v>0.24</v>
      </c>
      <c r="BW31" s="78"/>
      <c r="BX31" s="32"/>
    </row>
    <row r="32" spans="2:78" ht="20.100000000000001" customHeight="1">
      <c r="B32" s="4" t="s">
        <v>1</v>
      </c>
      <c r="C32" s="5">
        <v>400</v>
      </c>
      <c r="D32" s="2"/>
      <c r="E32" s="22" t="s">
        <v>25</v>
      </c>
      <c r="F32" s="19" t="s">
        <v>27</v>
      </c>
      <c r="G32" s="39" t="s">
        <v>0</v>
      </c>
      <c r="H32" s="23" t="s">
        <v>28</v>
      </c>
      <c r="I32" s="22" t="s">
        <v>29</v>
      </c>
      <c r="J32" s="19" t="s">
        <v>23</v>
      </c>
      <c r="K32" s="19" t="s">
        <v>26</v>
      </c>
      <c r="L32" s="39" t="s">
        <v>18</v>
      </c>
      <c r="M32" s="19" t="s">
        <v>30</v>
      </c>
      <c r="N32" s="19" t="s">
        <v>31</v>
      </c>
      <c r="O32" s="19" t="s">
        <v>32</v>
      </c>
      <c r="P32" s="23" t="s">
        <v>20</v>
      </c>
      <c r="Q32" s="76" t="s">
        <v>62</v>
      </c>
      <c r="R32" s="76" t="s">
        <v>63</v>
      </c>
      <c r="S32" s="22" t="s">
        <v>9</v>
      </c>
      <c r="T32" s="19" t="s">
        <v>23</v>
      </c>
      <c r="U32" s="19" t="s">
        <v>26</v>
      </c>
      <c r="V32" s="39" t="s">
        <v>18</v>
      </c>
      <c r="W32" s="19" t="s">
        <v>30</v>
      </c>
      <c r="X32" s="19" t="s">
        <v>31</v>
      </c>
      <c r="Y32" s="19" t="s">
        <v>32</v>
      </c>
      <c r="Z32" s="23" t="s">
        <v>20</v>
      </c>
      <c r="AA32" s="76" t="s">
        <v>62</v>
      </c>
      <c r="AB32" s="76" t="s">
        <v>63</v>
      </c>
      <c r="AC32" s="22" t="s">
        <v>10</v>
      </c>
      <c r="AD32" s="19" t="s">
        <v>23</v>
      </c>
      <c r="AE32" s="19" t="s">
        <v>26</v>
      </c>
      <c r="AF32" s="39" t="s">
        <v>18</v>
      </c>
      <c r="AG32" s="19" t="s">
        <v>30</v>
      </c>
      <c r="AH32" s="19" t="s">
        <v>31</v>
      </c>
      <c r="AI32" s="19" t="s">
        <v>32</v>
      </c>
      <c r="AJ32" s="23" t="s">
        <v>20</v>
      </c>
      <c r="AK32" s="76" t="s">
        <v>62</v>
      </c>
      <c r="AL32" s="76" t="s">
        <v>63</v>
      </c>
      <c r="AM32" s="22" t="s">
        <v>11</v>
      </c>
      <c r="AN32" s="19" t="s">
        <v>23</v>
      </c>
      <c r="AO32" s="19" t="s">
        <v>26</v>
      </c>
      <c r="AP32" s="39" t="s">
        <v>18</v>
      </c>
      <c r="AQ32" s="19" t="s">
        <v>30</v>
      </c>
      <c r="AR32" s="19" t="s">
        <v>31</v>
      </c>
      <c r="AS32" s="19" t="s">
        <v>32</v>
      </c>
      <c r="AT32" s="23" t="s">
        <v>20</v>
      </c>
      <c r="AU32" s="76" t="s">
        <v>62</v>
      </c>
      <c r="AV32" s="76" t="s">
        <v>63</v>
      </c>
      <c r="AW32" s="22" t="s">
        <v>12</v>
      </c>
      <c r="AX32" s="19" t="s">
        <v>23</v>
      </c>
      <c r="AY32" s="19" t="s">
        <v>26</v>
      </c>
      <c r="AZ32" s="39" t="s">
        <v>18</v>
      </c>
      <c r="BA32" s="19" t="s">
        <v>30</v>
      </c>
      <c r="BB32" s="19" t="s">
        <v>31</v>
      </c>
      <c r="BC32" s="19" t="s">
        <v>32</v>
      </c>
      <c r="BD32" s="23" t="s">
        <v>20</v>
      </c>
      <c r="BE32" s="76" t="s">
        <v>62</v>
      </c>
      <c r="BF32" s="76" t="s">
        <v>63</v>
      </c>
      <c r="BG32" s="22" t="s">
        <v>13</v>
      </c>
      <c r="BH32" s="19" t="s">
        <v>23</v>
      </c>
      <c r="BI32" s="19" t="s">
        <v>26</v>
      </c>
      <c r="BJ32" s="39" t="s">
        <v>18</v>
      </c>
      <c r="BK32" s="19" t="s">
        <v>30</v>
      </c>
      <c r="BL32" s="19" t="s">
        <v>31</v>
      </c>
      <c r="BM32" s="19" t="s">
        <v>32</v>
      </c>
      <c r="BN32" s="23" t="s">
        <v>20</v>
      </c>
      <c r="BO32" s="76" t="s">
        <v>62</v>
      </c>
      <c r="BP32" s="76" t="s">
        <v>63</v>
      </c>
      <c r="BQ32" s="22" t="s">
        <v>14</v>
      </c>
      <c r="BR32" s="19" t="s">
        <v>23</v>
      </c>
      <c r="BS32" s="19" t="s">
        <v>26</v>
      </c>
      <c r="BT32" s="39" t="s">
        <v>18</v>
      </c>
      <c r="BU32" s="19" t="s">
        <v>30</v>
      </c>
      <c r="BV32" s="19" t="s">
        <v>31</v>
      </c>
      <c r="BW32" s="19" t="s">
        <v>32</v>
      </c>
      <c r="BX32" s="23" t="s">
        <v>20</v>
      </c>
      <c r="BY32" s="76" t="s">
        <v>62</v>
      </c>
      <c r="BZ32" s="76" t="s">
        <v>63</v>
      </c>
    </row>
    <row r="33" spans="2:78" ht="20.100000000000001" customHeight="1">
      <c r="B33" s="6" t="s">
        <v>24</v>
      </c>
      <c r="C33" s="7">
        <v>20.5</v>
      </c>
      <c r="D33" s="2"/>
      <c r="E33" s="38">
        <v>18</v>
      </c>
      <c r="F33" s="20">
        <f>0.02*E33-0.0054</f>
        <v>0.35459999999999997</v>
      </c>
      <c r="G33" s="20">
        <f t="shared" ref="G33:G56" si="96">F33/$C$14/$C$7</f>
        <v>4.4675853541909678</v>
      </c>
      <c r="H33" s="29">
        <f t="shared" ref="H33:H56" si="97">F33*$C$7/$C$5</f>
        <v>31714.225352112673</v>
      </c>
      <c r="I33" s="22">
        <v>0.4194</v>
      </c>
      <c r="J33" s="19">
        <v>6.8000000000000005E-2</v>
      </c>
      <c r="K33" s="19">
        <v>0.98899999999999999</v>
      </c>
      <c r="L33" s="19">
        <f t="shared" ref="L33:L56" si="98">K33/$C$14</f>
        <v>1.1077255675964852</v>
      </c>
      <c r="M33" s="19">
        <f>4*PI()^2*$C$13*SQRT($C$11*$C$2)*($C$7*I33*K33)^2</f>
        <v>5.7957622662051164E-2</v>
      </c>
      <c r="N33" s="19">
        <f>4*PI()^2*N$1*SQRT($C$11*$C$2)*($C$7*I33*K33)^2</f>
        <v>0</v>
      </c>
      <c r="O33" s="19">
        <f>M33+N33</f>
        <v>5.7957622662051164E-2</v>
      </c>
      <c r="P33" s="36">
        <f>2*PI()^2*N$1*2*SQRT($C$2*$C$11)*J33*$C$7^2*K33^2/SQRT(2)</f>
        <v>0</v>
      </c>
      <c r="Q33" s="17">
        <f t="shared" ref="Q33:Q37" si="99">0.5926*0.5*$C$6*$F33^3*($C$7*I33*2+$C$7)*$C$8</f>
        <v>1.9331231061828806</v>
      </c>
      <c r="R33" s="96">
        <f t="shared" ref="R33:R57" si="100">N33/Q33</f>
        <v>0</v>
      </c>
      <c r="S33" s="22">
        <v>0.30280000000000001</v>
      </c>
      <c r="T33" s="19">
        <v>8.1000000000000003E-2</v>
      </c>
      <c r="U33" s="19">
        <v>0.98699999999999999</v>
      </c>
      <c r="V33" s="19">
        <f t="shared" ref="V33:V56" si="101">U33/$C$14</f>
        <v>1.1054854754476551</v>
      </c>
      <c r="W33" s="19">
        <f>4*PI()^2*$C$13*SQRT($C$11*$C$2)*($C$7*S33*U33)^2</f>
        <v>3.0088959834030017E-2</v>
      </c>
      <c r="X33" s="19">
        <f>4*PI()^2*X$1*SQRT($C$11*$C$2)*($C$7*S33*U33)^2</f>
        <v>6.0177919668060034E-2</v>
      </c>
      <c r="Y33" s="19">
        <f>W33+X33</f>
        <v>9.0266879502090058E-2</v>
      </c>
      <c r="Z33" s="36">
        <f>2*PI()^2*X$1*2*SQRT($C$2*$C$11)*T33*$C$7^2*U33^2/SQRT(2)</f>
        <v>3.7592001524670543E-2</v>
      </c>
      <c r="AA33" s="17">
        <f t="shared" ref="AA33:AA37" si="102">0.5926*0.5*$C$6*$F33^3*($C$7*S33*2+$C$7)*$C$8</f>
        <v>1.6879608762710647</v>
      </c>
      <c r="AB33" s="96">
        <f t="shared" ref="AB33:AB57" si="103">X33/AA33</f>
        <v>3.5651252652846577E-2</v>
      </c>
      <c r="AC33" s="26">
        <v>0.2462</v>
      </c>
      <c r="AD33" s="20">
        <v>1.6E-2</v>
      </c>
      <c r="AE33" s="20">
        <v>1.0649999999999999</v>
      </c>
      <c r="AF33" s="19">
        <f t="shared" ref="AF33:AF56" si="104">AE33/$C$14</f>
        <v>1.192849069252029</v>
      </c>
      <c r="AG33" s="19">
        <f>4*PI()^2*$C$13*SQRT($C$11*$C$2)*($C$7*AC33*AE33)^2</f>
        <v>2.315988722590491E-2</v>
      </c>
      <c r="AH33" s="19">
        <f>4*PI()^2*AH$1*SQRT($C$11*$C$2)*($C$7*AC33*AE33)^2</f>
        <v>9.263954890361964E-2</v>
      </c>
      <c r="AI33" s="19">
        <f>AG33+AH33</f>
        <v>0.11579943612952455</v>
      </c>
      <c r="AJ33" s="36">
        <f>2*PI()^2*AH$1*2*SQRT($C$2*$C$11)*AD33*$C$7^2*AE33^2/SQRT(2)</f>
        <v>1.7291207371923186E-2</v>
      </c>
      <c r="AK33" s="17">
        <f t="shared" ref="AK33:AK37" si="105">0.5926*0.5*$C$6*$F33^3*($C$7*AC33*2+$C$7)*$C$8</f>
        <v>1.5689541677546941</v>
      </c>
      <c r="AL33" s="96">
        <f t="shared" ref="AL33:AL57" si="106">AH33/AK33</f>
        <v>5.9045414332398669E-2</v>
      </c>
      <c r="AM33" s="26">
        <v>0.2757</v>
      </c>
      <c r="AN33" s="20">
        <v>5.6000000000000001E-2</v>
      </c>
      <c r="AO33" s="20">
        <v>0.95199999999999996</v>
      </c>
      <c r="AP33" s="19">
        <f t="shared" ref="AP33:AP56" si="107">AO33/$C$14</f>
        <v>1.0662838628431284</v>
      </c>
      <c r="AQ33" s="19">
        <f>4*PI()^2*$C$13*SQRT($C$11*$C$2)*($C$7*AM33*AO33)^2</f>
        <v>2.3206441829604497E-2</v>
      </c>
      <c r="AR33" s="19">
        <f>4*PI()^2*AR$1*SQRT($C$11*$C$2)*($C$7*AM33*AO33)^2</f>
        <v>0.13923865097762697</v>
      </c>
      <c r="AS33" s="19">
        <f>AQ33+AR33</f>
        <v>0.16244509280723146</v>
      </c>
      <c r="AT33" s="36">
        <f>2*PI()^2*AR$1*2*SQRT($C$2*$C$11)*AN33*$C$7^2*AO33^2/SQRT(2)</f>
        <v>7.2536952219813725E-2</v>
      </c>
      <c r="AU33" s="17">
        <f t="shared" ref="AU33:AU37" si="108">0.5926*0.5*$C$6*$F33^3*($C$7*AM33*2+$C$7)*$C$8</f>
        <v>1.6309806324407883</v>
      </c>
      <c r="AV33" s="96">
        <f t="shared" ref="AV33:AV57" si="109">AR33/AU33</f>
        <v>8.5371124713635699E-2</v>
      </c>
      <c r="AW33" s="26">
        <v>0.30199999999999999</v>
      </c>
      <c r="AX33" s="20">
        <v>2.7E-2</v>
      </c>
      <c r="AY33" s="20">
        <v>0.89500000000000002</v>
      </c>
      <c r="AZ33" s="19">
        <f t="shared" ref="AZ33:AZ56" si="110">AY33/$C$14</f>
        <v>1.0024412366014706</v>
      </c>
      <c r="BA33" s="19">
        <f>4*PI()^2*$C$13*SQRT($C$11*$C$2)*($C$7*AW33*AY33)^2</f>
        <v>2.4610536662680968E-2</v>
      </c>
      <c r="BB33" s="19">
        <f>4*PI()^2*BB$1*SQRT($C$11*$C$2)*($C$7*AW33*AY33)^2</f>
        <v>0.19688429330144774</v>
      </c>
      <c r="BC33" s="19">
        <f>BA33+BB33</f>
        <v>0.22149482996412873</v>
      </c>
      <c r="BD33" s="36">
        <f>2*PI()^2*BB$1*2*SQRT($C$2*$C$11)*AX33*$C$7^2*AY33^2/SQRT(2)</f>
        <v>4.1214112433331007E-2</v>
      </c>
      <c r="BE33" s="17">
        <f t="shared" ref="BE33:BE37" si="111">0.5926*0.5*$C$6*$F33^3*($C$7*AW33*2+$C$7)*$C$8</f>
        <v>1.6862788026524587</v>
      </c>
      <c r="BF33" s="96">
        <f t="shared" ref="BF33:BF57" si="112">BB33/BE33</f>
        <v>0.11675666739791517</v>
      </c>
      <c r="BG33" s="22">
        <v>0.29049999999999998</v>
      </c>
      <c r="BH33" s="20">
        <v>2.1000000000000001E-2</v>
      </c>
      <c r="BI33" s="20">
        <v>0.86499999999999999</v>
      </c>
      <c r="BJ33" s="19">
        <f t="shared" ref="BJ33:BJ56" si="113">BI33/$C$14</f>
        <v>0.96883985436901898</v>
      </c>
      <c r="BK33" s="19">
        <f>4*PI()^2*$C$13*SQRT($C$11*$C$2)*($C$7*BG33*BI33)^2</f>
        <v>2.1270887760111511E-2</v>
      </c>
      <c r="BL33" s="19">
        <f>4*PI()^2*BL$1*SQRT($C$11*$C$2)*($C$7*BG33*BI33)^2</f>
        <v>0.21270887760111509</v>
      </c>
      <c r="BM33" s="19">
        <f>BK33+BL33</f>
        <v>0.23397976536122661</v>
      </c>
      <c r="BN33" s="36">
        <f>2*PI()^2*BL$1*2*SQRT($C$2*$C$11)*BH33*$C$7^2*BI33^2/SQRT(2)</f>
        <v>3.7428087784748647E-2</v>
      </c>
      <c r="BO33" s="17">
        <f t="shared" ref="BO33:BO37" si="114">0.5926*0.5*$C$6*$F33^3*($C$7*BG33*2+$C$7)*$C$8</f>
        <v>1.662098994384998</v>
      </c>
      <c r="BP33" s="96">
        <f t="shared" ref="BP33:BP57" si="115">BL33/BO33</f>
        <v>0.12797605817686006</v>
      </c>
      <c r="BQ33" s="26">
        <v>0.30599999999999999</v>
      </c>
      <c r="BR33" s="20">
        <v>2.4E-2</v>
      </c>
      <c r="BS33" s="20">
        <v>0.88200000000000001</v>
      </c>
      <c r="BT33" s="19">
        <f t="shared" ref="BT33" si="116">BS33/$C$14</f>
        <v>0.98788063763407485</v>
      </c>
      <c r="BU33" s="19">
        <f t="shared" ref="BU33" si="117">4*PI()^2*$C$13*SQRT($C$11*$C$2)*($C$7*BQ33*BS33)^2</f>
        <v>2.4538112362378278E-2</v>
      </c>
      <c r="BV33" s="19">
        <f t="shared" ref="BV33" si="118">4*PI()^2*BV$1*SQRT($C$11*$C$2)*($C$7*BQ33*BS33)^2</f>
        <v>0.29445734834853932</v>
      </c>
      <c r="BW33" s="19">
        <f t="shared" ref="BW33" si="119">BU33+BV33</f>
        <v>0.31899546071091761</v>
      </c>
      <c r="BX33" s="36">
        <f t="shared" ref="BX33" si="120">2*PI()^2*BV$1*2*SQRT($C$2*$C$11)*BR33*$C$7^2*BS33^2/SQRT(2)</f>
        <v>5.3367368393556741E-2</v>
      </c>
      <c r="BY33" s="17">
        <f t="shared" ref="BY33:BY37" si="121">0.5926*0.5*$C$6*$F33^3*($C$7*BQ33*2+$C$7)*$C$8</f>
        <v>1.6946891707454883</v>
      </c>
      <c r="BZ33" s="96">
        <f t="shared" ref="BZ33:BZ57" si="122">BV33/BY33</f>
        <v>0.17375301231140131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20</v>
      </c>
      <c r="F34" s="20">
        <f t="shared" ref="F34:F56" si="123">0.02*E34-0.0054</f>
        <v>0.39460000000000001</v>
      </c>
      <c r="G34" s="20">
        <f t="shared" si="96"/>
        <v>4.9715430929603945</v>
      </c>
      <c r="H34" s="29">
        <f t="shared" si="97"/>
        <v>35291.690140845072</v>
      </c>
      <c r="I34" s="22">
        <v>0.34510000000000002</v>
      </c>
      <c r="J34" s="19">
        <v>3.4000000000000002E-2</v>
      </c>
      <c r="K34" s="19">
        <v>1.0389999999999999</v>
      </c>
      <c r="L34" s="19">
        <f t="shared" si="98"/>
        <v>1.1637278713172376</v>
      </c>
      <c r="M34" s="19">
        <f t="shared" ref="M34:M56" si="124">4*PI()^2*$C$13*SQRT($C$11*$C$2)*($C$7*I34*K34)^2</f>
        <v>4.3309397420780715E-2</v>
      </c>
      <c r="N34" s="19">
        <f t="shared" ref="N34:N56" si="125">4*PI()^2*N$1*SQRT($C$11*$C$2)*($C$7*I34*K34)^2</f>
        <v>0</v>
      </c>
      <c r="O34" s="19">
        <f t="shared" ref="O34:O56" si="126">M34+N34</f>
        <v>4.3309397420780715E-2</v>
      </c>
      <c r="P34" s="36">
        <f t="shared" ref="P34:P56" si="127">2*PI()^2*N$1*2*SQRT($C$2*$C$11)*J34*$C$7^2*K34^2/SQRT(2)</f>
        <v>0</v>
      </c>
      <c r="Q34" s="17">
        <f t="shared" si="99"/>
        <v>2.4486017927588768</v>
      </c>
      <c r="R34" s="96">
        <f t="shared" si="100"/>
        <v>0</v>
      </c>
      <c r="S34" s="26">
        <v>0.2762</v>
      </c>
      <c r="T34" s="20">
        <v>2.7E-2</v>
      </c>
      <c r="U34" s="19">
        <v>1.022</v>
      </c>
      <c r="V34" s="19">
        <f t="shared" si="101"/>
        <v>1.144687088052182</v>
      </c>
      <c r="W34" s="19">
        <f t="shared" ref="W34:W56" si="128">4*PI()^2*$C$13*SQRT($C$11*$C$2)*($C$7*S34*U34)^2</f>
        <v>2.6841715424220262E-2</v>
      </c>
      <c r="X34" s="19">
        <f t="shared" ref="X34:X56" si="129">4*PI()^2*X$1*SQRT($C$11*$C$2)*($C$7*S34*U34)^2</f>
        <v>5.3683430848440523E-2</v>
      </c>
      <c r="Y34" s="19">
        <f t="shared" ref="Y34:Y56" si="130">W34+X34</f>
        <v>8.0525146272660789E-2</v>
      </c>
      <c r="Z34" s="36">
        <f t="shared" ref="Z34:Z56" si="131">2*PI()^2*X$1*2*SQRT($C$2*$C$11)*T34*$C$7^2*U34^2/SQRT(2)</f>
        <v>1.3435124063173839E-2</v>
      </c>
      <c r="AA34" s="17">
        <f t="shared" si="102"/>
        <v>2.2489701946981904</v>
      </c>
      <c r="AB34" s="96">
        <f t="shared" si="103"/>
        <v>2.3870227793590118E-2</v>
      </c>
      <c r="AC34" s="26">
        <v>0.42620000000000002</v>
      </c>
      <c r="AD34" s="20">
        <v>0.01</v>
      </c>
      <c r="AE34" s="19">
        <v>0.92600000000000005</v>
      </c>
      <c r="AF34" s="19">
        <f t="shared" si="104"/>
        <v>1.0371626649083372</v>
      </c>
      <c r="AG34" s="19">
        <f t="shared" ref="AG34:AG56" si="132">4*PI()^2*$C$13*SQRT($C$11*$C$2)*($C$7*AC34*AE34)^2</f>
        <v>5.2469870424453585E-2</v>
      </c>
      <c r="AH34" s="19">
        <f t="shared" ref="AH34:AH56" si="133">4*PI()^2*AH$1*SQRT($C$11*$C$2)*($C$7*AC34*AE34)^2</f>
        <v>0.20987948169781434</v>
      </c>
      <c r="AI34" s="19">
        <f t="shared" ref="AI34:AI56" si="134">AG34+AH34</f>
        <v>0.26234935212226795</v>
      </c>
      <c r="AJ34" s="36">
        <f t="shared" ref="AJ34:AJ56" si="135">2*PI()^2*AH$1*2*SQRT($C$2*$C$11)*AD34*$C$7^2*AE34^2/SQRT(2)</f>
        <v>8.1701135866159777E-3</v>
      </c>
      <c r="AK34" s="17">
        <f t="shared" si="105"/>
        <v>2.6835818015066528</v>
      </c>
      <c r="AL34" s="96">
        <f t="shared" si="106"/>
        <v>7.8208714032857493E-2</v>
      </c>
      <c r="AM34" s="26">
        <v>0.28570000000000001</v>
      </c>
      <c r="AN34" s="20">
        <v>5.6000000000000001E-2</v>
      </c>
      <c r="AO34" s="20">
        <v>0.95199999999999996</v>
      </c>
      <c r="AP34" s="19">
        <f t="shared" si="107"/>
        <v>1.0662838628431284</v>
      </c>
      <c r="AQ34" s="19">
        <f t="shared" ref="AQ34:AQ56" si="136">4*PI()^2*$C$13*SQRT($C$11*$C$2)*($C$7*AM34*AO34)^2</f>
        <v>2.4920428470545763E-2</v>
      </c>
      <c r="AR34" s="19">
        <f t="shared" ref="AR34:AR56" si="137">4*PI()^2*AR$1*SQRT($C$11*$C$2)*($C$7*AM34*AO34)^2</f>
        <v>0.14952257082327458</v>
      </c>
      <c r="AS34" s="19">
        <f t="shared" ref="AS34:AS56" si="138">AQ34+AR34</f>
        <v>0.17444299929382034</v>
      </c>
      <c r="AT34" s="36">
        <f t="shared" ref="AT34:AT56" si="139">2*PI()^2*AR$1*2*SQRT($C$2*$C$11)*AN34*$C$7^2*AO34^2/SQRT(2)</f>
        <v>7.2536952219813725E-2</v>
      </c>
      <c r="AU34" s="17">
        <f t="shared" si="108"/>
        <v>2.276495596462726</v>
      </c>
      <c r="AV34" s="96">
        <f t="shared" si="109"/>
        <v>6.5681027916595303E-2</v>
      </c>
      <c r="AW34" s="26">
        <v>0.26840000000000003</v>
      </c>
      <c r="AX34" s="20">
        <v>7.1999999999999995E-2</v>
      </c>
      <c r="AY34" s="19">
        <v>0.93600000000000005</v>
      </c>
      <c r="AZ34" s="19">
        <f t="shared" si="110"/>
        <v>1.0483631256524877</v>
      </c>
      <c r="BA34" s="19">
        <f t="shared" ref="BA34:BA56" si="140">4*PI()^2*$C$13*SQRT($C$11*$C$2)*($C$7*AW34*AY34)^2</f>
        <v>2.1260714131010217E-2</v>
      </c>
      <c r="BB34" s="19">
        <f t="shared" ref="BB34:BB56" si="141">4*PI()^2*BB$1*SQRT($C$11*$C$2)*($C$7*AW34*AY34)^2</f>
        <v>0.17008571304808173</v>
      </c>
      <c r="BC34" s="19">
        <f t="shared" ref="BC34:BC56" si="142">BA34+BB34</f>
        <v>0.19134642717909195</v>
      </c>
      <c r="BD34" s="36">
        <f t="shared" ref="BD34:BD56" si="143">2*PI()^2*BB$1*2*SQRT($C$2*$C$11)*AX34*$C$7^2*AY34^2/SQRT(2)</f>
        <v>0.12020438495308405</v>
      </c>
      <c r="BE34" s="17">
        <f t="shared" si="111"/>
        <v>2.2263703911441501</v>
      </c>
      <c r="BF34" s="96">
        <f t="shared" si="112"/>
        <v>7.6395964357338253E-2</v>
      </c>
      <c r="BG34" s="22">
        <v>0.27210000000000001</v>
      </c>
      <c r="BH34" s="19">
        <v>8.0000000000000002E-3</v>
      </c>
      <c r="BI34" s="19">
        <v>0.94399999999999995</v>
      </c>
      <c r="BJ34" s="19">
        <f t="shared" si="113"/>
        <v>1.0573234942478078</v>
      </c>
      <c r="BK34" s="19">
        <f t="shared" ref="BK34:BK56" si="144">4*PI()^2*$C$13*SQRT($C$11*$C$2)*($C$7*BG34*BI34)^2</f>
        <v>2.2226045533637773E-2</v>
      </c>
      <c r="BL34" s="19">
        <f t="shared" ref="BL34:BL56" si="145">4*PI()^2*BL$1*SQRT($C$11*$C$2)*($C$7*BG34*BI34)^2</f>
        <v>0.2222604553363777</v>
      </c>
      <c r="BM34" s="19">
        <f t="shared" ref="BM34:BM56" si="146">BK34+BL34</f>
        <v>0.24448650087001547</v>
      </c>
      <c r="BN34" s="36">
        <f t="shared" ref="BN34:BN56" si="147">2*PI()^2*BL$1*2*SQRT($C$2*$C$11)*BH34*$C$7^2*BI34^2/SQRT(2)</f>
        <v>1.6981658591313606E-2</v>
      </c>
      <c r="BO34" s="17">
        <f t="shared" si="114"/>
        <v>2.237090810778759</v>
      </c>
      <c r="BP34" s="96">
        <f t="shared" si="115"/>
        <v>9.9352451078642656E-2</v>
      </c>
      <c r="BQ34" s="26">
        <v>0.28189999999999998</v>
      </c>
      <c r="BR34" s="20">
        <v>1.0999999999999999E-2</v>
      </c>
      <c r="BS34" s="19">
        <v>0.92900000000000005</v>
      </c>
      <c r="BT34" s="19">
        <f t="shared" ref="BT34:BT56" si="148">BS34/$C$14</f>
        <v>1.0405228031315823</v>
      </c>
      <c r="BU34" s="19">
        <f t="shared" ref="BU34:BU56" si="149">4*PI()^2*$C$13*SQRT($C$11*$C$2)*($C$7*BQ34*BS34)^2</f>
        <v>2.3103762277577163E-2</v>
      </c>
      <c r="BV34" s="19">
        <f t="shared" ref="BV34:BV56" si="150">4*PI()^2*BV$1*SQRT($C$11*$C$2)*($C$7*BQ34*BS34)^2</f>
        <v>0.27724514733092592</v>
      </c>
      <c r="BW34" s="19">
        <f t="shared" ref="BW34:BW56" si="151">BU34+BV34</f>
        <v>0.30034890960850308</v>
      </c>
      <c r="BX34" s="36">
        <f t="shared" ref="BX34:BX56" si="152">2*PI()^2*BV$1*2*SQRT($C$2*$C$11)*BR34*$C$7^2*BS34^2/SQRT(2)</f>
        <v>2.7136353553559412E-2</v>
      </c>
      <c r="BY34" s="17">
        <f t="shared" si="121"/>
        <v>2.2654854357569119</v>
      </c>
      <c r="BZ34" s="96">
        <f t="shared" si="122"/>
        <v>0.12237781049265352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22</v>
      </c>
      <c r="F35" s="20">
        <f t="shared" si="123"/>
        <v>0.43459999999999999</v>
      </c>
      <c r="G35" s="20">
        <f t="shared" si="96"/>
        <v>5.4755008317298213</v>
      </c>
      <c r="H35" s="29">
        <f t="shared" si="97"/>
        <v>38869.15492957746</v>
      </c>
      <c r="I35" s="26">
        <v>0.37469999999999998</v>
      </c>
      <c r="J35" s="20">
        <v>3.2000000000000001E-2</v>
      </c>
      <c r="K35" s="20">
        <v>1.075</v>
      </c>
      <c r="L35" s="19">
        <f t="shared" si="98"/>
        <v>1.2040495299961795</v>
      </c>
      <c r="M35" s="19">
        <f t="shared" si="124"/>
        <v>5.4656956166663037E-2</v>
      </c>
      <c r="N35" s="19">
        <f t="shared" si="125"/>
        <v>0</v>
      </c>
      <c r="O35" s="19">
        <f t="shared" si="126"/>
        <v>5.4656956166663037E-2</v>
      </c>
      <c r="P35" s="36">
        <f t="shared" si="127"/>
        <v>0</v>
      </c>
      <c r="Q35" s="17">
        <f t="shared" si="99"/>
        <v>3.3858452994964998</v>
      </c>
      <c r="R35" s="96">
        <f t="shared" si="100"/>
        <v>0</v>
      </c>
      <c r="S35" s="26">
        <v>0.35720000000000002</v>
      </c>
      <c r="T35" s="20">
        <v>2.5999999999999999E-2</v>
      </c>
      <c r="U35" s="20">
        <v>1.0640000000000001</v>
      </c>
      <c r="V35" s="19">
        <f t="shared" si="101"/>
        <v>1.1917290231776141</v>
      </c>
      <c r="W35" s="19">
        <f t="shared" si="128"/>
        <v>4.8659459877478016E-2</v>
      </c>
      <c r="X35" s="19">
        <f t="shared" si="129"/>
        <v>9.7318919754956032E-2</v>
      </c>
      <c r="Y35" s="19">
        <f t="shared" si="130"/>
        <v>0.14597837963243404</v>
      </c>
      <c r="Z35" s="36">
        <f t="shared" si="131"/>
        <v>1.4022735078579087E-2</v>
      </c>
      <c r="AA35" s="17">
        <f t="shared" si="102"/>
        <v>3.3181051683187381</v>
      </c>
      <c r="AB35" s="96">
        <f t="shared" si="103"/>
        <v>2.9329667029290359E-2</v>
      </c>
      <c r="AC35" s="26">
        <v>0.35139999999999999</v>
      </c>
      <c r="AD35" s="20">
        <v>1.4E-2</v>
      </c>
      <c r="AE35" s="20">
        <v>1.0109999999999999</v>
      </c>
      <c r="AF35" s="19">
        <f t="shared" si="104"/>
        <v>1.1323665812336163</v>
      </c>
      <c r="AG35" s="19">
        <f t="shared" si="132"/>
        <v>4.2517424880992812E-2</v>
      </c>
      <c r="AH35" s="19">
        <f t="shared" si="133"/>
        <v>0.17006969952397125</v>
      </c>
      <c r="AI35" s="19">
        <f t="shared" si="134"/>
        <v>0.21258712440496405</v>
      </c>
      <c r="AJ35" s="36">
        <f t="shared" si="135"/>
        <v>1.3634413717668726E-2</v>
      </c>
      <c r="AK35" s="17">
        <f t="shared" si="105"/>
        <v>3.2956541534141075</v>
      </c>
      <c r="AL35" s="96">
        <f t="shared" si="106"/>
        <v>5.1604231392966056E-2</v>
      </c>
      <c r="AM35" s="26">
        <v>0.32679999999999998</v>
      </c>
      <c r="AN35" s="20">
        <v>1.4999999999999999E-2</v>
      </c>
      <c r="AO35" s="20">
        <v>1.0580000000000001</v>
      </c>
      <c r="AP35" s="19">
        <f t="shared" si="107"/>
        <v>1.1850087467311239</v>
      </c>
      <c r="AQ35" s="19">
        <f t="shared" si="136"/>
        <v>4.0271384325266987E-2</v>
      </c>
      <c r="AR35" s="19">
        <f t="shared" si="137"/>
        <v>0.24162830595160192</v>
      </c>
      <c r="AS35" s="19">
        <f t="shared" si="138"/>
        <v>0.2818996902768689</v>
      </c>
      <c r="AT35" s="36">
        <f t="shared" si="139"/>
        <v>2.3997167041094808E-2</v>
      </c>
      <c r="AU35" s="17">
        <f t="shared" si="108"/>
        <v>3.2004308833013675</v>
      </c>
      <c r="AV35" s="96">
        <f t="shared" si="109"/>
        <v>7.5498679634772498E-2</v>
      </c>
      <c r="AW35" s="26">
        <v>0.3296</v>
      </c>
      <c r="AX35" s="20">
        <v>1.2E-2</v>
      </c>
      <c r="AY35" s="20">
        <v>1.042</v>
      </c>
      <c r="AZ35" s="19">
        <f t="shared" si="110"/>
        <v>1.167088009540483</v>
      </c>
      <c r="BA35" s="19">
        <f t="shared" si="140"/>
        <v>3.9734794525382512E-2</v>
      </c>
      <c r="BB35" s="19">
        <f t="shared" si="141"/>
        <v>0.3178783562030601</v>
      </c>
      <c r="BC35" s="19">
        <f t="shared" si="142"/>
        <v>0.35761315072844263</v>
      </c>
      <c r="BD35" s="36">
        <f t="shared" si="143"/>
        <v>2.4828632521283891E-2</v>
      </c>
      <c r="BE35" s="17">
        <f t="shared" si="111"/>
        <v>3.2112693042898104</v>
      </c>
      <c r="BF35" s="96">
        <f t="shared" si="112"/>
        <v>9.8988383122654552E-2</v>
      </c>
      <c r="BG35" s="26">
        <v>0.32129999999999997</v>
      </c>
      <c r="BH35" s="20">
        <v>1.0999999999999999E-2</v>
      </c>
      <c r="BI35" s="20">
        <v>1.0109999999999999</v>
      </c>
      <c r="BJ35" s="19">
        <f t="shared" si="113"/>
        <v>1.1323665812336163</v>
      </c>
      <c r="BK35" s="19">
        <f t="shared" si="144"/>
        <v>3.5545521465343594E-2</v>
      </c>
      <c r="BL35" s="19">
        <f t="shared" si="145"/>
        <v>0.35545521465343588</v>
      </c>
      <c r="BM35" s="19">
        <f t="shared" si="146"/>
        <v>0.3910007361187795</v>
      </c>
      <c r="BN35" s="36">
        <f t="shared" si="147"/>
        <v>2.6781884088277853E-2</v>
      </c>
      <c r="BO35" s="17">
        <f t="shared" si="114"/>
        <v>3.1791411277883572</v>
      </c>
      <c r="BP35" s="96">
        <f t="shared" si="115"/>
        <v>0.11180856727197779</v>
      </c>
      <c r="BQ35" s="26">
        <v>0.32150000000000001</v>
      </c>
      <c r="BR35" s="20">
        <v>8.9999999999999993E-3</v>
      </c>
      <c r="BS35" s="20">
        <v>0.995</v>
      </c>
      <c r="BT35" s="19">
        <f t="shared" si="148"/>
        <v>1.1144458440429756</v>
      </c>
      <c r="BU35" s="19">
        <f t="shared" si="149"/>
        <v>3.4472219274206739E-2</v>
      </c>
      <c r="BV35" s="19">
        <f t="shared" si="150"/>
        <v>0.41366663129048081</v>
      </c>
      <c r="BW35" s="19">
        <f t="shared" si="151"/>
        <v>0.44813885056468755</v>
      </c>
      <c r="BX35" s="36">
        <f t="shared" si="152"/>
        <v>2.5469243570305878E-2</v>
      </c>
      <c r="BY35" s="17">
        <f t="shared" si="121"/>
        <v>3.179915300716103</v>
      </c>
      <c r="BZ35" s="96">
        <f t="shared" si="122"/>
        <v>0.13008731119263614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24</v>
      </c>
      <c r="F36" s="20">
        <f t="shared" si="123"/>
        <v>0.47459999999999997</v>
      </c>
      <c r="G36" s="20">
        <f t="shared" si="96"/>
        <v>5.9794585704992471</v>
      </c>
      <c r="H36" s="29">
        <f t="shared" si="97"/>
        <v>42446.619718309856</v>
      </c>
      <c r="I36" s="26">
        <v>0.46050000000000002</v>
      </c>
      <c r="J36" s="20">
        <v>0.108</v>
      </c>
      <c r="K36" s="20">
        <v>0.98</v>
      </c>
      <c r="L36" s="19">
        <f t="shared" si="98"/>
        <v>1.0976451529267497</v>
      </c>
      <c r="M36" s="19">
        <f t="shared" si="124"/>
        <v>6.860765066741277E-2</v>
      </c>
      <c r="N36" s="19">
        <f t="shared" si="125"/>
        <v>0</v>
      </c>
      <c r="O36" s="19">
        <f t="shared" si="126"/>
        <v>6.860765066741277E-2</v>
      </c>
      <c r="P36" s="36">
        <f t="shared" si="127"/>
        <v>0</v>
      </c>
      <c r="Q36" s="17">
        <f t="shared" si="99"/>
        <v>4.8419398443140116</v>
      </c>
      <c r="R36" s="96">
        <f t="shared" si="100"/>
        <v>0</v>
      </c>
      <c r="S36" s="26">
        <v>0.34279999999999999</v>
      </c>
      <c r="T36" s="20">
        <v>3.7999999999999999E-2</v>
      </c>
      <c r="U36" s="20">
        <v>1.111</v>
      </c>
      <c r="V36" s="19">
        <f t="shared" si="101"/>
        <v>1.2443711886751214</v>
      </c>
      <c r="W36" s="19">
        <f t="shared" si="128"/>
        <v>4.8861958663414522E-2</v>
      </c>
      <c r="X36" s="19">
        <f t="shared" si="129"/>
        <v>9.7723917326829043E-2</v>
      </c>
      <c r="Y36" s="19">
        <f t="shared" si="130"/>
        <v>0.14658587599024356</v>
      </c>
      <c r="Z36" s="36">
        <f t="shared" si="131"/>
        <v>2.2345384905765635E-2</v>
      </c>
      <c r="AA36" s="17">
        <f t="shared" si="102"/>
        <v>4.2486068722413828</v>
      </c>
      <c r="AB36" s="96">
        <f t="shared" si="103"/>
        <v>2.3001402639843235E-2</v>
      </c>
      <c r="AC36" s="26">
        <v>0.40189999999999998</v>
      </c>
      <c r="AD36" s="20">
        <v>2.5999999999999999E-2</v>
      </c>
      <c r="AE36" s="20">
        <v>1.0840000000000001</v>
      </c>
      <c r="AF36" s="19">
        <f t="shared" si="104"/>
        <v>1.2141299446659151</v>
      </c>
      <c r="AG36" s="19">
        <f t="shared" si="132"/>
        <v>6.3937507848650141E-2</v>
      </c>
      <c r="AH36" s="19">
        <f t="shared" si="133"/>
        <v>0.25575003139460056</v>
      </c>
      <c r="AI36" s="19">
        <f t="shared" si="134"/>
        <v>0.31968753924325072</v>
      </c>
      <c r="AJ36" s="36">
        <f t="shared" si="135"/>
        <v>2.9109720360278327E-2</v>
      </c>
      <c r="AK36" s="17">
        <f t="shared" si="105"/>
        <v>4.5465336237239002</v>
      </c>
      <c r="AL36" s="96">
        <f t="shared" si="106"/>
        <v>5.625165292083005E-2</v>
      </c>
      <c r="AM36" s="26">
        <v>0.3296</v>
      </c>
      <c r="AN36" s="20">
        <v>2.9000000000000001E-2</v>
      </c>
      <c r="AO36" s="20">
        <v>1.1040000000000001</v>
      </c>
      <c r="AP36" s="19">
        <f t="shared" si="107"/>
        <v>1.2365308661542163</v>
      </c>
      <c r="AQ36" s="19">
        <f t="shared" si="136"/>
        <v>4.4603986984509181E-2</v>
      </c>
      <c r="AR36" s="19">
        <f t="shared" si="137"/>
        <v>0.26762392190705508</v>
      </c>
      <c r="AS36" s="19">
        <f t="shared" si="138"/>
        <v>0.31222790889156427</v>
      </c>
      <c r="AT36" s="36">
        <f t="shared" si="139"/>
        <v>5.0516531601064618E-2</v>
      </c>
      <c r="AU36" s="17">
        <f t="shared" si="108"/>
        <v>4.182064856681837</v>
      </c>
      <c r="AV36" s="96">
        <f t="shared" si="109"/>
        <v>6.3993250004112823E-2</v>
      </c>
      <c r="AW36" s="26">
        <v>0.32590000000000002</v>
      </c>
      <c r="AX36" s="20">
        <v>2.3E-2</v>
      </c>
      <c r="AY36" s="20">
        <v>1.099</v>
      </c>
      <c r="AZ36" s="19">
        <f t="shared" si="110"/>
        <v>1.2309306357821408</v>
      </c>
      <c r="BA36" s="19">
        <f t="shared" si="140"/>
        <v>4.3214076196209587E-2</v>
      </c>
      <c r="BB36" s="19">
        <f t="shared" si="141"/>
        <v>0.3457126095696767</v>
      </c>
      <c r="BC36" s="19">
        <f t="shared" si="142"/>
        <v>0.38892668576588629</v>
      </c>
      <c r="BD36" s="36">
        <f t="shared" si="143"/>
        <v>5.2937001450921624E-2</v>
      </c>
      <c r="BE36" s="17">
        <f t="shared" si="111"/>
        <v>4.1634129280780234</v>
      </c>
      <c r="BF36" s="96">
        <f t="shared" si="112"/>
        <v>8.3035868779239658E-2</v>
      </c>
      <c r="BG36" s="26">
        <v>0.3261</v>
      </c>
      <c r="BH36" s="20">
        <v>1.4999999999999999E-2</v>
      </c>
      <c r="BI36" s="20">
        <v>1.077</v>
      </c>
      <c r="BJ36" s="19">
        <f t="shared" si="113"/>
        <v>1.2062896221450097</v>
      </c>
      <c r="BK36" s="19">
        <f t="shared" si="144"/>
        <v>4.1552210442311922E-2</v>
      </c>
      <c r="BL36" s="19">
        <f t="shared" si="145"/>
        <v>0.41552210442311921</v>
      </c>
      <c r="BM36" s="19">
        <f t="shared" si="146"/>
        <v>0.45707431486543115</v>
      </c>
      <c r="BN36" s="36">
        <f t="shared" si="147"/>
        <v>4.1444680444743712E-2</v>
      </c>
      <c r="BO36" s="17">
        <f t="shared" si="114"/>
        <v>4.1644211404349862</v>
      </c>
      <c r="BP36" s="96">
        <f t="shared" si="115"/>
        <v>9.9779078630773801E-2</v>
      </c>
      <c r="BQ36" s="26">
        <v>0.3281</v>
      </c>
      <c r="BR36" s="20">
        <v>1.2999999999999999E-2</v>
      </c>
      <c r="BS36" s="20">
        <v>1.0640000000000001</v>
      </c>
      <c r="BT36" s="19">
        <f t="shared" si="148"/>
        <v>1.1917290231776141</v>
      </c>
      <c r="BU36" s="19">
        <f t="shared" si="149"/>
        <v>4.1054129156074204E-2</v>
      </c>
      <c r="BV36" s="19">
        <f t="shared" si="150"/>
        <v>0.49264954987289039</v>
      </c>
      <c r="BW36" s="19">
        <f t="shared" si="151"/>
        <v>0.53370367902896465</v>
      </c>
      <c r="BX36" s="36">
        <f t="shared" si="152"/>
        <v>4.2068205235737267E-2</v>
      </c>
      <c r="BY36" s="17">
        <f t="shared" si="121"/>
        <v>4.1745032640046142</v>
      </c>
      <c r="BZ36" s="96">
        <f t="shared" si="122"/>
        <v>0.11801393332731284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26</v>
      </c>
      <c r="F37" s="20">
        <f t="shared" si="123"/>
        <v>0.51460000000000006</v>
      </c>
      <c r="G37" s="20">
        <f t="shared" si="96"/>
        <v>6.4834163092686756</v>
      </c>
      <c r="H37" s="29">
        <f t="shared" si="97"/>
        <v>46024.084507042258</v>
      </c>
      <c r="I37" s="26">
        <v>0.82830000000000004</v>
      </c>
      <c r="J37" s="20">
        <v>8.5999999999999993E-2</v>
      </c>
      <c r="K37" s="20">
        <v>0.92700000000000005</v>
      </c>
      <c r="L37" s="19">
        <f t="shared" si="98"/>
        <v>1.0382827109827522</v>
      </c>
      <c r="M37" s="19">
        <f t="shared" si="124"/>
        <v>0.19860762525167211</v>
      </c>
      <c r="N37" s="19">
        <f t="shared" si="125"/>
        <v>0</v>
      </c>
      <c r="O37" s="19">
        <f t="shared" si="126"/>
        <v>0.19860762525167211</v>
      </c>
      <c r="P37" s="36">
        <f t="shared" si="127"/>
        <v>0</v>
      </c>
      <c r="Q37" s="17">
        <f t="shared" si="99"/>
        <v>8.5358020881353589</v>
      </c>
      <c r="R37" s="96">
        <f t="shared" si="100"/>
        <v>0</v>
      </c>
      <c r="S37" s="26">
        <v>0.52700000000000002</v>
      </c>
      <c r="T37" s="20">
        <v>0.112</v>
      </c>
      <c r="U37" s="20">
        <v>0.97799999999999998</v>
      </c>
      <c r="V37" s="19">
        <f t="shared" si="101"/>
        <v>1.0954050607779198</v>
      </c>
      <c r="W37" s="19">
        <f t="shared" si="128"/>
        <v>8.9487024463564199E-2</v>
      </c>
      <c r="X37" s="19">
        <f t="shared" si="129"/>
        <v>0.1789740489271284</v>
      </c>
      <c r="Y37" s="19">
        <f t="shared" si="130"/>
        <v>0.26846107339069258</v>
      </c>
      <c r="Z37" s="36">
        <f t="shared" si="131"/>
        <v>5.1035439327949066E-2</v>
      </c>
      <c r="AA37" s="17">
        <f t="shared" si="102"/>
        <v>6.5996151054091801</v>
      </c>
      <c r="AB37" s="96">
        <f t="shared" si="103"/>
        <v>2.7118861640952001E-2</v>
      </c>
      <c r="AC37" s="26">
        <v>0.3846</v>
      </c>
      <c r="AD37" s="20">
        <v>3.5999999999999997E-2</v>
      </c>
      <c r="AE37" s="20">
        <v>1.1479999999999999</v>
      </c>
      <c r="AF37" s="19">
        <f t="shared" si="104"/>
        <v>1.2858128934284783</v>
      </c>
      <c r="AG37" s="19">
        <f t="shared" si="132"/>
        <v>6.5669462783697938E-2</v>
      </c>
      <c r="AH37" s="19">
        <f t="shared" si="133"/>
        <v>0.26267785113479175</v>
      </c>
      <c r="AI37" s="19">
        <f t="shared" si="134"/>
        <v>0.3283473139184897</v>
      </c>
      <c r="AJ37" s="36">
        <f t="shared" si="135"/>
        <v>4.520561666392988E-2</v>
      </c>
      <c r="AK37" s="17">
        <f t="shared" si="105"/>
        <v>5.6845370226338465</v>
      </c>
      <c r="AL37" s="96">
        <f t="shared" si="106"/>
        <v>4.6209189963738476E-2</v>
      </c>
      <c r="AM37" s="26">
        <v>0.3397</v>
      </c>
      <c r="AN37" s="20">
        <v>5.0999999999999997E-2</v>
      </c>
      <c r="AO37" s="20">
        <v>1.1439999999999999</v>
      </c>
      <c r="AP37" s="19">
        <f t="shared" si="107"/>
        <v>1.281332709130818</v>
      </c>
      <c r="AQ37" s="19">
        <f t="shared" si="136"/>
        <v>5.0874982194118588E-2</v>
      </c>
      <c r="AR37" s="19">
        <f t="shared" si="137"/>
        <v>0.30524989316471152</v>
      </c>
      <c r="AS37" s="19">
        <f t="shared" si="138"/>
        <v>0.35612487535883008</v>
      </c>
      <c r="AT37" s="36">
        <f t="shared" si="139"/>
        <v>9.5393680497104102E-2</v>
      </c>
      <c r="AU37" s="17">
        <f t="shared" si="108"/>
        <v>5.3960046777138135</v>
      </c>
      <c r="AV37" s="96">
        <f t="shared" si="109"/>
        <v>5.6569612407015218E-2</v>
      </c>
      <c r="AW37" s="26">
        <v>0.32569999999999999</v>
      </c>
      <c r="AX37" s="20">
        <v>3.7999999999999999E-2</v>
      </c>
      <c r="AY37" s="20">
        <v>1.141</v>
      </c>
      <c r="AZ37" s="19">
        <f t="shared" si="110"/>
        <v>1.2779725709075729</v>
      </c>
      <c r="BA37" s="19">
        <f t="shared" si="140"/>
        <v>4.6523023721276147E-2</v>
      </c>
      <c r="BB37" s="19">
        <f t="shared" si="141"/>
        <v>0.37218418977020917</v>
      </c>
      <c r="BC37" s="19">
        <f t="shared" si="142"/>
        <v>0.41870721349148532</v>
      </c>
      <c r="BD37" s="36">
        <f t="shared" si="143"/>
        <v>9.4273797647461466E-2</v>
      </c>
      <c r="BE37" s="17">
        <f t="shared" si="111"/>
        <v>5.306039135867926</v>
      </c>
      <c r="BF37" s="96">
        <f t="shared" si="112"/>
        <v>7.0143506340597281E-2</v>
      </c>
      <c r="BG37" s="26">
        <v>0.34129999999999999</v>
      </c>
      <c r="BH37" s="20">
        <v>2.7E-2</v>
      </c>
      <c r="BI37" s="20">
        <v>1.127</v>
      </c>
      <c r="BJ37" s="19">
        <f t="shared" si="113"/>
        <v>1.2622919258657623</v>
      </c>
      <c r="BK37" s="19">
        <f t="shared" si="144"/>
        <v>4.98404019603765E-2</v>
      </c>
      <c r="BL37" s="19">
        <f t="shared" si="145"/>
        <v>0.49840401960376496</v>
      </c>
      <c r="BM37" s="19">
        <f t="shared" si="146"/>
        <v>0.54824442156414144</v>
      </c>
      <c r="BN37" s="36">
        <f t="shared" si="147"/>
        <v>8.1687898958887464E-2</v>
      </c>
      <c r="BO37" s="17">
        <f t="shared" si="114"/>
        <v>5.4062864539247739</v>
      </c>
      <c r="BP37" s="96">
        <f t="shared" si="115"/>
        <v>9.2189717258126636E-2</v>
      </c>
      <c r="BQ37" s="26">
        <v>0.33260000000000001</v>
      </c>
      <c r="BR37" s="20">
        <v>1.9E-2</v>
      </c>
      <c r="BS37" s="20">
        <v>1.119</v>
      </c>
      <c r="BT37" s="19">
        <f t="shared" si="148"/>
        <v>1.2533315572704418</v>
      </c>
      <c r="BU37" s="19">
        <f t="shared" si="149"/>
        <v>4.666226227654801E-2</v>
      </c>
      <c r="BV37" s="19">
        <f t="shared" si="150"/>
        <v>0.55994714731857609</v>
      </c>
      <c r="BW37" s="19">
        <f t="shared" si="151"/>
        <v>0.6066094095951241</v>
      </c>
      <c r="BX37" s="36">
        <f t="shared" si="152"/>
        <v>6.8005047736338614E-2</v>
      </c>
      <c r="BY37" s="17">
        <f t="shared" si="121"/>
        <v>5.3503792957776852</v>
      </c>
      <c r="BZ37" s="96">
        <f t="shared" si="122"/>
        <v>0.10465559848447847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28</v>
      </c>
      <c r="F38" s="20">
        <f t="shared" si="123"/>
        <v>0.55460000000000009</v>
      </c>
      <c r="G38" s="20">
        <f t="shared" si="96"/>
        <v>6.9873740480381032</v>
      </c>
      <c r="H38" s="29">
        <f t="shared" si="97"/>
        <v>49601.549295774654</v>
      </c>
      <c r="I38" s="26">
        <v>1.0679000000000001</v>
      </c>
      <c r="J38" s="20">
        <v>7.9000000000000001E-2</v>
      </c>
      <c r="K38" s="20">
        <v>0.94799999999999995</v>
      </c>
      <c r="L38" s="19">
        <f t="shared" si="98"/>
        <v>1.0618036785454681</v>
      </c>
      <c r="M38" s="19">
        <f t="shared" si="124"/>
        <v>0.3452542038355188</v>
      </c>
      <c r="N38" s="19">
        <f t="shared" si="125"/>
        <v>0</v>
      </c>
      <c r="O38" s="19">
        <f t="shared" si="126"/>
        <v>0.3452542038355188</v>
      </c>
      <c r="P38" s="36">
        <f t="shared" si="127"/>
        <v>0</v>
      </c>
      <c r="Q38" s="17">
        <f>0.5926*0.5*$C$6*$F38^3*($C$7*I38*2+$C$7)*$C$8</f>
        <v>12.612372081266198</v>
      </c>
      <c r="R38" s="96">
        <f t="shared" si="100"/>
        <v>0</v>
      </c>
      <c r="S38" s="26">
        <v>0.8054</v>
      </c>
      <c r="T38" s="20">
        <v>8.4000000000000005E-2</v>
      </c>
      <c r="U38" s="20">
        <v>0.92500000000000004</v>
      </c>
      <c r="V38" s="19">
        <f t="shared" si="101"/>
        <v>1.036042618833922</v>
      </c>
      <c r="W38" s="19">
        <f t="shared" si="128"/>
        <v>0.18696824160024572</v>
      </c>
      <c r="X38" s="19">
        <f t="shared" si="129"/>
        <v>0.37393648320049144</v>
      </c>
      <c r="Y38" s="19">
        <f t="shared" si="130"/>
        <v>0.56090472480073716</v>
      </c>
      <c r="Z38" s="36">
        <f t="shared" si="131"/>
        <v>3.424040374039955E-2</v>
      </c>
      <c r="AA38" s="17">
        <f>0.5926*0.5*$C$6*$F38^3*($C$7*S38*2+$C$7)*$C$8</f>
        <v>10.500791195155871</v>
      </c>
      <c r="AB38" s="96">
        <f t="shared" si="103"/>
        <v>3.5610315094446635E-2</v>
      </c>
      <c r="AC38" s="26">
        <v>0.40079999999999999</v>
      </c>
      <c r="AD38" s="20">
        <v>5.0999999999999997E-2</v>
      </c>
      <c r="AE38" s="20">
        <v>1.1930000000000001</v>
      </c>
      <c r="AF38" s="19">
        <f t="shared" si="104"/>
        <v>1.3362149667771557</v>
      </c>
      <c r="AG38" s="19">
        <f t="shared" si="132"/>
        <v>7.7018922875727494E-2</v>
      </c>
      <c r="AH38" s="19">
        <f t="shared" si="133"/>
        <v>0.30807569150290998</v>
      </c>
      <c r="AI38" s="19">
        <f t="shared" si="134"/>
        <v>0.38509461437863746</v>
      </c>
      <c r="AJ38" s="36">
        <f t="shared" si="135"/>
        <v>6.9160350329795561E-2</v>
      </c>
      <c r="AK38" s="17">
        <f>0.5926*0.5*$C$6*$F38^3*($C$7*AC38*2+$C$7)*$C$8</f>
        <v>7.2461411893644936</v>
      </c>
      <c r="AL38" s="96">
        <f t="shared" si="106"/>
        <v>4.2515827866435631E-2</v>
      </c>
      <c r="AM38" s="26">
        <v>0.56040000000000001</v>
      </c>
      <c r="AN38" s="20">
        <v>0.10199999999999999</v>
      </c>
      <c r="AO38" s="20">
        <v>0.93799999999999994</v>
      </c>
      <c r="AP38" s="19">
        <f t="shared" si="107"/>
        <v>1.0506032178013176</v>
      </c>
      <c r="AQ38" s="19">
        <f t="shared" si="136"/>
        <v>9.3081432331779443E-2</v>
      </c>
      <c r="AR38" s="19">
        <f t="shared" si="137"/>
        <v>0.55848859399067663</v>
      </c>
      <c r="AS38" s="19">
        <f t="shared" si="138"/>
        <v>0.65157002632245609</v>
      </c>
      <c r="AT38" s="36">
        <f t="shared" si="139"/>
        <v>0.12826354195696316</v>
      </c>
      <c r="AU38" s="17">
        <f>0.5926*0.5*$C$6*$F38^3*($C$7*AM38*2+$C$7)*$C$8</f>
        <v>8.5299823681195708</v>
      </c>
      <c r="AV38" s="96">
        <f t="shared" si="109"/>
        <v>6.5473593014447828E-2</v>
      </c>
      <c r="AW38" s="26">
        <v>0.38669999999999999</v>
      </c>
      <c r="AX38" s="20">
        <v>8.4000000000000005E-2</v>
      </c>
      <c r="AY38" s="20">
        <v>1.093</v>
      </c>
      <c r="AZ38" s="19">
        <f t="shared" si="110"/>
        <v>1.2242103593356506</v>
      </c>
      <c r="BA38" s="19">
        <f t="shared" si="140"/>
        <v>6.017966912736155E-2</v>
      </c>
      <c r="BB38" s="19">
        <f t="shared" si="141"/>
        <v>0.4814373530188924</v>
      </c>
      <c r="BC38" s="19">
        <f t="shared" si="142"/>
        <v>0.54161702214625396</v>
      </c>
      <c r="BD38" s="36">
        <f t="shared" si="143"/>
        <v>0.19122986863667876</v>
      </c>
      <c r="BE38" s="17">
        <f>0.5926*0.5*$C$6*$F38^3*($C$7*AW38*2+$C$7)*$C$8</f>
        <v>7.1327191303391402</v>
      </c>
      <c r="BF38" s="96">
        <f t="shared" si="112"/>
        <v>6.7497029424737981E-2</v>
      </c>
      <c r="BG38" s="26">
        <v>0.34089999999999998</v>
      </c>
      <c r="BH38" s="20">
        <v>3.5999999999999997E-2</v>
      </c>
      <c r="BI38" s="20">
        <v>1.159</v>
      </c>
      <c r="BJ38" s="19">
        <f t="shared" si="113"/>
        <v>1.2981334002470439</v>
      </c>
      <c r="BK38" s="19">
        <f t="shared" si="144"/>
        <v>5.2587436664071681E-2</v>
      </c>
      <c r="BL38" s="19">
        <f t="shared" si="145"/>
        <v>0.52587436664071674</v>
      </c>
      <c r="BM38" s="19">
        <f t="shared" si="146"/>
        <v>0.57846180330478847</v>
      </c>
      <c r="BN38" s="36">
        <f t="shared" si="147"/>
        <v>0.11519019207381648</v>
      </c>
      <c r="BO38" s="17">
        <f>0.5926*0.5*$C$6*$F38^3*($C$7*BG38*2+$C$7)*$C$8</f>
        <v>6.7642985414482704</v>
      </c>
      <c r="BP38" s="96">
        <f t="shared" si="115"/>
        <v>7.7742631171350454E-2</v>
      </c>
      <c r="BQ38" s="26">
        <v>0.33700000000000002</v>
      </c>
      <c r="BR38" s="20">
        <v>2.9000000000000001E-2</v>
      </c>
      <c r="BS38" s="20">
        <v>1.173</v>
      </c>
      <c r="BT38" s="19">
        <f t="shared" si="148"/>
        <v>1.3138140452888547</v>
      </c>
      <c r="BU38" s="19">
        <f t="shared" si="149"/>
        <v>5.264013005001756E-2</v>
      </c>
      <c r="BV38" s="19">
        <f t="shared" si="150"/>
        <v>0.63168156060021063</v>
      </c>
      <c r="BW38" s="19">
        <f t="shared" si="151"/>
        <v>0.68432169065022819</v>
      </c>
      <c r="BX38" s="36">
        <f t="shared" si="152"/>
        <v>0.11405685650552871</v>
      </c>
      <c r="BY38" s="17">
        <f>0.5926*0.5*$C$6*$F38^3*($C$7*BQ38*2+$C$7)*$C$8</f>
        <v>6.732926482568919</v>
      </c>
      <c r="BZ38" s="96">
        <f t="shared" si="122"/>
        <v>9.3819762065662018E-2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30</v>
      </c>
      <c r="F39" s="20">
        <f t="shared" si="123"/>
        <v>0.59460000000000002</v>
      </c>
      <c r="G39" s="20">
        <f t="shared" si="96"/>
        <v>7.4913317868075282</v>
      </c>
      <c r="H39" s="29">
        <f t="shared" si="97"/>
        <v>53179.014084507042</v>
      </c>
      <c r="I39" s="26">
        <v>1.1667000000000001</v>
      </c>
      <c r="J39" s="20">
        <v>5.6000000000000001E-2</v>
      </c>
      <c r="K39" s="20">
        <v>0.998</v>
      </c>
      <c r="L39" s="19">
        <f t="shared" si="98"/>
        <v>1.1178059822662207</v>
      </c>
      <c r="M39" s="19">
        <f t="shared" si="124"/>
        <v>0.45671008936753299</v>
      </c>
      <c r="N39" s="19">
        <f t="shared" si="125"/>
        <v>0</v>
      </c>
      <c r="O39" s="19">
        <f t="shared" si="126"/>
        <v>0.45671008936753299</v>
      </c>
      <c r="P39" s="36">
        <f t="shared" si="127"/>
        <v>0</v>
      </c>
      <c r="Q39" s="17">
        <f t="shared" ref="Q39:Q55" si="153">0.5926*0.5*$C$6*$F39^3*($C$7*I39*2+$C$7)*$C$8</f>
        <v>16.522317697949429</v>
      </c>
      <c r="R39" s="96">
        <f t="shared" si="100"/>
        <v>0</v>
      </c>
      <c r="S39" s="26">
        <v>0.99360000000000004</v>
      </c>
      <c r="T39" s="20">
        <v>6.2E-2</v>
      </c>
      <c r="U39" s="20">
        <v>0.96599999999999997</v>
      </c>
      <c r="V39" s="19">
        <f t="shared" si="101"/>
        <v>1.0819645078849391</v>
      </c>
      <c r="W39" s="19">
        <f t="shared" si="128"/>
        <v>0.31034056472171406</v>
      </c>
      <c r="X39" s="19">
        <f t="shared" si="129"/>
        <v>0.62068112944342813</v>
      </c>
      <c r="Y39" s="19">
        <f t="shared" si="130"/>
        <v>0.93102169416514213</v>
      </c>
      <c r="Z39" s="36">
        <f t="shared" si="131"/>
        <v>2.7562719648713051E-2</v>
      </c>
      <c r="AA39" s="17">
        <f t="shared" ref="AA39:AA55" si="154">0.5926*0.5*$C$6*$F39^3*($C$7*S39*2+$C$7)*$C$8</f>
        <v>14.806344101312332</v>
      </c>
      <c r="AB39" s="96">
        <f t="shared" si="103"/>
        <v>4.1919944936874405E-2</v>
      </c>
      <c r="AC39" s="26">
        <v>0.87239999999999995</v>
      </c>
      <c r="AD39" s="20">
        <v>0.128</v>
      </c>
      <c r="AE39" s="20">
        <v>0.999</v>
      </c>
      <c r="AF39" s="19">
        <f t="shared" si="104"/>
        <v>1.1189260283406357</v>
      </c>
      <c r="AG39" s="19">
        <f t="shared" si="132"/>
        <v>0.25587238536183116</v>
      </c>
      <c r="AH39" s="19">
        <f t="shared" si="133"/>
        <v>1.0234895414473246</v>
      </c>
      <c r="AI39" s="19">
        <f t="shared" si="134"/>
        <v>1.2793619268091558</v>
      </c>
      <c r="AJ39" s="36">
        <f t="shared" si="135"/>
        <v>0.12171583062187283</v>
      </c>
      <c r="AK39" s="17">
        <f t="shared" ref="AK39:AK55" si="155">0.5926*0.5*$C$6*$F39^3*($C$7*AC39*2+$C$7)*$C$8</f>
        <v>13.604865187895719</v>
      </c>
      <c r="AL39" s="96">
        <f t="shared" si="106"/>
        <v>7.5229671688178554E-2</v>
      </c>
      <c r="AM39" s="26">
        <v>0.82450000000000001</v>
      </c>
      <c r="AN39" s="20">
        <v>8.1000000000000003E-2</v>
      </c>
      <c r="AO39" s="20">
        <v>0.94599999999999995</v>
      </c>
      <c r="AP39" s="19">
        <f t="shared" si="107"/>
        <v>1.0595635863966379</v>
      </c>
      <c r="AQ39" s="19">
        <f t="shared" si="136"/>
        <v>0.20493905077931968</v>
      </c>
      <c r="AR39" s="19">
        <f t="shared" si="137"/>
        <v>1.2296343046759179</v>
      </c>
      <c r="AS39" s="19">
        <f t="shared" si="138"/>
        <v>1.4345733554552376</v>
      </c>
      <c r="AT39" s="36">
        <f t="shared" si="139"/>
        <v>0.10360117280405781</v>
      </c>
      <c r="AU39" s="17">
        <f t="shared" ref="AU39:AU55" si="156">0.5926*0.5*$C$6*$F39^3*($C$7*AM39*2+$C$7)*$C$8</f>
        <v>13.130023274094929</v>
      </c>
      <c r="AV39" s="96">
        <f t="shared" si="109"/>
        <v>9.365058073445634E-2</v>
      </c>
      <c r="AW39" s="26">
        <v>0.67349999999999999</v>
      </c>
      <c r="AX39" s="20">
        <v>0.09</v>
      </c>
      <c r="AY39" s="20">
        <v>0.94499999999999995</v>
      </c>
      <c r="AZ39" s="19">
        <f t="shared" si="110"/>
        <v>1.058443540322223</v>
      </c>
      <c r="BA39" s="19">
        <f t="shared" si="140"/>
        <v>0.13645829628821626</v>
      </c>
      <c r="BB39" s="19">
        <f t="shared" si="141"/>
        <v>1.0916663703057301</v>
      </c>
      <c r="BC39" s="19">
        <f t="shared" si="142"/>
        <v>1.2281246665939465</v>
      </c>
      <c r="BD39" s="36">
        <f t="shared" si="143"/>
        <v>0.15315890163967175</v>
      </c>
      <c r="BE39" s="17">
        <f t="shared" ref="BE39:BE55" si="157">0.5926*0.5*$C$6*$F39^3*($C$7*AW39*2+$C$7)*$C$8</f>
        <v>11.633131228501624</v>
      </c>
      <c r="BF39" s="96">
        <f t="shared" si="112"/>
        <v>9.3841146365744171E-2</v>
      </c>
      <c r="BG39" s="26">
        <v>0.37530000000000002</v>
      </c>
      <c r="BH39" s="20">
        <v>6.5000000000000002E-2</v>
      </c>
      <c r="BI39" s="20">
        <v>1.1659999999999999</v>
      </c>
      <c r="BJ39" s="19">
        <f t="shared" si="113"/>
        <v>1.3059737227679491</v>
      </c>
      <c r="BK39" s="19">
        <f t="shared" si="144"/>
        <v>6.4508264389285044E-2</v>
      </c>
      <c r="BL39" s="19">
        <f t="shared" si="145"/>
        <v>0.64508264389285042</v>
      </c>
      <c r="BM39" s="19">
        <f t="shared" si="146"/>
        <v>0.70959090828213545</v>
      </c>
      <c r="BN39" s="36">
        <f t="shared" si="147"/>
        <v>0.2105021748651689</v>
      </c>
      <c r="BO39" s="17">
        <f t="shared" ref="BO39:BO55" si="158">0.5926*0.5*$C$6*$F39^3*($C$7*BG39*2+$C$7)*$C$8</f>
        <v>8.6770172682637146</v>
      </c>
      <c r="BP39" s="96">
        <f t="shared" si="115"/>
        <v>7.434382391426686E-2</v>
      </c>
      <c r="BQ39" s="26">
        <v>0.34489999999999998</v>
      </c>
      <c r="BR39" s="20">
        <v>5.3999999999999999E-2</v>
      </c>
      <c r="BS39" s="20">
        <v>1.22</v>
      </c>
      <c r="BT39" s="19">
        <f t="shared" si="148"/>
        <v>1.366456210786362</v>
      </c>
      <c r="BU39" s="19">
        <f t="shared" si="149"/>
        <v>5.9644057149054089E-2</v>
      </c>
      <c r="BV39" s="19">
        <f t="shared" si="150"/>
        <v>0.71572868578864901</v>
      </c>
      <c r="BW39" s="19">
        <f t="shared" si="151"/>
        <v>0.77537274293770309</v>
      </c>
      <c r="BX39" s="36">
        <f t="shared" si="152"/>
        <v>0.22974221133835968</v>
      </c>
      <c r="BY39" s="17">
        <f t="shared" ref="BY39:BY55" si="159">0.5926*0.5*$C$6*$F39^3*($C$7*BQ39*2+$C$7)*$C$8</f>
        <v>8.3756562206740703</v>
      </c>
      <c r="BZ39" s="96">
        <f t="shared" si="122"/>
        <v>8.5453445906958123E-2</v>
      </c>
    </row>
    <row r="40" spans="2:78" ht="20.100000000000001" customHeight="1">
      <c r="B40" s="9" t="s">
        <v>7</v>
      </c>
      <c r="C40" s="10">
        <v>1.343</v>
      </c>
      <c r="D40" s="2"/>
      <c r="E40" s="38">
        <v>32</v>
      </c>
      <c r="F40" s="20">
        <f t="shared" si="123"/>
        <v>0.63460000000000005</v>
      </c>
      <c r="G40" s="20">
        <f t="shared" si="96"/>
        <v>7.9952895255769558</v>
      </c>
      <c r="H40" s="29">
        <f t="shared" si="97"/>
        <v>56756.478873239437</v>
      </c>
      <c r="I40" s="26">
        <v>1.1956</v>
      </c>
      <c r="J40" s="20">
        <v>6.9000000000000006E-2</v>
      </c>
      <c r="K40" s="20">
        <v>1.0249999999999999</v>
      </c>
      <c r="L40" s="19">
        <f t="shared" si="98"/>
        <v>1.1480472262754269</v>
      </c>
      <c r="M40" s="19">
        <f t="shared" si="124"/>
        <v>0.50591862870613125</v>
      </c>
      <c r="N40" s="19">
        <f t="shared" si="125"/>
        <v>0</v>
      </c>
      <c r="O40" s="19">
        <f t="shared" si="126"/>
        <v>0.50591862870613125</v>
      </c>
      <c r="P40" s="36">
        <f t="shared" si="127"/>
        <v>0</v>
      </c>
      <c r="Q40" s="17">
        <f t="shared" si="153"/>
        <v>20.434425384209305</v>
      </c>
      <c r="R40" s="96">
        <f t="shared" si="100"/>
        <v>0</v>
      </c>
      <c r="S40" s="26">
        <v>1.0412999999999999</v>
      </c>
      <c r="T40" s="20">
        <v>0.09</v>
      </c>
      <c r="U40" s="20">
        <v>1.0189999999999999</v>
      </c>
      <c r="V40" s="19">
        <f t="shared" si="101"/>
        <v>1.1413269498289367</v>
      </c>
      <c r="W40" s="19">
        <f t="shared" si="128"/>
        <v>0.37928112664558067</v>
      </c>
      <c r="X40" s="19">
        <f t="shared" si="129"/>
        <v>0.75856225329116134</v>
      </c>
      <c r="Y40" s="19">
        <f t="shared" si="130"/>
        <v>1.137843379936742</v>
      </c>
      <c r="Z40" s="36">
        <f t="shared" si="131"/>
        <v>4.4521214486008563E-2</v>
      </c>
      <c r="AA40" s="17">
        <f t="shared" si="154"/>
        <v>18.574887853669381</v>
      </c>
      <c r="AB40" s="96">
        <f t="shared" si="103"/>
        <v>4.0838052927534146E-2</v>
      </c>
      <c r="AC40" s="26">
        <v>0.85719999999999996</v>
      </c>
      <c r="AD40" s="20">
        <v>0.14699999999999999</v>
      </c>
      <c r="AE40" s="20">
        <v>1.0149999999999999</v>
      </c>
      <c r="AF40" s="19">
        <f t="shared" si="104"/>
        <v>1.1368467655312764</v>
      </c>
      <c r="AG40" s="19">
        <f t="shared" si="132"/>
        <v>0.25501019116378243</v>
      </c>
      <c r="AH40" s="19">
        <f t="shared" si="133"/>
        <v>1.0200407646551297</v>
      </c>
      <c r="AI40" s="19">
        <f t="shared" si="134"/>
        <v>1.2750509558189123</v>
      </c>
      <c r="AJ40" s="36">
        <f t="shared" si="135"/>
        <v>0.14429641467007845</v>
      </c>
      <c r="AK40" s="17">
        <f t="shared" si="155"/>
        <v>16.356217345747154</v>
      </c>
      <c r="AL40" s="96">
        <f t="shared" si="106"/>
        <v>6.2364099418155176E-2</v>
      </c>
      <c r="AM40" s="26">
        <v>0.90800000000000003</v>
      </c>
      <c r="AN40" s="20">
        <v>6.2E-2</v>
      </c>
      <c r="AO40" s="20">
        <v>0.99199999999999999</v>
      </c>
      <c r="AP40" s="19">
        <f t="shared" si="107"/>
        <v>1.1110857058197303</v>
      </c>
      <c r="AQ40" s="19">
        <f t="shared" si="136"/>
        <v>0.2733104070236822</v>
      </c>
      <c r="AR40" s="19">
        <f t="shared" si="137"/>
        <v>1.6398624421420931</v>
      </c>
      <c r="AS40" s="19">
        <f t="shared" si="138"/>
        <v>1.9131728491657753</v>
      </c>
      <c r="AT40" s="36">
        <f t="shared" si="139"/>
        <v>8.719918260738127E-2</v>
      </c>
      <c r="AU40" s="17">
        <f t="shared" si="156"/>
        <v>16.968430609204233</v>
      </c>
      <c r="AV40" s="96">
        <f t="shared" si="109"/>
        <v>9.6641962943383689E-2</v>
      </c>
      <c r="AW40" s="26">
        <v>0.78210000000000002</v>
      </c>
      <c r="AX40" s="20">
        <v>7.3999999999999996E-2</v>
      </c>
      <c r="AY40" s="20">
        <v>0.98099999999999998</v>
      </c>
      <c r="AZ40" s="19">
        <f t="shared" si="110"/>
        <v>1.0987651990011649</v>
      </c>
      <c r="BA40" s="19">
        <f t="shared" si="140"/>
        <v>0.19830045656198134</v>
      </c>
      <c r="BB40" s="19">
        <f t="shared" si="141"/>
        <v>1.5864036524958507</v>
      </c>
      <c r="BC40" s="19">
        <f t="shared" si="142"/>
        <v>1.7847041090578319</v>
      </c>
      <c r="BD40" s="36">
        <f t="shared" si="143"/>
        <v>0.13570812533957125</v>
      </c>
      <c r="BE40" s="17">
        <f t="shared" si="157"/>
        <v>15.451154036974966</v>
      </c>
      <c r="BF40" s="96">
        <f t="shared" si="112"/>
        <v>0.10267217896472654</v>
      </c>
      <c r="BG40" s="26">
        <v>0.46089999999999998</v>
      </c>
      <c r="BH40" s="20">
        <v>9.6000000000000002E-2</v>
      </c>
      <c r="BI40" s="20">
        <v>1.0649999999999999</v>
      </c>
      <c r="BJ40" s="19">
        <f t="shared" si="113"/>
        <v>1.192849069252029</v>
      </c>
      <c r="BK40" s="19">
        <f t="shared" si="144"/>
        <v>8.1165928170468624E-2</v>
      </c>
      <c r="BL40" s="19">
        <f t="shared" si="145"/>
        <v>0.81165928170468615</v>
      </c>
      <c r="BM40" s="19">
        <f t="shared" si="146"/>
        <v>0.89282520987515479</v>
      </c>
      <c r="BN40" s="36">
        <f t="shared" si="147"/>
        <v>0.25936811057884779</v>
      </c>
      <c r="BO40" s="17">
        <f t="shared" si="158"/>
        <v>11.580230804250251</v>
      </c>
      <c r="BP40" s="96">
        <f t="shared" si="115"/>
        <v>7.0090078118890842E-2</v>
      </c>
      <c r="BQ40" s="26">
        <v>0.377</v>
      </c>
      <c r="BR40" s="20">
        <v>6.7000000000000004E-2</v>
      </c>
      <c r="BS40" s="20">
        <v>1.1990000000000001</v>
      </c>
      <c r="BT40" s="19">
        <f t="shared" si="148"/>
        <v>1.3429352432236459</v>
      </c>
      <c r="BU40" s="19">
        <f t="shared" si="149"/>
        <v>6.8830701250368373E-2</v>
      </c>
      <c r="BV40" s="19">
        <f t="shared" si="150"/>
        <v>0.82596841500442042</v>
      </c>
      <c r="BW40" s="19">
        <f t="shared" si="151"/>
        <v>0.89479911625478881</v>
      </c>
      <c r="BX40" s="36">
        <f t="shared" si="152"/>
        <v>0.27532176479677284</v>
      </c>
      <c r="BY40" s="17">
        <f t="shared" si="159"/>
        <v>10.569114804170535</v>
      </c>
      <c r="BZ40" s="96">
        <f t="shared" si="122"/>
        <v>7.8149251882333251E-2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34</v>
      </c>
      <c r="F41" s="20">
        <f t="shared" si="123"/>
        <v>0.67460000000000009</v>
      </c>
      <c r="G41" s="20">
        <f t="shared" si="96"/>
        <v>8.4992472643463834</v>
      </c>
      <c r="H41" s="29">
        <f t="shared" si="97"/>
        <v>60333.94366197184</v>
      </c>
      <c r="I41" s="26">
        <v>1.2289000000000001</v>
      </c>
      <c r="J41" s="20">
        <v>7.5999999999999998E-2</v>
      </c>
      <c r="K41" s="20">
        <v>1.0429999999999999</v>
      </c>
      <c r="L41" s="19">
        <f t="shared" si="98"/>
        <v>1.1682080556148979</v>
      </c>
      <c r="M41" s="19">
        <f t="shared" si="124"/>
        <v>0.55343017262614813</v>
      </c>
      <c r="N41" s="19">
        <f t="shared" si="125"/>
        <v>0</v>
      </c>
      <c r="O41" s="19">
        <f t="shared" si="126"/>
        <v>0.55343017262614813</v>
      </c>
      <c r="P41" s="36">
        <f t="shared" si="127"/>
        <v>0</v>
      </c>
      <c r="Q41" s="17">
        <f t="shared" si="153"/>
        <v>25.029242354563898</v>
      </c>
      <c r="R41" s="96">
        <f t="shared" si="100"/>
        <v>0</v>
      </c>
      <c r="S41" s="26">
        <v>1.0651999999999999</v>
      </c>
      <c r="T41" s="20">
        <v>8.6999999999999994E-2</v>
      </c>
      <c r="U41" s="20">
        <v>1.048</v>
      </c>
      <c r="V41" s="19">
        <f t="shared" si="101"/>
        <v>1.1738082859869734</v>
      </c>
      <c r="W41" s="19">
        <f t="shared" si="128"/>
        <v>0.41980345488945225</v>
      </c>
      <c r="X41" s="19">
        <f t="shared" si="129"/>
        <v>0.83960690977890451</v>
      </c>
      <c r="Y41" s="19">
        <f t="shared" si="130"/>
        <v>1.2594103646683568</v>
      </c>
      <c r="Z41" s="36">
        <f t="shared" si="131"/>
        <v>4.5521644549772623E-2</v>
      </c>
      <c r="AA41" s="17">
        <f t="shared" si="154"/>
        <v>22.659361520830242</v>
      </c>
      <c r="AB41" s="96">
        <f t="shared" si="103"/>
        <v>3.705342310757842E-2</v>
      </c>
      <c r="AC41" s="26">
        <v>1.0530999999999999</v>
      </c>
      <c r="AD41" s="20">
        <v>0.108</v>
      </c>
      <c r="AE41" s="20">
        <v>1.0529999999999999</v>
      </c>
      <c r="AF41" s="19">
        <f t="shared" si="104"/>
        <v>1.1794085163590484</v>
      </c>
      <c r="AG41" s="19">
        <f t="shared" si="132"/>
        <v>0.4142448286561411</v>
      </c>
      <c r="AH41" s="19">
        <f t="shared" si="133"/>
        <v>1.6569793146245644</v>
      </c>
      <c r="AI41" s="19">
        <f t="shared" si="134"/>
        <v>2.0712241432807055</v>
      </c>
      <c r="AJ41" s="36">
        <f t="shared" si="135"/>
        <v>0.11410025602968525</v>
      </c>
      <c r="AK41" s="17">
        <f t="shared" si="155"/>
        <v>22.484190121391162</v>
      </c>
      <c r="AL41" s="96">
        <f t="shared" si="106"/>
        <v>7.3695307933201296E-2</v>
      </c>
      <c r="AM41" s="26">
        <v>0.92779999999999996</v>
      </c>
      <c r="AN41" s="20">
        <v>0.08</v>
      </c>
      <c r="AO41" s="20">
        <v>1.02</v>
      </c>
      <c r="AP41" s="19">
        <f t="shared" si="107"/>
        <v>1.1424469959033519</v>
      </c>
      <c r="AQ41" s="19">
        <f t="shared" si="136"/>
        <v>0.30169645522210331</v>
      </c>
      <c r="AR41" s="19">
        <f t="shared" si="137"/>
        <v>1.8101787313326199</v>
      </c>
      <c r="AS41" s="19">
        <f t="shared" si="138"/>
        <v>2.1118751865547232</v>
      </c>
      <c r="AT41" s="36">
        <f t="shared" si="139"/>
        <v>0.11895637208059831</v>
      </c>
      <c r="AU41" s="17">
        <f t="shared" si="156"/>
        <v>20.670225133811282</v>
      </c>
      <c r="AV41" s="96">
        <f t="shared" si="109"/>
        <v>8.7574214582289353E-2</v>
      </c>
      <c r="AW41" s="26">
        <v>0.80959999999999999</v>
      </c>
      <c r="AX41" s="20">
        <v>8.5999999999999993E-2</v>
      </c>
      <c r="AY41" s="20">
        <v>1.0249999999999999</v>
      </c>
      <c r="AZ41" s="19">
        <f t="shared" si="110"/>
        <v>1.1480472262754269</v>
      </c>
      <c r="BA41" s="19">
        <f t="shared" si="140"/>
        <v>0.23197963317381184</v>
      </c>
      <c r="BB41" s="19">
        <f t="shared" si="141"/>
        <v>1.8558370653904948</v>
      </c>
      <c r="BC41" s="19">
        <f t="shared" si="142"/>
        <v>2.0878166985643065</v>
      </c>
      <c r="BD41" s="36">
        <f t="shared" si="143"/>
        <v>0.17217983954692681</v>
      </c>
      <c r="BE41" s="17">
        <f t="shared" si="157"/>
        <v>18.95904666986921</v>
      </c>
      <c r="BF41" s="96">
        <f t="shared" si="112"/>
        <v>9.788662361066372E-2</v>
      </c>
      <c r="BG41" s="26">
        <v>0.55089999999999995</v>
      </c>
      <c r="BH41" s="20">
        <v>0.10100000000000001</v>
      </c>
      <c r="BI41" s="20">
        <v>1.077</v>
      </c>
      <c r="BJ41" s="19">
        <f t="shared" si="113"/>
        <v>1.2062896221450097</v>
      </c>
      <c r="BK41" s="19">
        <f t="shared" si="144"/>
        <v>0.11858727208791119</v>
      </c>
      <c r="BL41" s="19">
        <f t="shared" si="145"/>
        <v>1.1858727208791118</v>
      </c>
      <c r="BM41" s="19">
        <f t="shared" si="146"/>
        <v>1.3044599929670229</v>
      </c>
      <c r="BN41" s="36">
        <f t="shared" si="147"/>
        <v>0.27906084832794098</v>
      </c>
      <c r="BO41" s="17">
        <f t="shared" si="158"/>
        <v>15.213853195911385</v>
      </c>
      <c r="BP41" s="96">
        <f t="shared" si="115"/>
        <v>7.7946901788023479E-2</v>
      </c>
      <c r="BQ41" s="26">
        <v>0.3785</v>
      </c>
      <c r="BR41" s="20">
        <v>0.08</v>
      </c>
      <c r="BS41" s="20">
        <v>1.246</v>
      </c>
      <c r="BT41" s="19">
        <f t="shared" si="148"/>
        <v>1.3955774087211532</v>
      </c>
      <c r="BU41" s="19">
        <f t="shared" si="149"/>
        <v>7.4925384426510144E-2</v>
      </c>
      <c r="BV41" s="19">
        <f t="shared" si="150"/>
        <v>0.89910461311812162</v>
      </c>
      <c r="BW41" s="19">
        <f t="shared" si="151"/>
        <v>0.97402999754463182</v>
      </c>
      <c r="BX41" s="36">
        <f t="shared" si="152"/>
        <v>0.35502051318162664</v>
      </c>
      <c r="BY41" s="17">
        <f t="shared" si="159"/>
        <v>12.718022678283521</v>
      </c>
      <c r="BZ41" s="96">
        <f t="shared" si="122"/>
        <v>7.0695314504618315E-2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36</v>
      </c>
      <c r="F42" s="20">
        <f t="shared" si="123"/>
        <v>0.71460000000000001</v>
      </c>
      <c r="G42" s="20">
        <f t="shared" si="96"/>
        <v>9.0032050031158075</v>
      </c>
      <c r="H42" s="29">
        <f t="shared" si="97"/>
        <v>63911.408450704221</v>
      </c>
      <c r="I42" s="26">
        <v>1.2949999999999999</v>
      </c>
      <c r="J42" s="20">
        <v>7.3999999999999996E-2</v>
      </c>
      <c r="K42" s="20">
        <v>1.0569999999999999</v>
      </c>
      <c r="L42" s="19">
        <f t="shared" si="98"/>
        <v>1.1838887006567087</v>
      </c>
      <c r="M42" s="19">
        <f t="shared" si="124"/>
        <v>0.63117623578848792</v>
      </c>
      <c r="N42" s="19">
        <f t="shared" si="125"/>
        <v>0</v>
      </c>
      <c r="O42" s="19">
        <f t="shared" si="126"/>
        <v>0.63117623578848792</v>
      </c>
      <c r="P42" s="36">
        <f t="shared" si="127"/>
        <v>0</v>
      </c>
      <c r="Q42" s="17">
        <f t="shared" si="153"/>
        <v>30.888179127027325</v>
      </c>
      <c r="R42" s="96">
        <f t="shared" si="100"/>
        <v>0</v>
      </c>
      <c r="S42" s="26">
        <v>1.1184000000000001</v>
      </c>
      <c r="T42" s="20">
        <v>6.6000000000000003E-2</v>
      </c>
      <c r="U42" s="20">
        <v>1.054</v>
      </c>
      <c r="V42" s="19">
        <f t="shared" si="101"/>
        <v>1.1805285624334636</v>
      </c>
      <c r="W42" s="19">
        <f t="shared" si="128"/>
        <v>0.46809787127939478</v>
      </c>
      <c r="X42" s="19">
        <f t="shared" si="129"/>
        <v>0.93619574255878957</v>
      </c>
      <c r="Y42" s="19">
        <f t="shared" si="130"/>
        <v>1.4042936138381843</v>
      </c>
      <c r="Z42" s="36">
        <f t="shared" si="131"/>
        <v>3.4930216924000147E-2</v>
      </c>
      <c r="AA42" s="17">
        <f t="shared" si="154"/>
        <v>27.849264122106419</v>
      </c>
      <c r="AB42" s="96">
        <f t="shared" si="103"/>
        <v>3.3616534298859566E-2</v>
      </c>
      <c r="AC42" s="26">
        <v>1.0887</v>
      </c>
      <c r="AD42" s="20">
        <v>0.126</v>
      </c>
      <c r="AE42" s="20">
        <v>1.0640000000000001</v>
      </c>
      <c r="AF42" s="19">
        <f t="shared" si="104"/>
        <v>1.1917290231776141</v>
      </c>
      <c r="AG42" s="19">
        <f t="shared" si="132"/>
        <v>0.45202330811771374</v>
      </c>
      <c r="AH42" s="19">
        <f t="shared" si="133"/>
        <v>1.808093232470855</v>
      </c>
      <c r="AI42" s="19">
        <f t="shared" si="134"/>
        <v>2.2601165405885686</v>
      </c>
      <c r="AJ42" s="36">
        <f t="shared" si="135"/>
        <v>0.13591266306930502</v>
      </c>
      <c r="AK42" s="17">
        <f t="shared" si="155"/>
        <v>27.338189514823572</v>
      </c>
      <c r="AL42" s="96">
        <f t="shared" si="106"/>
        <v>6.6138001987675651E-2</v>
      </c>
      <c r="AM42" s="26">
        <v>0.96319999999999995</v>
      </c>
      <c r="AN42" s="20">
        <v>9.1999999999999998E-2</v>
      </c>
      <c r="AO42" s="20">
        <v>1.0529999999999999</v>
      </c>
      <c r="AP42" s="19">
        <f t="shared" si="107"/>
        <v>1.1794085163590484</v>
      </c>
      <c r="AQ42" s="19">
        <f t="shared" si="136"/>
        <v>0.34653796264595221</v>
      </c>
      <c r="AR42" s="19">
        <f t="shared" si="137"/>
        <v>2.0792277758757134</v>
      </c>
      <c r="AS42" s="19">
        <f t="shared" si="138"/>
        <v>2.4257657385216658</v>
      </c>
      <c r="AT42" s="36">
        <f t="shared" si="139"/>
        <v>0.14579477159348667</v>
      </c>
      <c r="AU42" s="17">
        <f t="shared" si="156"/>
        <v>25.178598160816925</v>
      </c>
      <c r="AV42" s="96">
        <f t="shared" si="109"/>
        <v>8.2579171508897556E-2</v>
      </c>
      <c r="AW42" s="26">
        <v>0.82379999999999998</v>
      </c>
      <c r="AX42" s="20">
        <v>8.5000000000000006E-2</v>
      </c>
      <c r="AY42" s="20">
        <v>1.046</v>
      </c>
      <c r="AZ42" s="19">
        <f t="shared" si="110"/>
        <v>1.1715681938381433</v>
      </c>
      <c r="BA42" s="19">
        <f t="shared" si="140"/>
        <v>0.25013131821408174</v>
      </c>
      <c r="BB42" s="19">
        <f t="shared" si="141"/>
        <v>2.0010505457126539</v>
      </c>
      <c r="BC42" s="19">
        <f t="shared" si="142"/>
        <v>2.2511818639267358</v>
      </c>
      <c r="BD42" s="36">
        <f t="shared" si="143"/>
        <v>0.17722231753177556</v>
      </c>
      <c r="BE42" s="17">
        <f t="shared" si="157"/>
        <v>22.779817007442215</v>
      </c>
      <c r="BF42" s="96">
        <f t="shared" si="112"/>
        <v>8.7843135221802107E-2</v>
      </c>
      <c r="BG42" s="26">
        <v>0.51019999999999999</v>
      </c>
      <c r="BH42" s="20">
        <v>0.105</v>
      </c>
      <c r="BI42" s="20">
        <v>1.135</v>
      </c>
      <c r="BJ42" s="19">
        <f t="shared" si="113"/>
        <v>1.2712522944610827</v>
      </c>
      <c r="BK42" s="19">
        <f t="shared" si="144"/>
        <v>0.1129623605564349</v>
      </c>
      <c r="BL42" s="19">
        <f t="shared" si="145"/>
        <v>1.1296236055643487</v>
      </c>
      <c r="BM42" s="19">
        <f t="shared" si="146"/>
        <v>1.2425859661207836</v>
      </c>
      <c r="BN42" s="36">
        <f t="shared" si="147"/>
        <v>0.32220119874708691</v>
      </c>
      <c r="BO42" s="17">
        <f t="shared" si="158"/>
        <v>17.383419807310862</v>
      </c>
      <c r="BP42" s="96">
        <f t="shared" si="115"/>
        <v>6.4982818000475853E-2</v>
      </c>
      <c r="BQ42" s="26">
        <v>0.4572</v>
      </c>
      <c r="BR42" s="20">
        <v>8.4000000000000005E-2</v>
      </c>
      <c r="BS42" s="20">
        <v>1.21</v>
      </c>
      <c r="BT42" s="19">
        <f t="shared" si="148"/>
        <v>1.3552557500422113</v>
      </c>
      <c r="BU42" s="19">
        <f t="shared" si="149"/>
        <v>0.1030965925556719</v>
      </c>
      <c r="BV42" s="19">
        <f t="shared" si="150"/>
        <v>1.2371591106680628</v>
      </c>
      <c r="BW42" s="19">
        <f t="shared" si="151"/>
        <v>1.3402557032237348</v>
      </c>
      <c r="BX42" s="36">
        <f t="shared" si="152"/>
        <v>0.35154214836863557</v>
      </c>
      <c r="BY42" s="17">
        <f t="shared" si="159"/>
        <v>16.471401147849889</v>
      </c>
      <c r="BZ42" s="96">
        <f t="shared" si="122"/>
        <v>7.5109524658110619E-2</v>
      </c>
    </row>
    <row r="43" spans="2:78" ht="20.100000000000001" customHeight="1">
      <c r="B43" s="33" t="s">
        <v>22</v>
      </c>
      <c r="C43" s="34">
        <v>0.02</v>
      </c>
      <c r="D43" s="2"/>
      <c r="E43" s="38">
        <v>38</v>
      </c>
      <c r="F43" s="20">
        <f t="shared" si="123"/>
        <v>0.75460000000000005</v>
      </c>
      <c r="G43" s="20">
        <f t="shared" si="96"/>
        <v>9.5071627418852351</v>
      </c>
      <c r="H43" s="29">
        <f t="shared" si="97"/>
        <v>67488.873239436623</v>
      </c>
      <c r="I43" s="26">
        <v>1.3105</v>
      </c>
      <c r="J43" s="20">
        <v>8.4000000000000005E-2</v>
      </c>
      <c r="K43" s="20">
        <v>1.075</v>
      </c>
      <c r="L43" s="19">
        <f t="shared" si="98"/>
        <v>1.2040495299961795</v>
      </c>
      <c r="M43" s="19">
        <f t="shared" si="124"/>
        <v>0.66857803833621376</v>
      </c>
      <c r="N43" s="19">
        <f t="shared" si="125"/>
        <v>0</v>
      </c>
      <c r="O43" s="19">
        <f t="shared" si="126"/>
        <v>0.66857803833621376</v>
      </c>
      <c r="P43" s="36">
        <f t="shared" si="127"/>
        <v>0</v>
      </c>
      <c r="Q43" s="17">
        <f t="shared" si="153"/>
        <v>36.684934705471747</v>
      </c>
      <c r="R43" s="96">
        <f t="shared" si="100"/>
        <v>0</v>
      </c>
      <c r="S43" s="26">
        <v>1.1357999999999999</v>
      </c>
      <c r="T43" s="20">
        <v>9.8000000000000004E-2</v>
      </c>
      <c r="U43" s="20">
        <v>1.071</v>
      </c>
      <c r="V43" s="19">
        <f t="shared" si="101"/>
        <v>1.1995693456985193</v>
      </c>
      <c r="W43" s="19">
        <f t="shared" si="128"/>
        <v>0.49847547736310693</v>
      </c>
      <c r="X43" s="19">
        <f t="shared" si="129"/>
        <v>0.99695095472621387</v>
      </c>
      <c r="Y43" s="19">
        <f t="shared" si="130"/>
        <v>1.4954264320893209</v>
      </c>
      <c r="Z43" s="36">
        <f t="shared" si="131"/>
        <v>5.355267175603437E-2</v>
      </c>
      <c r="AA43" s="17">
        <f t="shared" si="154"/>
        <v>33.14510698216553</v>
      </c>
      <c r="AB43" s="96">
        <f t="shared" si="103"/>
        <v>3.0078374924619969E-2</v>
      </c>
      <c r="AC43" s="26">
        <v>1.1349</v>
      </c>
      <c r="AD43" s="20">
        <v>0.14799999999999999</v>
      </c>
      <c r="AE43" s="20">
        <v>1.077</v>
      </c>
      <c r="AF43" s="19">
        <f t="shared" si="104"/>
        <v>1.2062896221450097</v>
      </c>
      <c r="AG43" s="19">
        <f t="shared" si="132"/>
        <v>0.50327774491938715</v>
      </c>
      <c r="AH43" s="19">
        <f t="shared" si="133"/>
        <v>2.0131109796775486</v>
      </c>
      <c r="AI43" s="19">
        <f t="shared" si="134"/>
        <v>2.5163887245969359</v>
      </c>
      <c r="AJ43" s="36">
        <f t="shared" si="135"/>
        <v>0.16356833882192184</v>
      </c>
      <c r="AK43" s="17">
        <f t="shared" si="155"/>
        <v>33.126870892005392</v>
      </c>
      <c r="AL43" s="96">
        <f t="shared" si="106"/>
        <v>6.0769729390993545E-2</v>
      </c>
      <c r="AM43" s="26">
        <v>0.9738</v>
      </c>
      <c r="AN43" s="20">
        <v>0.11</v>
      </c>
      <c r="AO43" s="20">
        <v>1.069</v>
      </c>
      <c r="AP43" s="19">
        <f t="shared" si="107"/>
        <v>1.1973292535496893</v>
      </c>
      <c r="AQ43" s="19">
        <f t="shared" si="136"/>
        <v>0.36505313163230307</v>
      </c>
      <c r="AR43" s="19">
        <f t="shared" si="137"/>
        <v>2.1903187897938183</v>
      </c>
      <c r="AS43" s="19">
        <f t="shared" si="138"/>
        <v>2.5553719214261212</v>
      </c>
      <c r="AT43" s="36">
        <f t="shared" si="139"/>
        <v>0.17965755116627771</v>
      </c>
      <c r="AU43" s="17">
        <f t="shared" si="156"/>
        <v>29.862610753341208</v>
      </c>
      <c r="AV43" s="96">
        <f t="shared" si="109"/>
        <v>7.3346527130041778E-2</v>
      </c>
      <c r="AW43" s="26">
        <v>0.84370000000000001</v>
      </c>
      <c r="AX43" s="20">
        <v>0.127</v>
      </c>
      <c r="AY43" s="20">
        <v>1.0680000000000001</v>
      </c>
      <c r="AZ43" s="19">
        <f t="shared" si="110"/>
        <v>1.1962092074752744</v>
      </c>
      <c r="BA43" s="19">
        <f t="shared" si="140"/>
        <v>0.27351410724186431</v>
      </c>
      <c r="BB43" s="19">
        <f t="shared" si="141"/>
        <v>2.1881128579349145</v>
      </c>
      <c r="BC43" s="19">
        <f t="shared" si="142"/>
        <v>2.4616269651767788</v>
      </c>
      <c r="BD43" s="36">
        <f t="shared" si="143"/>
        <v>0.27604656229020363</v>
      </c>
      <c r="BE43" s="17">
        <f t="shared" si="157"/>
        <v>27.226482609081685</v>
      </c>
      <c r="BF43" s="96">
        <f t="shared" si="112"/>
        <v>8.0367078235990944E-2</v>
      </c>
      <c r="BG43" s="26">
        <v>0.49</v>
      </c>
      <c r="BH43" s="20">
        <v>0.108</v>
      </c>
      <c r="BI43" s="20">
        <v>1.2310000000000001</v>
      </c>
      <c r="BJ43" s="19">
        <f t="shared" si="113"/>
        <v>1.3787767176049277</v>
      </c>
      <c r="BK43" s="19">
        <f t="shared" si="144"/>
        <v>0.12256582518767813</v>
      </c>
      <c r="BL43" s="19">
        <f t="shared" si="145"/>
        <v>1.2256582518767811</v>
      </c>
      <c r="BM43" s="19">
        <f t="shared" si="146"/>
        <v>1.3482240770644593</v>
      </c>
      <c r="BN43" s="36">
        <f t="shared" si="147"/>
        <v>0.38983963441268937</v>
      </c>
      <c r="BO43" s="17">
        <f t="shared" si="158"/>
        <v>20.059699176148595</v>
      </c>
      <c r="BP43" s="96">
        <f t="shared" si="115"/>
        <v>6.1100530028591588E-2</v>
      </c>
      <c r="BQ43" s="26">
        <v>0.3952</v>
      </c>
      <c r="BR43" s="20">
        <v>8.2000000000000003E-2</v>
      </c>
      <c r="BS43" s="20">
        <v>1.335</v>
      </c>
      <c r="BT43" s="19">
        <f t="shared" si="148"/>
        <v>1.4952615093440929</v>
      </c>
      <c r="BU43" s="19">
        <f t="shared" si="149"/>
        <v>9.3768621360645385E-2</v>
      </c>
      <c r="BV43" s="19">
        <f t="shared" si="150"/>
        <v>1.1252234563277446</v>
      </c>
      <c r="BW43" s="19">
        <f t="shared" si="151"/>
        <v>1.21899207768839</v>
      </c>
      <c r="BX43" s="36">
        <f t="shared" si="152"/>
        <v>0.4177377849617992</v>
      </c>
      <c r="BY43" s="17">
        <f t="shared" si="159"/>
        <v>18.138831012614368</v>
      </c>
      <c r="BZ43" s="96">
        <f t="shared" si="122"/>
        <v>6.2033956628474315E-2</v>
      </c>
    </row>
    <row r="44" spans="2:78" ht="20.100000000000001" customHeight="1" thickBot="1">
      <c r="B44" s="13" t="s">
        <v>16</v>
      </c>
      <c r="C44" s="14">
        <f>1/(2*PI())*SQRT($C$2/(C41+C42))</f>
        <v>0.89282041412649438</v>
      </c>
      <c r="D44" s="2"/>
      <c r="E44" s="38">
        <v>40</v>
      </c>
      <c r="F44" s="20">
        <f t="shared" si="123"/>
        <v>0.79460000000000008</v>
      </c>
      <c r="G44" s="20">
        <f t="shared" si="96"/>
        <v>10.011120480654663</v>
      </c>
      <c r="H44" s="29">
        <f t="shared" si="97"/>
        <v>71066.338028169019</v>
      </c>
      <c r="I44" s="26">
        <v>1.3603000000000001</v>
      </c>
      <c r="J44" s="20">
        <v>0.122</v>
      </c>
      <c r="K44" s="20">
        <v>1.0880000000000001</v>
      </c>
      <c r="L44" s="19">
        <f t="shared" si="98"/>
        <v>1.2186101289635753</v>
      </c>
      <c r="M44" s="19">
        <f t="shared" si="124"/>
        <v>0.73788437557831865</v>
      </c>
      <c r="N44" s="19">
        <f t="shared" si="125"/>
        <v>0</v>
      </c>
      <c r="O44" s="19">
        <f t="shared" si="126"/>
        <v>0.73788437557831865</v>
      </c>
      <c r="P44" s="36">
        <f t="shared" si="127"/>
        <v>0</v>
      </c>
      <c r="Q44" s="17">
        <f t="shared" si="153"/>
        <v>44.011633410433866</v>
      </c>
      <c r="R44" s="96">
        <f t="shared" si="100"/>
        <v>0</v>
      </c>
      <c r="S44" s="26">
        <v>1.1516</v>
      </c>
      <c r="T44" s="20">
        <v>0.10299999999999999</v>
      </c>
      <c r="U44" s="20">
        <v>1.08</v>
      </c>
      <c r="V44" s="19">
        <f t="shared" si="101"/>
        <v>1.209649760368255</v>
      </c>
      <c r="W44" s="19">
        <f t="shared" si="128"/>
        <v>0.52108905459433041</v>
      </c>
      <c r="X44" s="19">
        <f t="shared" si="129"/>
        <v>1.0421781091886608</v>
      </c>
      <c r="Y44" s="19">
        <f t="shared" si="130"/>
        <v>1.5632671637829914</v>
      </c>
      <c r="Z44" s="36">
        <f t="shared" si="131"/>
        <v>5.7234891134280971E-2</v>
      </c>
      <c r="AA44" s="17">
        <f t="shared" si="154"/>
        <v>39.074135215111852</v>
      </c>
      <c r="AB44" s="96">
        <f t="shared" si="103"/>
        <v>2.6671815088196764E-2</v>
      </c>
      <c r="AC44" s="26">
        <v>1.0893999999999999</v>
      </c>
      <c r="AD44" s="20">
        <v>0.14799999999999999</v>
      </c>
      <c r="AE44" s="20">
        <v>1.079</v>
      </c>
      <c r="AF44" s="19">
        <f t="shared" si="104"/>
        <v>1.2085297142938398</v>
      </c>
      <c r="AG44" s="19">
        <f t="shared" si="132"/>
        <v>0.46545613486240339</v>
      </c>
      <c r="AH44" s="19">
        <f t="shared" si="133"/>
        <v>1.8618245394496136</v>
      </c>
      <c r="AI44" s="19">
        <f t="shared" si="134"/>
        <v>2.3272806743120169</v>
      </c>
      <c r="AJ44" s="36">
        <f t="shared" si="135"/>
        <v>0.16417639903681441</v>
      </c>
      <c r="AK44" s="17">
        <f t="shared" si="155"/>
        <v>37.602585681096379</v>
      </c>
      <c r="AL44" s="96">
        <f t="shared" si="106"/>
        <v>4.9513205161994818E-2</v>
      </c>
      <c r="AM44" s="26">
        <v>0.9365</v>
      </c>
      <c r="AN44" s="20">
        <v>0.11700000000000001</v>
      </c>
      <c r="AO44" s="20">
        <v>1.095</v>
      </c>
      <c r="AP44" s="19">
        <f t="shared" si="107"/>
        <v>1.2264504514844805</v>
      </c>
      <c r="AQ44" s="19">
        <f t="shared" si="136"/>
        <v>0.35424597902178656</v>
      </c>
      <c r="AR44" s="19">
        <f t="shared" si="137"/>
        <v>2.1254758741307191</v>
      </c>
      <c r="AS44" s="19">
        <f t="shared" si="138"/>
        <v>2.4797218531525056</v>
      </c>
      <c r="AT44" s="36">
        <f t="shared" si="139"/>
        <v>0.20049866267746677</v>
      </c>
      <c r="AU44" s="17">
        <f t="shared" si="156"/>
        <v>33.985223562913646</v>
      </c>
      <c r="AV44" s="96">
        <f t="shared" si="109"/>
        <v>6.2541176761601286E-2</v>
      </c>
      <c r="AW44" s="26">
        <v>0.63449999999999995</v>
      </c>
      <c r="AX44" s="20">
        <v>0.13200000000000001</v>
      </c>
      <c r="AY44" s="20">
        <v>1.2350000000000001</v>
      </c>
      <c r="AZ44" s="19">
        <f t="shared" si="110"/>
        <v>1.3832569019025878</v>
      </c>
      <c r="BA44" s="19">
        <f t="shared" si="140"/>
        <v>0.20685131951752711</v>
      </c>
      <c r="BB44" s="19">
        <f t="shared" si="141"/>
        <v>1.6548105561402169</v>
      </c>
      <c r="BC44" s="19">
        <f t="shared" si="142"/>
        <v>1.8616618756577439</v>
      </c>
      <c r="BD44" s="36">
        <f t="shared" si="143"/>
        <v>0.38365773907592027</v>
      </c>
      <c r="BE44" s="17">
        <f t="shared" si="157"/>
        <v>26.840401066568418</v>
      </c>
      <c r="BF44" s="96">
        <f t="shared" si="112"/>
        <v>6.1653719407397313E-2</v>
      </c>
      <c r="BG44" s="26">
        <v>0.52390000000000003</v>
      </c>
      <c r="BH44" s="20">
        <v>7.8E-2</v>
      </c>
      <c r="BI44" s="20">
        <v>1.337</v>
      </c>
      <c r="BJ44" s="19">
        <f t="shared" si="113"/>
        <v>1.497501601492923</v>
      </c>
      <c r="BK44" s="19">
        <f t="shared" si="144"/>
        <v>0.1652801654814412</v>
      </c>
      <c r="BL44" s="19">
        <f t="shared" si="145"/>
        <v>1.6528016548144118</v>
      </c>
      <c r="BM44" s="19">
        <f t="shared" si="146"/>
        <v>1.8180818202958529</v>
      </c>
      <c r="BN44" s="36">
        <f t="shared" si="147"/>
        <v>0.33212651385148256</v>
      </c>
      <c r="BO44" s="17">
        <f t="shared" si="158"/>
        <v>24.223787264926756</v>
      </c>
      <c r="BP44" s="96">
        <f t="shared" si="115"/>
        <v>6.8230522202755536E-2</v>
      </c>
      <c r="BQ44" s="26">
        <v>0.49120000000000003</v>
      </c>
      <c r="BR44" s="20">
        <v>8.1000000000000003E-2</v>
      </c>
      <c r="BS44" s="20">
        <v>1.35</v>
      </c>
      <c r="BT44" s="19">
        <f t="shared" si="148"/>
        <v>1.5120622004603186</v>
      </c>
      <c r="BU44" s="19">
        <f t="shared" si="149"/>
        <v>0.1481308042731645</v>
      </c>
      <c r="BV44" s="19">
        <f t="shared" si="150"/>
        <v>1.7775696512779737</v>
      </c>
      <c r="BW44" s="19">
        <f t="shared" si="151"/>
        <v>1.9257004555511381</v>
      </c>
      <c r="BX44" s="36">
        <f t="shared" si="152"/>
        <v>0.42196840247664669</v>
      </c>
      <c r="BY44" s="17">
        <f t="shared" si="159"/>
        <v>23.450159133699973</v>
      </c>
      <c r="BZ44" s="96">
        <f t="shared" si="122"/>
        <v>7.5802029365482956E-2</v>
      </c>
    </row>
    <row r="45" spans="2:78" ht="20.100000000000001" customHeight="1">
      <c r="B45" s="2"/>
      <c r="C45" s="2"/>
      <c r="D45" s="2"/>
      <c r="E45" s="38">
        <v>42</v>
      </c>
      <c r="F45" s="20">
        <f t="shared" si="123"/>
        <v>0.83460000000000001</v>
      </c>
      <c r="G45" s="20">
        <f t="shared" si="96"/>
        <v>10.515078219424089</v>
      </c>
      <c r="H45" s="29">
        <f t="shared" si="97"/>
        <v>74643.8028169014</v>
      </c>
      <c r="I45" s="26">
        <v>1.4158999999999999</v>
      </c>
      <c r="J45" s="20">
        <v>0.186</v>
      </c>
      <c r="K45" s="20">
        <v>1.079</v>
      </c>
      <c r="L45" s="19">
        <f t="shared" si="98"/>
        <v>1.2085297142938398</v>
      </c>
      <c r="M45" s="19">
        <f t="shared" si="124"/>
        <v>0.78626542845274106</v>
      </c>
      <c r="N45" s="19">
        <f t="shared" si="125"/>
        <v>0</v>
      </c>
      <c r="O45" s="19">
        <f t="shared" si="126"/>
        <v>0.78626542845274106</v>
      </c>
      <c r="P45" s="36">
        <f t="shared" si="127"/>
        <v>0</v>
      </c>
      <c r="Q45" s="17">
        <f t="shared" si="153"/>
        <v>52.522670218175996</v>
      </c>
      <c r="R45" s="96">
        <f t="shared" si="100"/>
        <v>0</v>
      </c>
      <c r="S45" s="26">
        <v>1.2085999999999999</v>
      </c>
      <c r="T45" s="20">
        <v>0.182</v>
      </c>
      <c r="U45" s="20">
        <v>1.083</v>
      </c>
      <c r="V45" s="19">
        <f t="shared" si="101"/>
        <v>1.2130098985914999</v>
      </c>
      <c r="W45" s="19">
        <f t="shared" si="128"/>
        <v>0.57714271834832453</v>
      </c>
      <c r="X45" s="19">
        <f t="shared" si="129"/>
        <v>1.1542854366966491</v>
      </c>
      <c r="Y45" s="19">
        <f t="shared" si="130"/>
        <v>1.7314281550449735</v>
      </c>
      <c r="Z45" s="36">
        <f t="shared" si="131"/>
        <v>0.10169613006764161</v>
      </c>
      <c r="AA45" s="17">
        <f t="shared" si="154"/>
        <v>46.839727717926557</v>
      </c>
      <c r="AB45" s="96">
        <f t="shared" si="103"/>
        <v>2.4643299458269045E-2</v>
      </c>
      <c r="AC45" s="26">
        <v>1.1807000000000001</v>
      </c>
      <c r="AD45" s="20">
        <v>0.18099999999999999</v>
      </c>
      <c r="AE45" s="20">
        <v>1.0920000000000001</v>
      </c>
      <c r="AF45" s="19">
        <f t="shared" si="104"/>
        <v>1.2230903132612356</v>
      </c>
      <c r="AG45" s="19">
        <f t="shared" si="132"/>
        <v>0.55999678127709829</v>
      </c>
      <c r="AH45" s="19">
        <f t="shared" si="133"/>
        <v>2.2399871251083932</v>
      </c>
      <c r="AI45" s="19">
        <f t="shared" si="134"/>
        <v>2.7999839063854912</v>
      </c>
      <c r="AJ45" s="36">
        <f t="shared" si="135"/>
        <v>0.20565059609353833</v>
      </c>
      <c r="AK45" s="17">
        <f t="shared" si="155"/>
        <v>46.074874385765646</v>
      </c>
      <c r="AL45" s="96">
        <f t="shared" si="106"/>
        <v>4.8616239435704547E-2</v>
      </c>
      <c r="AM45" s="26">
        <v>0.95599999999999996</v>
      </c>
      <c r="AN45" s="20">
        <v>0.17</v>
      </c>
      <c r="AO45" s="20">
        <v>1.123</v>
      </c>
      <c r="AP45" s="19">
        <f t="shared" si="107"/>
        <v>1.257811741568102</v>
      </c>
      <c r="AQ45" s="19">
        <f t="shared" si="136"/>
        <v>0.38827231457552469</v>
      </c>
      <c r="AR45" s="19">
        <f t="shared" si="137"/>
        <v>2.3296338874531481</v>
      </c>
      <c r="AS45" s="19">
        <f t="shared" si="138"/>
        <v>2.7179062020286731</v>
      </c>
      <c r="AT45" s="36">
        <f t="shared" si="139"/>
        <v>0.3064120313840541</v>
      </c>
      <c r="AU45" s="17">
        <f t="shared" si="156"/>
        <v>39.914926581587892</v>
      </c>
      <c r="AV45" s="96">
        <f t="shared" si="109"/>
        <v>5.8364979895209688E-2</v>
      </c>
      <c r="AW45" s="26">
        <v>0.85099999999999998</v>
      </c>
      <c r="AX45" s="20">
        <v>0.16200000000000001</v>
      </c>
      <c r="AY45" s="20">
        <v>1.1739999999999999</v>
      </c>
      <c r="AZ45" s="19">
        <f t="shared" si="110"/>
        <v>1.3149340913632697</v>
      </c>
      <c r="BA45" s="19">
        <f t="shared" si="140"/>
        <v>0.33624546958772</v>
      </c>
      <c r="BB45" s="19">
        <f t="shared" si="141"/>
        <v>2.68996375670176</v>
      </c>
      <c r="BC45" s="19">
        <f t="shared" si="142"/>
        <v>3.0262092262894802</v>
      </c>
      <c r="BD45" s="36">
        <f t="shared" si="143"/>
        <v>0.42548800870006592</v>
      </c>
      <c r="BE45" s="17">
        <f t="shared" si="157"/>
        <v>37.03644629926184</v>
      </c>
      <c r="BF45" s="96">
        <f t="shared" si="112"/>
        <v>7.2630179876501069E-2</v>
      </c>
      <c r="BG45" s="26">
        <v>0.63780000000000003</v>
      </c>
      <c r="BH45" s="20">
        <v>9.6000000000000002E-2</v>
      </c>
      <c r="BI45" s="20">
        <v>1.284</v>
      </c>
      <c r="BJ45" s="19">
        <f t="shared" si="113"/>
        <v>1.4381391595489252</v>
      </c>
      <c r="BK45" s="19">
        <f t="shared" si="144"/>
        <v>0.22592287437680894</v>
      </c>
      <c r="BL45" s="19">
        <f t="shared" si="145"/>
        <v>2.2592287437680891</v>
      </c>
      <c r="BM45" s="19">
        <f t="shared" si="146"/>
        <v>2.485151618144898</v>
      </c>
      <c r="BN45" s="36">
        <f t="shared" si="147"/>
        <v>0.3770052606092098</v>
      </c>
      <c r="BO45" s="17">
        <f t="shared" si="158"/>
        <v>31.191760621243617</v>
      </c>
      <c r="BP45" s="96">
        <f t="shared" si="115"/>
        <v>7.2430305272008513E-2</v>
      </c>
      <c r="BQ45" s="26">
        <v>0.59289999999999998</v>
      </c>
      <c r="BR45" s="20">
        <v>7.6999999999999999E-2</v>
      </c>
      <c r="BS45" s="20">
        <v>1.3129999999999999</v>
      </c>
      <c r="BT45" s="19">
        <f t="shared" si="148"/>
        <v>1.4706204957069617</v>
      </c>
      <c r="BU45" s="19">
        <f t="shared" si="149"/>
        <v>0.20415192551595659</v>
      </c>
      <c r="BV45" s="19">
        <f t="shared" si="150"/>
        <v>2.449823106191479</v>
      </c>
      <c r="BW45" s="19">
        <f t="shared" si="151"/>
        <v>2.6539750317074358</v>
      </c>
      <c r="BX45" s="36">
        <f t="shared" si="152"/>
        <v>0.37944388052900579</v>
      </c>
      <c r="BY45" s="17">
        <f t="shared" si="159"/>
        <v>29.960867624325147</v>
      </c>
      <c r="BZ45" s="96">
        <f t="shared" si="122"/>
        <v>8.1767428664264521E-2</v>
      </c>
    </row>
    <row r="46" spans="2:78" ht="20.100000000000001" customHeight="1">
      <c r="B46" s="2"/>
      <c r="C46" s="2"/>
      <c r="D46" s="2"/>
      <c r="E46" s="38">
        <v>44</v>
      </c>
      <c r="F46" s="20">
        <f t="shared" si="123"/>
        <v>0.87460000000000004</v>
      </c>
      <c r="G46" s="20">
        <f t="shared" si="96"/>
        <v>11.019035958193516</v>
      </c>
      <c r="H46" s="29">
        <f t="shared" si="97"/>
        <v>78221.267605633795</v>
      </c>
      <c r="I46" s="26">
        <v>1.4378</v>
      </c>
      <c r="J46" s="20">
        <v>0.19700000000000001</v>
      </c>
      <c r="K46" s="20">
        <v>1.08</v>
      </c>
      <c r="L46" s="19">
        <f t="shared" si="98"/>
        <v>1.209649760368255</v>
      </c>
      <c r="M46" s="19">
        <f t="shared" si="124"/>
        <v>0.81227969505790976</v>
      </c>
      <c r="N46" s="19">
        <f t="shared" si="125"/>
        <v>0</v>
      </c>
      <c r="O46" s="19">
        <f t="shared" si="126"/>
        <v>0.81227969505790976</v>
      </c>
      <c r="P46" s="36">
        <f t="shared" si="127"/>
        <v>0</v>
      </c>
      <c r="Q46" s="17">
        <f t="shared" si="153"/>
        <v>61.133067662579833</v>
      </c>
      <c r="R46" s="96">
        <f t="shared" si="100"/>
        <v>0</v>
      </c>
      <c r="S46" s="26">
        <v>1.1853</v>
      </c>
      <c r="T46" s="20">
        <v>0.25</v>
      </c>
      <c r="U46" s="20">
        <v>1.115</v>
      </c>
      <c r="V46" s="19">
        <f t="shared" si="101"/>
        <v>1.2488513729727817</v>
      </c>
      <c r="W46" s="19">
        <f t="shared" si="128"/>
        <v>0.58839291028722251</v>
      </c>
      <c r="X46" s="19">
        <f t="shared" si="129"/>
        <v>1.176785820574445</v>
      </c>
      <c r="Y46" s="19">
        <f t="shared" si="130"/>
        <v>1.7651787308616675</v>
      </c>
      <c r="Z46" s="36">
        <f t="shared" si="131"/>
        <v>0.1480695882992738</v>
      </c>
      <c r="AA46" s="17">
        <f t="shared" si="154"/>
        <v>53.167281934020949</v>
      </c>
      <c r="AB46" s="96">
        <f t="shared" si="103"/>
        <v>2.2133646441335895E-2</v>
      </c>
      <c r="AC46" s="26">
        <v>1.2428999999999999</v>
      </c>
      <c r="AD46" s="20">
        <v>0.09</v>
      </c>
      <c r="AE46" s="20">
        <v>1.042</v>
      </c>
      <c r="AF46" s="19">
        <f t="shared" si="104"/>
        <v>1.167088009540483</v>
      </c>
      <c r="AG46" s="19">
        <f t="shared" si="132"/>
        <v>0.56502666215444897</v>
      </c>
      <c r="AH46" s="19">
        <f t="shared" si="133"/>
        <v>2.2601066486177959</v>
      </c>
      <c r="AI46" s="19">
        <f t="shared" si="134"/>
        <v>2.8251333107722449</v>
      </c>
      <c r="AJ46" s="36">
        <f t="shared" si="135"/>
        <v>9.3107371954814597E-2</v>
      </c>
      <c r="AK46" s="17">
        <f t="shared" si="155"/>
        <v>54.984427510119936</v>
      </c>
      <c r="AL46" s="96">
        <f t="shared" si="106"/>
        <v>4.1104486323910915E-2</v>
      </c>
      <c r="AM46" s="26">
        <v>0.97440000000000004</v>
      </c>
      <c r="AN46" s="20">
        <v>0.24399999999999999</v>
      </c>
      <c r="AO46" s="20">
        <v>1.175</v>
      </c>
      <c r="AP46" s="19">
        <f t="shared" si="107"/>
        <v>1.3160541374376848</v>
      </c>
      <c r="AQ46" s="19">
        <f t="shared" si="136"/>
        <v>0.44158205005888224</v>
      </c>
      <c r="AR46" s="19">
        <f t="shared" si="137"/>
        <v>2.6494923003532933</v>
      </c>
      <c r="AS46" s="19">
        <f t="shared" si="138"/>
        <v>3.0910743504121756</v>
      </c>
      <c r="AT46" s="36">
        <f t="shared" si="139"/>
        <v>0.481463024482427</v>
      </c>
      <c r="AU46" s="17">
        <f t="shared" si="156"/>
        <v>46.513879121533556</v>
      </c>
      <c r="AV46" s="96">
        <f t="shared" si="109"/>
        <v>5.6961327465950125E-2</v>
      </c>
      <c r="AW46" s="26">
        <v>0.84319999999999995</v>
      </c>
      <c r="AX46" s="20">
        <v>0.17199999999999999</v>
      </c>
      <c r="AY46" s="20">
        <v>1.1879999999999999</v>
      </c>
      <c r="AZ46" s="19">
        <f t="shared" si="110"/>
        <v>1.3306147364050802</v>
      </c>
      <c r="BA46" s="19">
        <f t="shared" si="140"/>
        <v>0.33802996823734799</v>
      </c>
      <c r="BB46" s="19">
        <f t="shared" si="141"/>
        <v>2.7042397458987839</v>
      </c>
      <c r="BC46" s="19">
        <f t="shared" si="142"/>
        <v>3.0422697141361317</v>
      </c>
      <c r="BD46" s="36">
        <f t="shared" si="143"/>
        <v>0.46259128321811854</v>
      </c>
      <c r="BE46" s="17">
        <f t="shared" si="157"/>
        <v>42.3748253093081</v>
      </c>
      <c r="BF46" s="96">
        <f t="shared" si="112"/>
        <v>6.3817130245602871E-2</v>
      </c>
      <c r="BG46" s="26">
        <v>0.63880000000000003</v>
      </c>
      <c r="BH46" s="20">
        <v>0.126</v>
      </c>
      <c r="BI46" s="20">
        <v>1.3029999999999999</v>
      </c>
      <c r="BJ46" s="19">
        <f t="shared" si="113"/>
        <v>1.459420034962811</v>
      </c>
      <c r="BK46" s="19">
        <f t="shared" si="144"/>
        <v>0.23338867258780024</v>
      </c>
      <c r="BL46" s="19">
        <f t="shared" si="145"/>
        <v>2.3338867258780023</v>
      </c>
      <c r="BM46" s="19">
        <f t="shared" si="146"/>
        <v>2.5672753984658025</v>
      </c>
      <c r="BN46" s="36">
        <f t="shared" si="147"/>
        <v>0.50957194127758065</v>
      </c>
      <c r="BO46" s="17">
        <f t="shared" si="158"/>
        <v>35.926482327456867</v>
      </c>
      <c r="BP46" s="96">
        <f t="shared" si="115"/>
        <v>6.4962851208350172E-2</v>
      </c>
      <c r="BQ46" s="26">
        <v>0.60950000000000004</v>
      </c>
      <c r="BR46" s="20">
        <v>8.7999999999999995E-2</v>
      </c>
      <c r="BS46" s="20">
        <v>1.2749999999999999</v>
      </c>
      <c r="BT46" s="19">
        <f t="shared" si="148"/>
        <v>1.4280587448791897</v>
      </c>
      <c r="BU46" s="19">
        <f t="shared" si="149"/>
        <v>0.20343651947067873</v>
      </c>
      <c r="BV46" s="19">
        <f t="shared" si="150"/>
        <v>2.4412382336481446</v>
      </c>
      <c r="BW46" s="19">
        <f t="shared" si="151"/>
        <v>2.6446747531188235</v>
      </c>
      <c r="BX46" s="36">
        <f t="shared" si="152"/>
        <v>0.40891252902705677</v>
      </c>
      <c r="BY46" s="17">
        <f t="shared" si="159"/>
        <v>35.002135706281521</v>
      </c>
      <c r="BZ46" s="96">
        <f t="shared" si="122"/>
        <v>6.9745407941208495E-2</v>
      </c>
    </row>
    <row r="47" spans="2:78" ht="20.100000000000001" customHeight="1">
      <c r="B47" s="2"/>
      <c r="C47" s="2"/>
      <c r="D47" s="2"/>
      <c r="E47" s="38">
        <v>46</v>
      </c>
      <c r="F47" s="20">
        <f t="shared" si="123"/>
        <v>0.91460000000000008</v>
      </c>
      <c r="G47" s="20">
        <f t="shared" si="96"/>
        <v>11.522993696962944</v>
      </c>
      <c r="H47" s="29">
        <f t="shared" si="97"/>
        <v>81798.732394366205</v>
      </c>
      <c r="I47" s="26">
        <v>1.7611000000000001</v>
      </c>
      <c r="J47" s="20">
        <v>0.215</v>
      </c>
      <c r="K47" s="20">
        <v>1.0609999999999999</v>
      </c>
      <c r="L47" s="19">
        <f t="shared" si="98"/>
        <v>1.1883688849543688</v>
      </c>
      <c r="M47" s="19">
        <f t="shared" si="124"/>
        <v>1.176142462128656</v>
      </c>
      <c r="N47" s="19">
        <f t="shared" si="125"/>
        <v>0</v>
      </c>
      <c r="O47" s="19">
        <f t="shared" si="126"/>
        <v>1.176142462128656</v>
      </c>
      <c r="P47" s="36">
        <f t="shared" si="127"/>
        <v>0</v>
      </c>
      <c r="Q47" s="17">
        <f t="shared" si="153"/>
        <v>81.574079122001436</v>
      </c>
      <c r="R47" s="96">
        <f t="shared" si="100"/>
        <v>0</v>
      </c>
      <c r="S47" s="26">
        <v>2.0514999999999999</v>
      </c>
      <c r="T47" s="20">
        <v>0.19</v>
      </c>
      <c r="U47" s="20">
        <v>0.99099999999999999</v>
      </c>
      <c r="V47" s="19">
        <f t="shared" si="101"/>
        <v>1.1099656597453154</v>
      </c>
      <c r="W47" s="19">
        <f t="shared" si="128"/>
        <v>1.3923598104084547</v>
      </c>
      <c r="X47" s="19">
        <f t="shared" si="129"/>
        <v>2.7847196208169094</v>
      </c>
      <c r="Y47" s="19">
        <f t="shared" si="130"/>
        <v>4.1770794312253638</v>
      </c>
      <c r="Z47" s="36">
        <f t="shared" si="131"/>
        <v>8.8894938811051691E-2</v>
      </c>
      <c r="AA47" s="17">
        <f t="shared" si="154"/>
        <v>92.050888010166133</v>
      </c>
      <c r="AB47" s="96">
        <f t="shared" si="103"/>
        <v>3.0251958248456702E-2</v>
      </c>
      <c r="AC47" s="26">
        <v>1.5241</v>
      </c>
      <c r="AD47" s="20">
        <v>6.6000000000000003E-2</v>
      </c>
      <c r="AE47" s="20">
        <v>1.085</v>
      </c>
      <c r="AF47" s="19">
        <f t="shared" si="104"/>
        <v>1.21524999074033</v>
      </c>
      <c r="AG47" s="19">
        <f t="shared" si="132"/>
        <v>0.92118642653450422</v>
      </c>
      <c r="AH47" s="19">
        <f t="shared" si="133"/>
        <v>3.6847457061380169</v>
      </c>
      <c r="AI47" s="19">
        <f t="shared" si="134"/>
        <v>4.6059321326725211</v>
      </c>
      <c r="AJ47" s="36">
        <f t="shared" si="135"/>
        <v>7.4030304034429367E-2</v>
      </c>
      <c r="AK47" s="17">
        <f t="shared" si="155"/>
        <v>73.023790876495113</v>
      </c>
      <c r="AL47" s="96">
        <f t="shared" si="106"/>
        <v>5.0459523696462359E-2</v>
      </c>
      <c r="AM47" s="26">
        <v>1.3841000000000001</v>
      </c>
      <c r="AN47" s="20">
        <v>7.8E-2</v>
      </c>
      <c r="AO47" s="20">
        <v>0.96499999999999997</v>
      </c>
      <c r="AP47" s="19">
        <f t="shared" si="107"/>
        <v>1.080844461810524</v>
      </c>
      <c r="AQ47" s="19">
        <f t="shared" si="136"/>
        <v>0.60096709224774436</v>
      </c>
      <c r="AR47" s="19">
        <f t="shared" si="137"/>
        <v>3.6058025534864662</v>
      </c>
      <c r="AS47" s="19">
        <f t="shared" si="138"/>
        <v>4.2067696457342105</v>
      </c>
      <c r="AT47" s="36">
        <f t="shared" si="139"/>
        <v>0.10381177326123249</v>
      </c>
      <c r="AU47" s="17">
        <f t="shared" si="156"/>
        <v>67.972987693495611</v>
      </c>
      <c r="AV47" s="96">
        <f t="shared" si="109"/>
        <v>5.3047580749955886E-2</v>
      </c>
      <c r="AW47" s="26">
        <v>0.97199999999999998</v>
      </c>
      <c r="AX47" s="20">
        <v>0.16200000000000001</v>
      </c>
      <c r="AY47" s="20">
        <v>1.129</v>
      </c>
      <c r="AZ47" s="19">
        <f t="shared" si="110"/>
        <v>1.2645320180145925</v>
      </c>
      <c r="BA47" s="19">
        <f t="shared" si="140"/>
        <v>0.40567807922772647</v>
      </c>
      <c r="BB47" s="19">
        <f t="shared" si="141"/>
        <v>3.2454246338218118</v>
      </c>
      <c r="BC47" s="19">
        <f t="shared" si="142"/>
        <v>3.6511027130495384</v>
      </c>
      <c r="BD47" s="36">
        <f t="shared" si="143"/>
        <v>0.39349481591311231</v>
      </c>
      <c r="BE47" s="17">
        <f t="shared" si="157"/>
        <v>53.105587752680606</v>
      </c>
      <c r="BF47" s="96">
        <f t="shared" si="112"/>
        <v>6.1112677048904197E-2</v>
      </c>
      <c r="BG47" s="26">
        <v>0.74139999999999995</v>
      </c>
      <c r="BH47" s="20">
        <v>0.16200000000000001</v>
      </c>
      <c r="BI47" s="20">
        <v>1.135</v>
      </c>
      <c r="BJ47" s="19">
        <f t="shared" si="113"/>
        <v>1.2712522944610827</v>
      </c>
      <c r="BK47" s="19">
        <f t="shared" si="144"/>
        <v>0.23853824188822959</v>
      </c>
      <c r="BL47" s="19">
        <f t="shared" si="145"/>
        <v>2.3853824188822959</v>
      </c>
      <c r="BM47" s="19">
        <f t="shared" si="146"/>
        <v>2.6239206607705254</v>
      </c>
      <c r="BN47" s="36">
        <f t="shared" si="147"/>
        <v>0.49711042092407692</v>
      </c>
      <c r="BO47" s="17">
        <f t="shared" si="158"/>
        <v>44.786193366968547</v>
      </c>
      <c r="BP47" s="96">
        <f t="shared" si="115"/>
        <v>5.3261557626409092E-2</v>
      </c>
      <c r="BQ47" s="26">
        <v>0.63419999999999999</v>
      </c>
      <c r="BR47" s="20">
        <v>0.156</v>
      </c>
      <c r="BS47" s="20">
        <v>1.1990000000000001</v>
      </c>
      <c r="BT47" s="19">
        <f t="shared" si="148"/>
        <v>1.3429352432236459</v>
      </c>
      <c r="BU47" s="19">
        <f t="shared" si="149"/>
        <v>0.19478341204721208</v>
      </c>
      <c r="BV47" s="19">
        <f t="shared" si="150"/>
        <v>2.3374009445665447</v>
      </c>
      <c r="BW47" s="19">
        <f t="shared" si="151"/>
        <v>2.5321843566137567</v>
      </c>
      <c r="BX47" s="36">
        <f t="shared" si="152"/>
        <v>0.64104769116860527</v>
      </c>
      <c r="BY47" s="17">
        <f t="shared" si="159"/>
        <v>40.918721215414635</v>
      </c>
      <c r="BZ47" s="96">
        <f t="shared" si="122"/>
        <v>5.7123020347126935E-2</v>
      </c>
    </row>
    <row r="48" spans="2:78" ht="20.100000000000001" customHeight="1">
      <c r="B48" s="2"/>
      <c r="C48" s="2"/>
      <c r="D48" s="2"/>
      <c r="E48" s="38">
        <v>48</v>
      </c>
      <c r="F48" s="20">
        <f t="shared" si="123"/>
        <v>0.9546</v>
      </c>
      <c r="G48" s="20">
        <f t="shared" si="96"/>
        <v>12.02695143573237</v>
      </c>
      <c r="H48" s="29">
        <f t="shared" si="97"/>
        <v>85376.1971830986</v>
      </c>
      <c r="I48" s="22">
        <v>2.3561000000000001</v>
      </c>
      <c r="J48" s="19">
        <v>0.20100000000000001</v>
      </c>
      <c r="K48" s="19">
        <v>0.95899999999999996</v>
      </c>
      <c r="L48" s="19">
        <f t="shared" si="98"/>
        <v>1.0741241853640338</v>
      </c>
      <c r="M48" s="19">
        <f t="shared" si="124"/>
        <v>1.719831030171058</v>
      </c>
      <c r="N48" s="19">
        <f t="shared" si="125"/>
        <v>0</v>
      </c>
      <c r="O48" s="19">
        <f t="shared" si="126"/>
        <v>1.719831030171058</v>
      </c>
      <c r="P48" s="36">
        <f t="shared" si="127"/>
        <v>0</v>
      </c>
      <c r="Q48" s="17">
        <f t="shared" si="153"/>
        <v>117.15923249978202</v>
      </c>
      <c r="R48" s="96">
        <f t="shared" si="100"/>
        <v>0</v>
      </c>
      <c r="S48" s="22">
        <v>2.1814</v>
      </c>
      <c r="T48" s="19">
        <v>0.08</v>
      </c>
      <c r="U48" s="19">
        <v>0.90900000000000003</v>
      </c>
      <c r="V48" s="19">
        <f t="shared" si="101"/>
        <v>1.0181218816432813</v>
      </c>
      <c r="W48" s="19">
        <f t="shared" si="128"/>
        <v>1.3245230229100848</v>
      </c>
      <c r="X48" s="19">
        <f t="shared" si="129"/>
        <v>2.6490460458201697</v>
      </c>
      <c r="Y48" s="19">
        <f t="shared" si="130"/>
        <v>3.9735690687302547</v>
      </c>
      <c r="Z48" s="36">
        <f t="shared" si="131"/>
        <v>3.1491538536181238E-2</v>
      </c>
      <c r="AA48" s="17">
        <f t="shared" si="154"/>
        <v>109.99291552288628</v>
      </c>
      <c r="AB48" s="96">
        <f t="shared" si="103"/>
        <v>2.408378788058383E-2</v>
      </c>
      <c r="AC48" s="22">
        <v>1.6700999999999999</v>
      </c>
      <c r="AD48" s="19">
        <v>0.222</v>
      </c>
      <c r="AE48" s="19">
        <v>0.97399999999999998</v>
      </c>
      <c r="AF48" s="19">
        <f t="shared" si="104"/>
        <v>1.0909248764802595</v>
      </c>
      <c r="AG48" s="19">
        <f t="shared" si="132"/>
        <v>0.89138227383608748</v>
      </c>
      <c r="AH48" s="19">
        <f t="shared" si="133"/>
        <v>3.5655290953443499</v>
      </c>
      <c r="AI48" s="19">
        <f t="shared" si="134"/>
        <v>4.4569113691804372</v>
      </c>
      <c r="AJ48" s="36">
        <f t="shared" si="135"/>
        <v>0.2006674857688171</v>
      </c>
      <c r="AK48" s="17">
        <f t="shared" si="155"/>
        <v>89.019029602526828</v>
      </c>
      <c r="AL48" s="96">
        <f t="shared" si="106"/>
        <v>4.0053560584344332E-2</v>
      </c>
      <c r="AM48" s="26">
        <v>1.9823</v>
      </c>
      <c r="AN48" s="20">
        <v>9.2999999999999999E-2</v>
      </c>
      <c r="AO48" s="20">
        <v>0.90100000000000002</v>
      </c>
      <c r="AP48" s="19">
        <f t="shared" si="107"/>
        <v>1.0091615130479608</v>
      </c>
      <c r="AQ48" s="19">
        <f t="shared" si="136"/>
        <v>1.0746065205546742</v>
      </c>
      <c r="AR48" s="19">
        <f t="shared" si="137"/>
        <v>6.4476391233280452</v>
      </c>
      <c r="AS48" s="19">
        <f t="shared" si="138"/>
        <v>7.5222456438827194</v>
      </c>
      <c r="AT48" s="36">
        <f t="shared" si="139"/>
        <v>0.10790210337923355</v>
      </c>
      <c r="AU48" s="17">
        <f t="shared" si="156"/>
        <v>101.82569337005317</v>
      </c>
      <c r="AV48" s="96">
        <f t="shared" si="109"/>
        <v>6.332035569741859E-2</v>
      </c>
      <c r="AW48" s="26">
        <v>1.8553999999999999</v>
      </c>
      <c r="AX48" s="20">
        <v>0.10299999999999999</v>
      </c>
      <c r="AY48" s="20">
        <v>0.88300000000000001</v>
      </c>
      <c r="AZ48" s="19">
        <f t="shared" si="110"/>
        <v>0.98900068370848992</v>
      </c>
      <c r="BA48" s="19">
        <f t="shared" si="140"/>
        <v>0.90418571044637897</v>
      </c>
      <c r="BB48" s="19">
        <f t="shared" si="141"/>
        <v>7.2334856835710317</v>
      </c>
      <c r="BC48" s="19">
        <f t="shared" si="142"/>
        <v>8.1376713940174099</v>
      </c>
      <c r="BD48" s="36">
        <f t="shared" si="143"/>
        <v>0.15303640272152397</v>
      </c>
      <c r="BE48" s="17">
        <f t="shared" si="157"/>
        <v>96.62016604110029</v>
      </c>
      <c r="BF48" s="96">
        <f t="shared" si="112"/>
        <v>7.4865175459272668E-2</v>
      </c>
      <c r="BG48" s="22">
        <v>1.4336</v>
      </c>
      <c r="BH48" s="19">
        <v>8.3000000000000004E-2</v>
      </c>
      <c r="BI48" s="19">
        <v>0.89500000000000002</v>
      </c>
      <c r="BJ48" s="19">
        <f t="shared" si="113"/>
        <v>1.0024412366014706</v>
      </c>
      <c r="BK48" s="19">
        <f t="shared" si="144"/>
        <v>0.55457869676275628</v>
      </c>
      <c r="BL48" s="19">
        <f t="shared" si="145"/>
        <v>5.5457869676275617</v>
      </c>
      <c r="BM48" s="19">
        <f t="shared" si="146"/>
        <v>6.1003656643903179</v>
      </c>
      <c r="BN48" s="36">
        <f t="shared" si="147"/>
        <v>0.15836904314659597</v>
      </c>
      <c r="BO48" s="17">
        <f t="shared" si="158"/>
        <v>79.317633122642235</v>
      </c>
      <c r="BP48" s="96">
        <f t="shared" si="115"/>
        <v>6.9918714783793079E-2</v>
      </c>
      <c r="BQ48" s="22">
        <v>1.2069000000000001</v>
      </c>
      <c r="BR48" s="19">
        <v>8.2000000000000003E-2</v>
      </c>
      <c r="BS48" s="19">
        <v>0.90700000000000003</v>
      </c>
      <c r="BT48" s="19">
        <f t="shared" si="148"/>
        <v>1.0158817894944512</v>
      </c>
      <c r="BU48" s="19">
        <f t="shared" si="149"/>
        <v>0.4036623798101312</v>
      </c>
      <c r="BV48" s="19">
        <f t="shared" si="150"/>
        <v>4.843948557721574</v>
      </c>
      <c r="BW48" s="19">
        <f t="shared" si="151"/>
        <v>5.2476109375317055</v>
      </c>
      <c r="BX48" s="36">
        <f t="shared" si="152"/>
        <v>0.19282165330473944</v>
      </c>
      <c r="BY48" s="17">
        <f t="shared" si="159"/>
        <v>70.018239541289844</v>
      </c>
      <c r="BZ48" s="96">
        <f t="shared" si="122"/>
        <v>6.9181238909400047E-2</v>
      </c>
    </row>
    <row r="49" spans="2:78" ht="20.100000000000001" customHeight="1">
      <c r="B49" s="15"/>
      <c r="C49" s="2"/>
      <c r="D49" s="2"/>
      <c r="E49" s="38">
        <v>50</v>
      </c>
      <c r="F49" s="20">
        <f t="shared" si="123"/>
        <v>0.99460000000000004</v>
      </c>
      <c r="G49" s="20">
        <f t="shared" si="96"/>
        <v>12.530909174501796</v>
      </c>
      <c r="H49" s="29">
        <f t="shared" si="97"/>
        <v>88953.661971830996</v>
      </c>
      <c r="I49" s="22">
        <v>2.5705</v>
      </c>
      <c r="J49" s="19">
        <v>6.5000000000000002E-2</v>
      </c>
      <c r="K49" s="19">
        <v>0.89800000000000002</v>
      </c>
      <c r="L49" s="19">
        <f t="shared" si="98"/>
        <v>1.0058013748247157</v>
      </c>
      <c r="M49" s="19">
        <f t="shared" si="124"/>
        <v>1.7949362036575056</v>
      </c>
      <c r="N49" s="19">
        <f t="shared" si="125"/>
        <v>0</v>
      </c>
      <c r="O49" s="19">
        <f t="shared" si="126"/>
        <v>1.7949362036575056</v>
      </c>
      <c r="P49" s="36">
        <f t="shared" si="127"/>
        <v>0</v>
      </c>
      <c r="Q49" s="17">
        <f t="shared" si="153"/>
        <v>142.46011319296022</v>
      </c>
      <c r="R49" s="96">
        <f t="shared" si="100"/>
        <v>0</v>
      </c>
      <c r="S49" s="22">
        <v>2.4013</v>
      </c>
      <c r="T49" s="19">
        <v>7.0000000000000007E-2</v>
      </c>
      <c r="U49" s="19">
        <v>0.89200000000000002</v>
      </c>
      <c r="V49" s="19">
        <f t="shared" si="101"/>
        <v>0.99908109837822534</v>
      </c>
      <c r="W49" s="19">
        <f t="shared" si="128"/>
        <v>1.5455522014635641</v>
      </c>
      <c r="X49" s="19">
        <f t="shared" si="129"/>
        <v>3.0911044029271282</v>
      </c>
      <c r="Y49" s="19">
        <f t="shared" si="130"/>
        <v>4.6366566043906925</v>
      </c>
      <c r="Z49" s="36">
        <f t="shared" si="131"/>
        <v>2.6534070223229862E-2</v>
      </c>
      <c r="AA49" s="17">
        <f t="shared" si="154"/>
        <v>134.60984413181419</v>
      </c>
      <c r="AB49" s="96">
        <f t="shared" si="103"/>
        <v>2.2963434976569927E-2</v>
      </c>
      <c r="AC49" s="22">
        <v>1.4004000000000001</v>
      </c>
      <c r="AD49" s="19">
        <v>8.3000000000000004E-2</v>
      </c>
      <c r="AE49" s="19">
        <v>0.89</v>
      </c>
      <c r="AF49" s="19">
        <f t="shared" si="104"/>
        <v>0.9968410062293952</v>
      </c>
      <c r="AG49" s="19">
        <f t="shared" si="132"/>
        <v>0.52329350577877032</v>
      </c>
      <c r="AH49" s="19">
        <f t="shared" si="133"/>
        <v>2.0931740231150813</v>
      </c>
      <c r="AI49" s="19">
        <f t="shared" si="134"/>
        <v>2.6164675288938515</v>
      </c>
      <c r="AJ49" s="36">
        <f t="shared" si="135"/>
        <v>6.2641799732302342E-2</v>
      </c>
      <c r="AK49" s="17">
        <f t="shared" si="155"/>
        <v>88.171698131216942</v>
      </c>
      <c r="AL49" s="96">
        <f t="shared" si="106"/>
        <v>2.3739749460195539E-2</v>
      </c>
      <c r="AM49" s="22">
        <v>2.1783999999999999</v>
      </c>
      <c r="AN49" s="19">
        <v>0.13</v>
      </c>
      <c r="AO49" s="19">
        <v>0.88100000000000001</v>
      </c>
      <c r="AP49" s="19">
        <f t="shared" si="107"/>
        <v>0.98676059155965978</v>
      </c>
      <c r="AQ49" s="19">
        <f t="shared" si="136"/>
        <v>1.2407611912200294</v>
      </c>
      <c r="AR49" s="19">
        <f t="shared" si="137"/>
        <v>7.4445671473201758</v>
      </c>
      <c r="AS49" s="19">
        <f t="shared" si="138"/>
        <v>8.6853283385402058</v>
      </c>
      <c r="AT49" s="36">
        <f t="shared" si="139"/>
        <v>0.14420906108658216</v>
      </c>
      <c r="AU49" s="17">
        <f t="shared" si="156"/>
        <v>124.26808896792855</v>
      </c>
      <c r="AV49" s="96">
        <f t="shared" si="109"/>
        <v>5.9907311757578331E-2</v>
      </c>
      <c r="AW49" s="22">
        <v>2.0142000000000002</v>
      </c>
      <c r="AX49" s="19">
        <v>0.125</v>
      </c>
      <c r="AY49" s="19">
        <v>0.876</v>
      </c>
      <c r="AZ49" s="19">
        <f t="shared" si="110"/>
        <v>0.98116036118758454</v>
      </c>
      <c r="BA49" s="19">
        <f t="shared" si="140"/>
        <v>1.04875615626115</v>
      </c>
      <c r="BB49" s="19">
        <f t="shared" si="141"/>
        <v>8.3900492500892003</v>
      </c>
      <c r="BC49" s="19">
        <f t="shared" si="142"/>
        <v>9.438805406350351</v>
      </c>
      <c r="BD49" s="36">
        <f t="shared" si="143"/>
        <v>0.18279080358059646</v>
      </c>
      <c r="BE49" s="17">
        <f t="shared" si="157"/>
        <v>116.64980185303388</v>
      </c>
      <c r="BF49" s="96">
        <f t="shared" si="112"/>
        <v>7.1925105030694811E-2</v>
      </c>
      <c r="BG49" s="22">
        <v>1.6434</v>
      </c>
      <c r="BH49" s="19">
        <v>7.9000000000000001E-2</v>
      </c>
      <c r="BI49" s="19">
        <v>0.879</v>
      </c>
      <c r="BJ49" s="19">
        <f t="shared" si="113"/>
        <v>0.98452049941082964</v>
      </c>
      <c r="BK49" s="19">
        <f t="shared" si="144"/>
        <v>0.70295163112425563</v>
      </c>
      <c r="BL49" s="19">
        <f t="shared" si="145"/>
        <v>7.0295163112425554</v>
      </c>
      <c r="BM49" s="19">
        <f t="shared" si="146"/>
        <v>7.732467942366811</v>
      </c>
      <c r="BN49" s="36">
        <f t="shared" si="147"/>
        <v>0.14539550197394674</v>
      </c>
      <c r="BO49" s="17">
        <f t="shared" si="158"/>
        <v>99.446020719033015</v>
      </c>
      <c r="BP49" s="96">
        <f t="shared" si="115"/>
        <v>7.068675307887079E-2</v>
      </c>
      <c r="BQ49" s="22">
        <v>1.4395</v>
      </c>
      <c r="BR49" s="19">
        <v>6.6000000000000003E-2</v>
      </c>
      <c r="BS49" s="19">
        <v>0.88700000000000001</v>
      </c>
      <c r="BT49" s="19">
        <f t="shared" si="148"/>
        <v>0.9934808680061501</v>
      </c>
      <c r="BU49" s="19">
        <f t="shared" si="149"/>
        <v>0.54920148854665884</v>
      </c>
      <c r="BV49" s="19">
        <f t="shared" si="150"/>
        <v>6.5904178625599057</v>
      </c>
      <c r="BW49" s="19">
        <f t="shared" si="151"/>
        <v>7.1396193511065649</v>
      </c>
      <c r="BX49" s="36">
        <f t="shared" si="152"/>
        <v>0.14842892805079053</v>
      </c>
      <c r="BY49" s="17">
        <f t="shared" si="159"/>
        <v>89.985796950902554</v>
      </c>
      <c r="BZ49" s="96">
        <f t="shared" si="122"/>
        <v>7.3238423016420306E-2</v>
      </c>
    </row>
    <row r="50" spans="2:78" ht="20.100000000000001" customHeight="1">
      <c r="B50" s="15"/>
      <c r="C50" s="2"/>
      <c r="D50" s="16"/>
      <c r="E50" s="38">
        <v>52</v>
      </c>
      <c r="F50" s="20">
        <f t="shared" si="123"/>
        <v>1.0346</v>
      </c>
      <c r="G50" s="20">
        <f t="shared" si="96"/>
        <v>13.034866913271221</v>
      </c>
      <c r="H50" s="29">
        <f t="shared" si="97"/>
        <v>92531.126760563377</v>
      </c>
      <c r="I50" s="26">
        <v>2.5571999999999999</v>
      </c>
      <c r="J50" s="20">
        <v>0.11700000000000001</v>
      </c>
      <c r="K50" s="19">
        <v>0.89600000000000002</v>
      </c>
      <c r="L50" s="19">
        <f t="shared" si="98"/>
        <v>1.0035612826758855</v>
      </c>
      <c r="M50" s="19">
        <f t="shared" si="124"/>
        <v>1.7685060034431426</v>
      </c>
      <c r="N50" s="19">
        <f t="shared" si="125"/>
        <v>0</v>
      </c>
      <c r="O50" s="19">
        <f t="shared" si="126"/>
        <v>1.7685060034431426</v>
      </c>
      <c r="P50" s="36">
        <f t="shared" si="127"/>
        <v>0</v>
      </c>
      <c r="Q50" s="17">
        <f t="shared" si="153"/>
        <v>159.65410583798896</v>
      </c>
      <c r="R50" s="96">
        <f t="shared" si="100"/>
        <v>0</v>
      </c>
      <c r="S50" s="26">
        <v>2.3342999999999998</v>
      </c>
      <c r="T50" s="20">
        <v>0.121</v>
      </c>
      <c r="U50" s="19">
        <v>0.89</v>
      </c>
      <c r="V50" s="19">
        <f t="shared" si="101"/>
        <v>0.9968410062293952</v>
      </c>
      <c r="W50" s="19">
        <f t="shared" si="128"/>
        <v>1.4539667699342216</v>
      </c>
      <c r="X50" s="19">
        <f t="shared" si="129"/>
        <v>2.9079335398684432</v>
      </c>
      <c r="Y50" s="19">
        <f t="shared" si="130"/>
        <v>4.3619003098026647</v>
      </c>
      <c r="Z50" s="36">
        <f t="shared" si="131"/>
        <v>4.5660588961497481E-2</v>
      </c>
      <c r="AA50" s="17">
        <f t="shared" si="154"/>
        <v>148.01374858583412</v>
      </c>
      <c r="AB50" s="96">
        <f t="shared" si="103"/>
        <v>1.9646374527040059E-2</v>
      </c>
      <c r="AC50" s="26">
        <v>2.0615000000000001</v>
      </c>
      <c r="AD50" s="20">
        <v>5.7000000000000002E-2</v>
      </c>
      <c r="AE50" s="19">
        <v>0.99199999999999999</v>
      </c>
      <c r="AF50" s="19">
        <f t="shared" si="104"/>
        <v>1.1110857058197303</v>
      </c>
      <c r="AG50" s="19">
        <f t="shared" si="132"/>
        <v>1.4088058623657556</v>
      </c>
      <c r="AH50" s="19">
        <f t="shared" si="133"/>
        <v>5.6352234494630222</v>
      </c>
      <c r="AI50" s="19">
        <f t="shared" si="134"/>
        <v>7.044029311828778</v>
      </c>
      <c r="AJ50" s="36">
        <f t="shared" si="135"/>
        <v>5.3444660307749817E-2</v>
      </c>
      <c r="AK50" s="17">
        <f t="shared" si="155"/>
        <v>133.7674970901507</v>
      </c>
      <c r="AL50" s="96">
        <f t="shared" si="106"/>
        <v>4.212700074417363E-2</v>
      </c>
      <c r="AM50" s="22">
        <v>2.2238000000000002</v>
      </c>
      <c r="AN50" s="19">
        <v>0.104</v>
      </c>
      <c r="AO50" s="19">
        <v>0.88300000000000001</v>
      </c>
      <c r="AP50" s="19">
        <f t="shared" si="107"/>
        <v>0.98900068370848992</v>
      </c>
      <c r="AQ50" s="19">
        <f t="shared" si="136"/>
        <v>1.2988948250502972</v>
      </c>
      <c r="AR50" s="19">
        <f t="shared" si="137"/>
        <v>7.7933689503017831</v>
      </c>
      <c r="AS50" s="19">
        <f t="shared" si="138"/>
        <v>9.0922637753520803</v>
      </c>
      <c r="AT50" s="36">
        <f t="shared" si="139"/>
        <v>0.1158916447794065</v>
      </c>
      <c r="AU50" s="17">
        <f t="shared" si="156"/>
        <v>142.24318117280987</v>
      </c>
      <c r="AV50" s="96">
        <f t="shared" si="109"/>
        <v>5.4789051299645036E-2</v>
      </c>
      <c r="AW50" s="26">
        <v>2.0752000000000002</v>
      </c>
      <c r="AX50" s="20">
        <v>0.10100000000000001</v>
      </c>
      <c r="AY50" s="19">
        <v>0.877</v>
      </c>
      <c r="AZ50" s="19">
        <f t="shared" si="110"/>
        <v>0.98228040726199961</v>
      </c>
      <c r="BA50" s="19">
        <f t="shared" si="140"/>
        <v>1.1157842628841552</v>
      </c>
      <c r="BB50" s="19">
        <f t="shared" si="141"/>
        <v>8.9262741030732418</v>
      </c>
      <c r="BC50" s="19">
        <f t="shared" si="142"/>
        <v>10.042058365957397</v>
      </c>
      <c r="BD50" s="36">
        <f t="shared" si="143"/>
        <v>0.14803236488689975</v>
      </c>
      <c r="BE50" s="17">
        <f t="shared" si="157"/>
        <v>134.48294300470667</v>
      </c>
      <c r="BF50" s="96">
        <f t="shared" si="112"/>
        <v>6.6374767711328553E-2</v>
      </c>
      <c r="BG50" s="26">
        <v>1.6113999999999999</v>
      </c>
      <c r="BH50" s="20">
        <v>9.6000000000000002E-2</v>
      </c>
      <c r="BI50" s="19">
        <v>0.88500000000000001</v>
      </c>
      <c r="BJ50" s="19">
        <f t="shared" si="113"/>
        <v>0.99124077585731996</v>
      </c>
      <c r="BK50" s="19">
        <f t="shared" si="144"/>
        <v>0.68510066266369074</v>
      </c>
      <c r="BL50" s="19">
        <f t="shared" si="145"/>
        <v>6.8510066266369067</v>
      </c>
      <c r="BM50" s="19">
        <f t="shared" si="146"/>
        <v>7.5361072893005971</v>
      </c>
      <c r="BN50" s="36">
        <f t="shared" si="147"/>
        <v>0.17910343045526073</v>
      </c>
      <c r="BO50" s="17">
        <f t="shared" si="158"/>
        <v>110.26222656886362</v>
      </c>
      <c r="BP50" s="96">
        <f t="shared" si="115"/>
        <v>6.21337591288178E-2</v>
      </c>
      <c r="BQ50" s="26">
        <v>1.4866999999999999</v>
      </c>
      <c r="BR50" s="20">
        <v>6.8000000000000005E-2</v>
      </c>
      <c r="BS50" s="19">
        <v>0.89200000000000002</v>
      </c>
      <c r="BT50" s="19">
        <f t="shared" si="148"/>
        <v>0.99908109837822534</v>
      </c>
      <c r="BU50" s="19">
        <f t="shared" si="149"/>
        <v>0.59243065012481977</v>
      </c>
      <c r="BV50" s="19">
        <f t="shared" si="150"/>
        <v>7.1091678014978363</v>
      </c>
      <c r="BW50" s="19">
        <f t="shared" si="151"/>
        <v>7.7015984516226563</v>
      </c>
      <c r="BX50" s="36">
        <f t="shared" si="152"/>
        <v>0.15465572358682547</v>
      </c>
      <c r="BY50" s="17">
        <f t="shared" si="159"/>
        <v>103.7501020765186</v>
      </c>
      <c r="BZ50" s="96">
        <f t="shared" si="122"/>
        <v>6.8522031874769879E-2</v>
      </c>
    </row>
    <row r="51" spans="2:78" ht="20.100000000000001" customHeight="1">
      <c r="B51" s="15"/>
      <c r="C51" s="2"/>
      <c r="D51" s="16"/>
      <c r="E51" s="38">
        <v>54</v>
      </c>
      <c r="F51" s="20">
        <f t="shared" si="123"/>
        <v>1.0746</v>
      </c>
      <c r="G51" s="20">
        <f t="shared" si="96"/>
        <v>13.538824652040649</v>
      </c>
      <c r="H51" s="29">
        <f t="shared" si="97"/>
        <v>96108.591549295772</v>
      </c>
      <c r="I51" s="22">
        <v>2.6909000000000001</v>
      </c>
      <c r="J51" s="19">
        <v>6.3E-2</v>
      </c>
      <c r="K51" s="19">
        <v>0.89900000000000002</v>
      </c>
      <c r="L51" s="19">
        <f t="shared" si="98"/>
        <v>1.0069214208991306</v>
      </c>
      <c r="M51" s="19">
        <f t="shared" si="124"/>
        <v>1.9714039773600409</v>
      </c>
      <c r="N51" s="19">
        <f t="shared" si="125"/>
        <v>0</v>
      </c>
      <c r="O51" s="19">
        <f t="shared" si="126"/>
        <v>1.9714039773600409</v>
      </c>
      <c r="P51" s="36">
        <f t="shared" si="127"/>
        <v>0</v>
      </c>
      <c r="Q51" s="17">
        <f>0.5926*0.5*$C$6*$F51^3*($C$7*I51*2+$C$7)*$C$8</f>
        <v>186.72072344668172</v>
      </c>
      <c r="R51" s="96">
        <f t="shared" si="100"/>
        <v>0</v>
      </c>
      <c r="S51" s="22">
        <v>2.5373999999999999</v>
      </c>
      <c r="T51" s="19">
        <v>7.8E-2</v>
      </c>
      <c r="U51" s="19">
        <v>0.89300000000000002</v>
      </c>
      <c r="V51" s="19">
        <f t="shared" si="101"/>
        <v>1.0002011444526404</v>
      </c>
      <c r="W51" s="19">
        <f t="shared" si="128"/>
        <v>1.7295850249085769</v>
      </c>
      <c r="X51" s="19">
        <f t="shared" si="129"/>
        <v>3.4591700498171538</v>
      </c>
      <c r="Y51" s="19">
        <f t="shared" si="130"/>
        <v>5.1887550747257309</v>
      </c>
      <c r="Z51" s="36">
        <f t="shared" si="131"/>
        <v>2.9632865231423347E-2</v>
      </c>
      <c r="AA51" s="17">
        <f>0.5926*0.5*$C$6*$F51^3*($C$7*S51*2+$C$7)*$C$8</f>
        <v>177.73842031933026</v>
      </c>
      <c r="AB51" s="96">
        <f t="shared" si="103"/>
        <v>1.9462140169819803E-2</v>
      </c>
      <c r="AC51" s="22">
        <v>1.7861</v>
      </c>
      <c r="AD51" s="19">
        <v>0.214</v>
      </c>
      <c r="AE51" s="19">
        <v>0.91100000000000003</v>
      </c>
      <c r="AF51" s="19">
        <f t="shared" si="104"/>
        <v>1.0203619737921112</v>
      </c>
      <c r="AG51" s="19">
        <f t="shared" si="132"/>
        <v>0.89188615534533333</v>
      </c>
      <c r="AH51" s="19">
        <f t="shared" si="133"/>
        <v>3.5675446213813333</v>
      </c>
      <c r="AI51" s="19">
        <f t="shared" si="134"/>
        <v>4.4594307767266663</v>
      </c>
      <c r="AJ51" s="36">
        <f t="shared" si="135"/>
        <v>0.16922193172921857</v>
      </c>
      <c r="AK51" s="17">
        <f>0.5926*0.5*$C$6*$F51^3*($C$7*AC51*2+$C$7)*$C$8</f>
        <v>133.77487413314708</v>
      </c>
      <c r="AL51" s="96">
        <f t="shared" si="106"/>
        <v>2.6668271186938521E-2</v>
      </c>
      <c r="AM51" s="26">
        <v>2.3668</v>
      </c>
      <c r="AN51" s="20">
        <v>9.2999999999999999E-2</v>
      </c>
      <c r="AO51" s="19">
        <v>0.88700000000000001</v>
      </c>
      <c r="AP51" s="19">
        <f t="shared" si="107"/>
        <v>0.9934808680061501</v>
      </c>
      <c r="AQ51" s="19">
        <f t="shared" si="136"/>
        <v>1.4846753172987928</v>
      </c>
      <c r="AR51" s="19">
        <f t="shared" si="137"/>
        <v>8.9080519037927548</v>
      </c>
      <c r="AS51" s="19">
        <f t="shared" si="138"/>
        <v>10.392727221091548</v>
      </c>
      <c r="AT51" s="36">
        <f t="shared" si="139"/>
        <v>0.10457492658123876</v>
      </c>
      <c r="AU51" s="17">
        <f>0.5926*0.5*$C$6*$F51^3*($C$7*AM51*2+$C$7)*$C$8</f>
        <v>167.75548277192863</v>
      </c>
      <c r="AV51" s="96">
        <f t="shared" si="109"/>
        <v>5.3101405430090565E-2</v>
      </c>
      <c r="AW51" s="22">
        <v>2.2097000000000002</v>
      </c>
      <c r="AX51" s="19">
        <v>7.0999999999999994E-2</v>
      </c>
      <c r="AY51" s="19">
        <v>0.879</v>
      </c>
      <c r="AZ51" s="19">
        <f t="shared" si="110"/>
        <v>0.98452049941082964</v>
      </c>
      <c r="BA51" s="19">
        <f t="shared" si="140"/>
        <v>1.270882820626013</v>
      </c>
      <c r="BB51" s="19">
        <f t="shared" si="141"/>
        <v>10.167062565008104</v>
      </c>
      <c r="BC51" s="19">
        <f t="shared" si="142"/>
        <v>11.437945385634118</v>
      </c>
      <c r="BD51" s="36">
        <f t="shared" si="143"/>
        <v>0.10453752546987563</v>
      </c>
      <c r="BE51" s="17">
        <f>0.5926*0.5*$C$6*$F51^3*($C$7*AW51*2+$C$7)*$C$8</f>
        <v>158.56251976667193</v>
      </c>
      <c r="BF51" s="96">
        <f t="shared" si="112"/>
        <v>6.4120213149798266E-2</v>
      </c>
      <c r="BG51" s="22">
        <v>1.8916999999999999</v>
      </c>
      <c r="BH51" s="19">
        <v>9.4E-2</v>
      </c>
      <c r="BI51" s="19">
        <v>0.874</v>
      </c>
      <c r="BJ51" s="19">
        <f t="shared" si="113"/>
        <v>0.9789202690387544</v>
      </c>
      <c r="BK51" s="19">
        <f t="shared" si="144"/>
        <v>0.92084921144892273</v>
      </c>
      <c r="BL51" s="19">
        <f t="shared" si="145"/>
        <v>9.2084921144892267</v>
      </c>
      <c r="BM51" s="19">
        <f t="shared" si="146"/>
        <v>10.12934132593815</v>
      </c>
      <c r="BN51" s="36">
        <f t="shared" si="147"/>
        <v>0.17103966947542767</v>
      </c>
      <c r="BO51" s="17">
        <f>0.5926*0.5*$C$6*$F51^3*($C$7*BG51*2+$C$7)*$C$8</f>
        <v>139.95423055170284</v>
      </c>
      <c r="BP51" s="96">
        <f t="shared" si="115"/>
        <v>6.5796454156399106E-2</v>
      </c>
      <c r="BQ51" s="22">
        <v>1.6226</v>
      </c>
      <c r="BR51" s="19">
        <v>9.2999999999999999E-2</v>
      </c>
      <c r="BS51" s="19">
        <v>0.88900000000000001</v>
      </c>
      <c r="BT51" s="19">
        <f t="shared" si="148"/>
        <v>0.99572096015498013</v>
      </c>
      <c r="BU51" s="19">
        <f t="shared" si="149"/>
        <v>0.70095089209442729</v>
      </c>
      <c r="BV51" s="19">
        <f t="shared" si="150"/>
        <v>8.4114107051331271</v>
      </c>
      <c r="BW51" s="19">
        <f t="shared" si="151"/>
        <v>9.1123615972275545</v>
      </c>
      <c r="BX51" s="36">
        <f t="shared" si="152"/>
        <v>0.21009409509172627</v>
      </c>
      <c r="BY51" s="17">
        <f>0.5926*0.5*$C$6*$F51^3*($C$7*BQ51*2+$C$7)*$C$8</f>
        <v>124.20740467828091</v>
      </c>
      <c r="BZ51" s="96">
        <f t="shared" si="122"/>
        <v>6.7720686435081431E-2</v>
      </c>
    </row>
    <row r="52" spans="2:78" ht="20.100000000000001" customHeight="1">
      <c r="B52" s="2"/>
      <c r="C52" s="2"/>
      <c r="D52" s="16"/>
      <c r="E52" s="38">
        <v>56</v>
      </c>
      <c r="F52" s="20">
        <f t="shared" si="123"/>
        <v>1.1146</v>
      </c>
      <c r="G52" s="21">
        <f t="shared" si="96"/>
        <v>14.042782390810077</v>
      </c>
      <c r="H52" s="30">
        <f t="shared" si="97"/>
        <v>99686.056338028182</v>
      </c>
      <c r="I52" s="27">
        <v>2.7694000000000001</v>
      </c>
      <c r="J52" s="21">
        <v>0.107</v>
      </c>
      <c r="K52" s="21">
        <v>0.90400000000000003</v>
      </c>
      <c r="L52" s="19">
        <f t="shared" si="98"/>
        <v>1.0125216512712059</v>
      </c>
      <c r="M52" s="19">
        <f t="shared" si="124"/>
        <v>2.1113943947205005</v>
      </c>
      <c r="N52" s="19">
        <f t="shared" si="125"/>
        <v>0</v>
      </c>
      <c r="O52" s="19">
        <f t="shared" si="126"/>
        <v>2.1113943947205005</v>
      </c>
      <c r="P52" s="36">
        <f t="shared" si="127"/>
        <v>0</v>
      </c>
      <c r="Q52" s="17">
        <f t="shared" ref="Q52:Q56" si="160">0.5926*0.5*$C$6*$F52^3*($C$7*I52*2+$C$7)*$C$8</f>
        <v>213.48334211016726</v>
      </c>
      <c r="R52" s="96">
        <f t="shared" si="100"/>
        <v>0</v>
      </c>
      <c r="S52" s="27">
        <v>2.5975999999999999</v>
      </c>
      <c r="T52" s="21">
        <v>9.1999999999999998E-2</v>
      </c>
      <c r="U52" s="21">
        <v>0.89700000000000002</v>
      </c>
      <c r="V52" s="19">
        <f t="shared" si="101"/>
        <v>1.0046813287503007</v>
      </c>
      <c r="W52" s="19">
        <f t="shared" si="128"/>
        <v>1.8289025477357665</v>
      </c>
      <c r="X52" s="19">
        <f t="shared" si="129"/>
        <v>3.6578050954715331</v>
      </c>
      <c r="Y52" s="19">
        <f t="shared" si="130"/>
        <v>5.4867076432072999</v>
      </c>
      <c r="Z52" s="36">
        <f t="shared" si="131"/>
        <v>3.5265401999521939E-2</v>
      </c>
      <c r="AA52" s="17">
        <f t="shared" ref="AA52:AA56" si="161">0.5926*0.5*$C$6*$F52^3*($C$7*S52*2+$C$7)*$C$8</f>
        <v>202.26524760520402</v>
      </c>
      <c r="AB52" s="96">
        <f t="shared" si="103"/>
        <v>1.8084199528982371E-2</v>
      </c>
      <c r="AC52" s="27">
        <v>1.8960999999999999</v>
      </c>
      <c r="AD52" s="21">
        <v>0.155</v>
      </c>
      <c r="AE52" s="21">
        <v>0.97399999999999998</v>
      </c>
      <c r="AF52" s="19">
        <f t="shared" si="104"/>
        <v>1.0909248764802595</v>
      </c>
      <c r="AG52" s="19">
        <f t="shared" si="132"/>
        <v>1.1489510273017254</v>
      </c>
      <c r="AH52" s="19">
        <f t="shared" si="133"/>
        <v>4.5958041092069015</v>
      </c>
      <c r="AI52" s="19">
        <f t="shared" si="134"/>
        <v>5.7447551365086271</v>
      </c>
      <c r="AJ52" s="36">
        <f t="shared" si="135"/>
        <v>0.14010567700075069</v>
      </c>
      <c r="AK52" s="17">
        <f t="shared" ref="AK52:AK56" si="162">0.5926*0.5*$C$6*$F52^3*($C$7*AC52*2+$C$7)*$C$8</f>
        <v>156.45911666671921</v>
      </c>
      <c r="AL52" s="96">
        <f t="shared" si="106"/>
        <v>2.9373833926191951E-2</v>
      </c>
      <c r="AM52" s="22">
        <v>2.452</v>
      </c>
      <c r="AN52" s="19">
        <v>0.09</v>
      </c>
      <c r="AO52" s="19">
        <v>0.88800000000000001</v>
      </c>
      <c r="AP52" s="19">
        <f t="shared" si="107"/>
        <v>0.99460091408056517</v>
      </c>
      <c r="AQ52" s="19">
        <f t="shared" si="136"/>
        <v>1.5970848531621076</v>
      </c>
      <c r="AR52" s="19">
        <f t="shared" si="137"/>
        <v>9.582509118972645</v>
      </c>
      <c r="AS52" s="19">
        <f t="shared" si="138"/>
        <v>11.179593972134752</v>
      </c>
      <c r="AT52" s="36">
        <f t="shared" si="139"/>
        <v>0.10142985885156069</v>
      </c>
      <c r="AU52" s="17">
        <f t="shared" ref="AU52:AU56" si="163">0.5926*0.5*$C$6*$F52^3*($C$7*AM52*2+$C$7)*$C$8</f>
        <v>192.75794516095118</v>
      </c>
      <c r="AV52" s="96">
        <f t="shared" si="109"/>
        <v>4.9712654443225854E-2</v>
      </c>
      <c r="AW52" s="27">
        <v>2.2923</v>
      </c>
      <c r="AX52" s="21">
        <v>7.5999999999999998E-2</v>
      </c>
      <c r="AY52" s="21">
        <v>0.88200000000000001</v>
      </c>
      <c r="AZ52" s="19">
        <f t="shared" si="110"/>
        <v>0.98788063763407485</v>
      </c>
      <c r="BA52" s="19">
        <f t="shared" si="140"/>
        <v>1.3770230394483707</v>
      </c>
      <c r="BB52" s="19">
        <f t="shared" si="141"/>
        <v>11.016184315586965</v>
      </c>
      <c r="BC52" s="19">
        <f t="shared" si="142"/>
        <v>12.393207355035337</v>
      </c>
      <c r="BD52" s="36">
        <f t="shared" si="143"/>
        <v>0.11266444438639756</v>
      </c>
      <c r="BE52" s="17">
        <f t="shared" ref="BE52:BE56" si="164">0.5926*0.5*$C$6*$F52^3*($C$7*AW52*2+$C$7)*$C$8</f>
        <v>182.3299492794458</v>
      </c>
      <c r="BF52" s="96">
        <f t="shared" si="112"/>
        <v>6.0418951242635091E-2</v>
      </c>
      <c r="BG52" s="27">
        <v>2.0344000000000002</v>
      </c>
      <c r="BH52" s="21">
        <v>6.9000000000000006E-2</v>
      </c>
      <c r="BI52" s="21">
        <v>0.86399999999999999</v>
      </c>
      <c r="BJ52" s="19">
        <f t="shared" si="113"/>
        <v>0.96771980829460391</v>
      </c>
      <c r="BK52" s="19">
        <f t="shared" si="144"/>
        <v>1.0407856767994399</v>
      </c>
      <c r="BL52" s="19">
        <f t="shared" si="145"/>
        <v>10.407856767994399</v>
      </c>
      <c r="BM52" s="19">
        <f t="shared" si="146"/>
        <v>11.448642444793839</v>
      </c>
      <c r="BN52" s="36">
        <f t="shared" si="147"/>
        <v>0.12269382487814794</v>
      </c>
      <c r="BO52" s="17">
        <f t="shared" ref="BO52:BO56" si="165">0.5926*0.5*$C$6*$F52^3*($C$7*BG52*2+$C$7)*$C$8</f>
        <v>165.48974804062152</v>
      </c>
      <c r="BP52" s="96">
        <f t="shared" si="115"/>
        <v>6.2891247894338823E-2</v>
      </c>
      <c r="BQ52" s="27">
        <v>1.7983</v>
      </c>
      <c r="BR52" s="21">
        <v>6.9000000000000006E-2</v>
      </c>
      <c r="BS52" s="21">
        <v>0.878</v>
      </c>
      <c r="BT52" s="19">
        <f t="shared" si="148"/>
        <v>0.98340045333641457</v>
      </c>
      <c r="BU52" s="19">
        <f t="shared" si="149"/>
        <v>0.83979724959217128</v>
      </c>
      <c r="BV52" s="19">
        <f t="shared" si="150"/>
        <v>10.077566995106055</v>
      </c>
      <c r="BW52" s="19">
        <f t="shared" si="151"/>
        <v>10.917364244698227</v>
      </c>
      <c r="BX52" s="36">
        <f t="shared" si="152"/>
        <v>0.15204267376762828</v>
      </c>
      <c r="BY52" s="17">
        <f t="shared" ref="BY52:BY56" si="166">0.5926*0.5*$C$6*$F52^3*($C$7*BQ52*2+$C$7)*$C$8</f>
        <v>150.07303027215926</v>
      </c>
      <c r="BZ52" s="96">
        <f t="shared" si="122"/>
        <v>6.7151086220024109E-2</v>
      </c>
    </row>
    <row r="53" spans="2:78" ht="20.100000000000001" customHeight="1">
      <c r="B53" s="16"/>
      <c r="C53" s="16"/>
      <c r="D53" s="16"/>
      <c r="E53" s="38">
        <v>58</v>
      </c>
      <c r="F53" s="20">
        <f t="shared" si="123"/>
        <v>1.1545999999999998</v>
      </c>
      <c r="G53" s="21">
        <f t="shared" si="96"/>
        <v>14.546740129579501</v>
      </c>
      <c r="H53" s="30">
        <f t="shared" si="97"/>
        <v>103263.52112676055</v>
      </c>
      <c r="I53" s="27">
        <v>2.7747000000000002</v>
      </c>
      <c r="J53" s="21">
        <v>7.0000000000000007E-2</v>
      </c>
      <c r="K53" s="21">
        <v>0.90800000000000003</v>
      </c>
      <c r="L53" s="19">
        <f t="shared" si="98"/>
        <v>1.0170018355688661</v>
      </c>
      <c r="M53" s="19">
        <f t="shared" si="124"/>
        <v>2.1382815709719951</v>
      </c>
      <c r="N53" s="19">
        <f t="shared" si="125"/>
        <v>0</v>
      </c>
      <c r="O53" s="19">
        <f t="shared" si="126"/>
        <v>2.1382815709719951</v>
      </c>
      <c r="P53" s="36">
        <f t="shared" si="127"/>
        <v>0</v>
      </c>
      <c r="Q53" s="17">
        <f t="shared" si="160"/>
        <v>237.68676400423035</v>
      </c>
      <c r="R53" s="96">
        <f t="shared" si="100"/>
        <v>0</v>
      </c>
      <c r="S53" s="27">
        <v>2.5722</v>
      </c>
      <c r="T53" s="21">
        <v>6.7000000000000004E-2</v>
      </c>
      <c r="U53" s="21">
        <v>0.89700000000000002</v>
      </c>
      <c r="V53" s="19">
        <f t="shared" si="101"/>
        <v>1.0046813287503007</v>
      </c>
      <c r="W53" s="19">
        <f t="shared" si="128"/>
        <v>1.7933104592457449</v>
      </c>
      <c r="X53" s="19">
        <f t="shared" si="129"/>
        <v>3.5866209184914899</v>
      </c>
      <c r="Y53" s="19">
        <f t="shared" si="130"/>
        <v>5.3799313777372344</v>
      </c>
      <c r="Z53" s="36">
        <f t="shared" si="131"/>
        <v>2.5682412325738802E-2</v>
      </c>
      <c r="AA53" s="17">
        <f t="shared" si="161"/>
        <v>222.98875511460486</v>
      </c>
      <c r="AB53" s="96">
        <f t="shared" si="103"/>
        <v>1.6084312936085723E-2</v>
      </c>
      <c r="AC53" s="27">
        <v>1.7406999999999999</v>
      </c>
      <c r="AD53" s="21">
        <v>0.17</v>
      </c>
      <c r="AE53" s="21">
        <v>0.88700000000000001</v>
      </c>
      <c r="AF53" s="19">
        <f t="shared" si="104"/>
        <v>0.9934808680061501</v>
      </c>
      <c r="AG53" s="19">
        <f t="shared" si="132"/>
        <v>0.8030752209722648</v>
      </c>
      <c r="AH53" s="19">
        <f t="shared" si="133"/>
        <v>3.2123008838890592</v>
      </c>
      <c r="AI53" s="19">
        <f t="shared" si="134"/>
        <v>4.0153761048613239</v>
      </c>
      <c r="AJ53" s="36">
        <f t="shared" si="135"/>
        <v>0.12743897862946663</v>
      </c>
      <c r="AK53" s="17">
        <f t="shared" si="162"/>
        <v>162.6361902172043</v>
      </c>
      <c r="AL53" s="96">
        <f t="shared" si="106"/>
        <v>1.9751451873036122E-2</v>
      </c>
      <c r="AM53" s="27">
        <v>2.4043999999999999</v>
      </c>
      <c r="AN53" s="21">
        <v>6.4000000000000001E-2</v>
      </c>
      <c r="AO53" s="21">
        <v>0.88900000000000001</v>
      </c>
      <c r="AP53" s="19">
        <f t="shared" si="107"/>
        <v>0.99572096015498013</v>
      </c>
      <c r="AQ53" s="19">
        <f t="shared" si="136"/>
        <v>1.5391398692539606</v>
      </c>
      <c r="AR53" s="19">
        <f t="shared" si="137"/>
        <v>9.2348392155237633</v>
      </c>
      <c r="AS53" s="19">
        <f t="shared" si="138"/>
        <v>10.773979084777723</v>
      </c>
      <c r="AT53" s="36">
        <f t="shared" si="139"/>
        <v>7.2290441321884322E-2</v>
      </c>
      <c r="AU53" s="17">
        <f t="shared" si="163"/>
        <v>210.80936799520157</v>
      </c>
      <c r="AV53" s="96">
        <f t="shared" si="109"/>
        <v>4.3806588404240017E-2</v>
      </c>
      <c r="AW53" s="27">
        <v>2.2111000000000001</v>
      </c>
      <c r="AX53" s="21">
        <v>7.4999999999999997E-2</v>
      </c>
      <c r="AY53" s="21">
        <v>0.88100000000000001</v>
      </c>
      <c r="AZ53" s="19">
        <f t="shared" si="110"/>
        <v>0.98676059155965978</v>
      </c>
      <c r="BA53" s="19">
        <f t="shared" si="140"/>
        <v>1.2782909480471443</v>
      </c>
      <c r="BB53" s="19">
        <f t="shared" si="141"/>
        <v>10.226327584377154</v>
      </c>
      <c r="BC53" s="19">
        <f t="shared" si="142"/>
        <v>11.504618532424299</v>
      </c>
      <c r="BD53" s="36">
        <f t="shared" si="143"/>
        <v>0.11093004698967859</v>
      </c>
      <c r="BE53" s="17">
        <f t="shared" si="164"/>
        <v>196.77912049710474</v>
      </c>
      <c r="BF53" s="96">
        <f t="shared" si="112"/>
        <v>5.1968560274806272E-2</v>
      </c>
      <c r="BG53" s="27">
        <v>1.972</v>
      </c>
      <c r="BH53" s="21">
        <v>6.7000000000000004E-2</v>
      </c>
      <c r="BI53" s="21">
        <v>0.871</v>
      </c>
      <c r="BJ53" s="19">
        <f t="shared" si="113"/>
        <v>0.9755601308155093</v>
      </c>
      <c r="BK53" s="19">
        <f t="shared" si="144"/>
        <v>0.99382806970033166</v>
      </c>
      <c r="BL53" s="19">
        <f t="shared" si="145"/>
        <v>9.9382806970033162</v>
      </c>
      <c r="BM53" s="19">
        <f t="shared" si="146"/>
        <v>10.932108766703648</v>
      </c>
      <c r="BN53" s="36">
        <f t="shared" si="147"/>
        <v>0.12107577077320046</v>
      </c>
      <c r="BO53" s="17">
        <f t="shared" si="165"/>
        <v>179.42458259335433</v>
      </c>
      <c r="BP53" s="96">
        <f t="shared" si="115"/>
        <v>5.5389738425794831E-2</v>
      </c>
      <c r="BQ53" s="27">
        <v>1.645</v>
      </c>
      <c r="BR53" s="21">
        <v>0.05</v>
      </c>
      <c r="BS53" s="21">
        <v>0.89400000000000002</v>
      </c>
      <c r="BT53" s="19">
        <f t="shared" si="148"/>
        <v>1.0013211905270554</v>
      </c>
      <c r="BU53" s="19">
        <f t="shared" si="149"/>
        <v>0.72856443916150748</v>
      </c>
      <c r="BV53" s="19">
        <f t="shared" si="150"/>
        <v>8.7427732699380893</v>
      </c>
      <c r="BW53" s="19">
        <f t="shared" si="151"/>
        <v>9.4713377090995969</v>
      </c>
      <c r="BX53" s="36">
        <f t="shared" si="152"/>
        <v>0.11422795919383061</v>
      </c>
      <c r="BY53" s="17">
        <f t="shared" si="166"/>
        <v>155.6900200901072</v>
      </c>
      <c r="BZ53" s="96">
        <f t="shared" si="122"/>
        <v>5.6155001231794559E-2</v>
      </c>
    </row>
    <row r="54" spans="2:78" ht="20.100000000000001" customHeight="1">
      <c r="B54" s="16"/>
      <c r="C54" s="16"/>
      <c r="D54" s="18"/>
      <c r="E54" s="38">
        <v>60</v>
      </c>
      <c r="F54" s="20">
        <f t="shared" si="123"/>
        <v>1.1945999999999999</v>
      </c>
      <c r="G54" s="21">
        <f t="shared" si="96"/>
        <v>15.050697868348928</v>
      </c>
      <c r="H54" s="30">
        <f t="shared" si="97"/>
        <v>106840.98591549294</v>
      </c>
      <c r="I54" s="27">
        <v>2.7387999999999999</v>
      </c>
      <c r="J54" s="21">
        <v>7.8E-2</v>
      </c>
      <c r="K54" s="21">
        <v>0.90600000000000003</v>
      </c>
      <c r="L54" s="19">
        <f t="shared" si="98"/>
        <v>1.014761743420036</v>
      </c>
      <c r="M54" s="19">
        <f t="shared" si="124"/>
        <v>2.0741404505345069</v>
      </c>
      <c r="N54" s="19">
        <f t="shared" si="125"/>
        <v>0</v>
      </c>
      <c r="O54" s="19">
        <f t="shared" si="126"/>
        <v>2.0741404505345069</v>
      </c>
      <c r="P54" s="36">
        <f t="shared" si="127"/>
        <v>0</v>
      </c>
      <c r="Q54" s="17">
        <f t="shared" si="160"/>
        <v>260.36972267496617</v>
      </c>
      <c r="R54" s="96">
        <f t="shared" si="100"/>
        <v>0</v>
      </c>
      <c r="S54" s="27">
        <v>2.5636000000000001</v>
      </c>
      <c r="T54" s="21">
        <v>6.9000000000000006E-2</v>
      </c>
      <c r="U54" s="21">
        <v>0.89300000000000002</v>
      </c>
      <c r="V54" s="19">
        <f t="shared" si="101"/>
        <v>1.0002011444526404</v>
      </c>
      <c r="W54" s="19">
        <f t="shared" si="128"/>
        <v>1.7654871917007346</v>
      </c>
      <c r="X54" s="19">
        <f t="shared" si="129"/>
        <v>3.5309743834014693</v>
      </c>
      <c r="Y54" s="19">
        <f t="shared" si="130"/>
        <v>5.2964615751022039</v>
      </c>
      <c r="Z54" s="36">
        <f t="shared" si="131"/>
        <v>2.6213688473951422E-2</v>
      </c>
      <c r="AA54" s="17">
        <f t="shared" si="161"/>
        <v>246.28525453471235</v>
      </c>
      <c r="AB54" s="96">
        <f t="shared" si="103"/>
        <v>1.4336929712143204E-2</v>
      </c>
      <c r="AC54" s="27">
        <v>1.6035999999999999</v>
      </c>
      <c r="AD54" s="21">
        <v>6.7000000000000004E-2</v>
      </c>
      <c r="AE54" s="21">
        <v>0.874</v>
      </c>
      <c r="AF54" s="19">
        <f t="shared" si="104"/>
        <v>0.9789202690387544</v>
      </c>
      <c r="AG54" s="19">
        <f t="shared" si="132"/>
        <v>0.66172278364110493</v>
      </c>
      <c r="AH54" s="19">
        <f t="shared" si="133"/>
        <v>2.6468911345644197</v>
      </c>
      <c r="AI54" s="19">
        <f t="shared" si="134"/>
        <v>3.3086139182055248</v>
      </c>
      <c r="AJ54" s="36">
        <f t="shared" si="135"/>
        <v>4.8764501510015559E-2</v>
      </c>
      <c r="AK54" s="17">
        <f t="shared" si="162"/>
        <v>169.11008664291057</v>
      </c>
      <c r="AL54" s="96">
        <f t="shared" si="106"/>
        <v>1.5651882079355452E-2</v>
      </c>
      <c r="AM54" s="27">
        <v>2.3641000000000001</v>
      </c>
      <c r="AN54" s="21">
        <v>8.3000000000000004E-2</v>
      </c>
      <c r="AO54" s="21">
        <v>0.88900000000000001</v>
      </c>
      <c r="AP54" s="19">
        <f t="shared" si="107"/>
        <v>0.99572096015498013</v>
      </c>
      <c r="AQ54" s="19">
        <f t="shared" si="136"/>
        <v>1.4879774016532039</v>
      </c>
      <c r="AR54" s="19">
        <f t="shared" si="137"/>
        <v>8.9278644099192235</v>
      </c>
      <c r="AS54" s="19">
        <f t="shared" si="138"/>
        <v>10.415841811572427</v>
      </c>
      <c r="AT54" s="36">
        <f t="shared" si="139"/>
        <v>9.375166608931873E-2</v>
      </c>
      <c r="AU54" s="17">
        <f t="shared" si="163"/>
        <v>230.2472899571973</v>
      </c>
      <c r="AV54" s="96">
        <f t="shared" si="109"/>
        <v>3.8775111800789935E-2</v>
      </c>
      <c r="AW54" s="27">
        <v>2.2017000000000002</v>
      </c>
      <c r="AX54" s="21">
        <v>7.1999999999999995E-2</v>
      </c>
      <c r="AY54" s="21">
        <v>0.878</v>
      </c>
      <c r="AZ54" s="19">
        <f t="shared" si="110"/>
        <v>0.98340045333641457</v>
      </c>
      <c r="BA54" s="19">
        <f t="shared" si="140"/>
        <v>1.2588281446602136</v>
      </c>
      <c r="BB54" s="19">
        <f t="shared" si="141"/>
        <v>10.070625157281709</v>
      </c>
      <c r="BC54" s="19">
        <f t="shared" si="142"/>
        <v>11.329453301941923</v>
      </c>
      <c r="BD54" s="36">
        <f t="shared" si="143"/>
        <v>0.10576881653400226</v>
      </c>
      <c r="BE54" s="17">
        <f t="shared" si="164"/>
        <v>217.19182405550083</v>
      </c>
      <c r="BF54" s="96">
        <f t="shared" si="112"/>
        <v>4.636742290404209E-2</v>
      </c>
      <c r="BG54" s="27">
        <v>1.8687</v>
      </c>
      <c r="BH54" s="21">
        <v>0.08</v>
      </c>
      <c r="BI54" s="21">
        <v>0.88200000000000001</v>
      </c>
      <c r="BJ54" s="19">
        <f t="shared" si="113"/>
        <v>0.98788063763407485</v>
      </c>
      <c r="BK54" s="19">
        <f t="shared" si="144"/>
        <v>0.9151187821682325</v>
      </c>
      <c r="BL54" s="19">
        <f t="shared" si="145"/>
        <v>9.1511878216823241</v>
      </c>
      <c r="BM54" s="19">
        <f t="shared" si="146"/>
        <v>10.066306603850556</v>
      </c>
      <c r="BN54" s="36">
        <f t="shared" si="147"/>
        <v>0.14824268998210205</v>
      </c>
      <c r="BO54" s="17">
        <f t="shared" si="165"/>
        <v>190.42168769303206</v>
      </c>
      <c r="BP54" s="96">
        <f t="shared" si="115"/>
        <v>4.8057487214557368E-2</v>
      </c>
      <c r="BQ54" s="27">
        <v>1.6007</v>
      </c>
      <c r="BR54" s="21">
        <v>6.4000000000000001E-2</v>
      </c>
      <c r="BS54" s="21">
        <v>0.89800000000000002</v>
      </c>
      <c r="BT54" s="19">
        <f t="shared" si="148"/>
        <v>1.0058013748247157</v>
      </c>
      <c r="BU54" s="19">
        <f t="shared" si="149"/>
        <v>0.69603918655224328</v>
      </c>
      <c r="BV54" s="19">
        <f t="shared" si="150"/>
        <v>8.3524702386269194</v>
      </c>
      <c r="BW54" s="19">
        <f t="shared" si="151"/>
        <v>9.0485094251791622</v>
      </c>
      <c r="BX54" s="36">
        <f t="shared" si="152"/>
        <v>0.14752309768747837</v>
      </c>
      <c r="BY54" s="17">
        <f t="shared" si="166"/>
        <v>168.87695332323742</v>
      </c>
      <c r="BZ54" s="96">
        <f t="shared" si="122"/>
        <v>4.9458911202880054E-2</v>
      </c>
    </row>
    <row r="55" spans="2:78" ht="20.100000000000001" customHeight="1">
      <c r="B55" s="16"/>
      <c r="C55" s="16"/>
      <c r="D55" s="18"/>
      <c r="E55" s="38">
        <v>62</v>
      </c>
      <c r="F55" s="20">
        <f t="shared" si="123"/>
        <v>1.2345999999999999</v>
      </c>
      <c r="G55" s="21">
        <f t="shared" si="96"/>
        <v>15.554655607118354</v>
      </c>
      <c r="H55" s="30">
        <f t="shared" si="97"/>
        <v>110418.45070422534</v>
      </c>
      <c r="I55" s="27">
        <v>2.7959000000000001</v>
      </c>
      <c r="J55" s="21">
        <v>7.0000000000000007E-2</v>
      </c>
      <c r="K55" s="21">
        <v>0.90800000000000003</v>
      </c>
      <c r="L55" s="19">
        <f t="shared" si="98"/>
        <v>1.0170018355688661</v>
      </c>
      <c r="M55" s="19">
        <f t="shared" si="124"/>
        <v>2.171081330552024</v>
      </c>
      <c r="N55" s="19">
        <f t="shared" si="125"/>
        <v>0</v>
      </c>
      <c r="O55" s="19">
        <f t="shared" si="126"/>
        <v>2.171081330552024</v>
      </c>
      <c r="P55" s="36">
        <f t="shared" si="127"/>
        <v>0</v>
      </c>
      <c r="Q55" s="17">
        <f t="shared" si="160"/>
        <v>292.47696198945749</v>
      </c>
      <c r="R55" s="96">
        <f t="shared" si="100"/>
        <v>0</v>
      </c>
      <c r="S55" s="27">
        <v>2.6225999999999998</v>
      </c>
      <c r="T55" s="21">
        <v>8.2000000000000003E-2</v>
      </c>
      <c r="U55" s="21">
        <v>0.89600000000000002</v>
      </c>
      <c r="V55" s="19">
        <f t="shared" si="101"/>
        <v>1.0035612826758855</v>
      </c>
      <c r="W55" s="19">
        <f t="shared" si="128"/>
        <v>1.8601212778037075</v>
      </c>
      <c r="X55" s="19">
        <f t="shared" si="129"/>
        <v>3.720242555607415</v>
      </c>
      <c r="Y55" s="19">
        <f t="shared" si="130"/>
        <v>5.5803638334111225</v>
      </c>
      <c r="Z55" s="36">
        <f t="shared" si="131"/>
        <v>3.136216223839039E-2</v>
      </c>
      <c r="AA55" s="17">
        <f t="shared" si="161"/>
        <v>277.09838329690825</v>
      </c>
      <c r="AB55" s="96">
        <f t="shared" si="103"/>
        <v>1.3425710072155891E-2</v>
      </c>
      <c r="AC55" s="27">
        <v>1.9106000000000001</v>
      </c>
      <c r="AD55" s="21">
        <v>0.192</v>
      </c>
      <c r="AE55" s="21">
        <v>1.002</v>
      </c>
      <c r="AF55" s="19">
        <f t="shared" si="104"/>
        <v>1.1222861665638808</v>
      </c>
      <c r="AG55" s="19">
        <f t="shared" si="132"/>
        <v>1.2346279869201775</v>
      </c>
      <c r="AH55" s="19">
        <f t="shared" si="133"/>
        <v>4.93851194768071</v>
      </c>
      <c r="AI55" s="19">
        <f t="shared" si="134"/>
        <v>6.1731399346008873</v>
      </c>
      <c r="AJ55" s="36">
        <f t="shared" si="135"/>
        <v>0.1836719314023976</v>
      </c>
      <c r="AK55" s="17">
        <f t="shared" si="162"/>
        <v>213.91576339445561</v>
      </c>
      <c r="AL55" s="96">
        <f t="shared" si="106"/>
        <v>2.3086246049919244E-2</v>
      </c>
      <c r="AM55" s="27">
        <v>2.4165000000000001</v>
      </c>
      <c r="AN55" s="21">
        <v>9.0999999999999998E-2</v>
      </c>
      <c r="AO55" s="21">
        <v>0.88800000000000001</v>
      </c>
      <c r="AP55" s="19">
        <f t="shared" si="107"/>
        <v>0.99460091408056517</v>
      </c>
      <c r="AQ55" s="19">
        <f t="shared" si="136"/>
        <v>1.5511745049710479</v>
      </c>
      <c r="AR55" s="19">
        <f t="shared" si="137"/>
        <v>9.307047029826288</v>
      </c>
      <c r="AS55" s="19">
        <f t="shared" si="138"/>
        <v>10.858221534797336</v>
      </c>
      <c r="AT55" s="36">
        <f t="shared" si="139"/>
        <v>0.10255685728324469</v>
      </c>
      <c r="AU55" s="17">
        <f t="shared" si="163"/>
        <v>258.80914458638091</v>
      </c>
      <c r="AV55" s="96">
        <f t="shared" si="109"/>
        <v>3.596104397586284E-2</v>
      </c>
      <c r="AW55" s="27">
        <v>2.2991999999999999</v>
      </c>
      <c r="AX55" s="21">
        <v>9.9000000000000005E-2</v>
      </c>
      <c r="AY55" s="21">
        <v>0.879</v>
      </c>
      <c r="AZ55" s="19">
        <f t="shared" si="110"/>
        <v>0.98452049941082964</v>
      </c>
      <c r="BA55" s="19">
        <f t="shared" si="140"/>
        <v>1.3759174522237032</v>
      </c>
      <c r="BB55" s="19">
        <f t="shared" si="141"/>
        <v>11.007339617789626</v>
      </c>
      <c r="BC55" s="19">
        <f t="shared" si="142"/>
        <v>12.383257070013329</v>
      </c>
      <c r="BD55" s="36">
        <f t="shared" si="143"/>
        <v>0.14576359185236182</v>
      </c>
      <c r="BE55" s="17">
        <f t="shared" si="164"/>
        <v>248.39998543672115</v>
      </c>
      <c r="BF55" s="96">
        <f t="shared" si="112"/>
        <v>4.4312964022269231E-2</v>
      </c>
      <c r="BG55" s="27">
        <v>2.0011000000000001</v>
      </c>
      <c r="BH55" s="21">
        <v>5.7000000000000002E-2</v>
      </c>
      <c r="BI55" s="21">
        <v>0.873</v>
      </c>
      <c r="BJ55" s="19">
        <f t="shared" si="113"/>
        <v>0.97780022296433933</v>
      </c>
      <c r="BK55" s="19">
        <f t="shared" si="144"/>
        <v>1.0280806825761926</v>
      </c>
      <c r="BL55" s="19">
        <f t="shared" si="145"/>
        <v>10.280806825761923</v>
      </c>
      <c r="BM55" s="19">
        <f t="shared" si="146"/>
        <v>11.308887508338115</v>
      </c>
      <c r="BN55" s="36">
        <f t="shared" si="147"/>
        <v>0.10347834469019561</v>
      </c>
      <c r="BO55" s="17">
        <f t="shared" si="165"/>
        <v>221.94670033430387</v>
      </c>
      <c r="BP55" s="96">
        <f t="shared" si="115"/>
        <v>4.6321061814735755E-2</v>
      </c>
      <c r="BQ55" s="27">
        <v>1.7605</v>
      </c>
      <c r="BR55" s="21">
        <v>6.4000000000000001E-2</v>
      </c>
      <c r="BS55" s="21">
        <v>0.88700000000000001</v>
      </c>
      <c r="BT55" s="19">
        <f t="shared" si="148"/>
        <v>0.9934808680061501</v>
      </c>
      <c r="BU55" s="19">
        <f t="shared" si="149"/>
        <v>0.82144866104942638</v>
      </c>
      <c r="BV55" s="19">
        <f t="shared" si="150"/>
        <v>9.8573839325931161</v>
      </c>
      <c r="BW55" s="19">
        <f t="shared" si="151"/>
        <v>10.678832593642543</v>
      </c>
      <c r="BX55" s="36">
        <f t="shared" si="152"/>
        <v>0.1439310817462211</v>
      </c>
      <c r="BY55" s="17">
        <f t="shared" si="166"/>
        <v>200.59594422681775</v>
      </c>
      <c r="BZ55" s="96">
        <f t="shared" si="122"/>
        <v>4.9140494692391089E-2</v>
      </c>
    </row>
    <row r="56" spans="2:78" ht="20.100000000000001" customHeight="1" thickBot="1">
      <c r="B56" s="16"/>
      <c r="C56" s="16"/>
      <c r="D56" s="18"/>
      <c r="E56" s="38">
        <v>64</v>
      </c>
      <c r="F56" s="24">
        <f t="shared" si="123"/>
        <v>1.2746</v>
      </c>
      <c r="G56" s="25">
        <f t="shared" si="96"/>
        <v>16.058613345887782</v>
      </c>
      <c r="H56" s="31">
        <f t="shared" si="97"/>
        <v>113995.91549295773</v>
      </c>
      <c r="I56" s="28">
        <v>2.8677000000000001</v>
      </c>
      <c r="J56" s="25">
        <v>6.8000000000000005E-2</v>
      </c>
      <c r="K56" s="25">
        <v>0.91300000000000003</v>
      </c>
      <c r="L56" s="35">
        <f t="shared" si="98"/>
        <v>1.0226020659409414</v>
      </c>
      <c r="M56" s="35">
        <f t="shared" si="124"/>
        <v>2.3092455495028057</v>
      </c>
      <c r="N56" s="35">
        <f t="shared" si="125"/>
        <v>0</v>
      </c>
      <c r="O56" s="35">
        <f t="shared" si="126"/>
        <v>2.3092455495028057</v>
      </c>
      <c r="P56" s="37">
        <f t="shared" si="127"/>
        <v>0</v>
      </c>
      <c r="Q56" s="17">
        <f>0.5926*0.5*$C$6*$F56^3*($C$7*I56*2+$C$7)*$C$8</f>
        <v>328.84705586913532</v>
      </c>
      <c r="R56" s="96">
        <f t="shared" si="100"/>
        <v>0</v>
      </c>
      <c r="S56" s="28">
        <v>2.6951000000000001</v>
      </c>
      <c r="T56" s="25">
        <v>7.2999999999999995E-2</v>
      </c>
      <c r="U56" s="25">
        <v>0.90500000000000003</v>
      </c>
      <c r="V56" s="35">
        <f t="shared" si="101"/>
        <v>1.013641697345621</v>
      </c>
      <c r="W56" s="35">
        <f t="shared" si="128"/>
        <v>2.0040476989032157</v>
      </c>
      <c r="X56" s="35">
        <f t="shared" si="129"/>
        <v>4.0080953978064313</v>
      </c>
      <c r="Y56" s="35">
        <f t="shared" si="130"/>
        <v>6.0121430967096465</v>
      </c>
      <c r="Z56" s="37">
        <f t="shared" si="131"/>
        <v>2.8483683010387752E-2</v>
      </c>
      <c r="AA56" s="17">
        <f>0.5926*0.5*$C$6*$F56^3*($C$7*S56*2+$C$7)*$C$8</f>
        <v>311.99311940121572</v>
      </c>
      <c r="AB56" s="96">
        <f t="shared" si="103"/>
        <v>1.2846742920160737E-2</v>
      </c>
      <c r="AC56" s="28">
        <v>2.1533000000000002</v>
      </c>
      <c r="AD56" s="25">
        <v>0.151</v>
      </c>
      <c r="AE56" s="25">
        <v>1.0029999999999999</v>
      </c>
      <c r="AF56" s="35">
        <f t="shared" si="104"/>
        <v>1.1234062126382958</v>
      </c>
      <c r="AG56" s="35">
        <f t="shared" si="132"/>
        <v>1.5713469048068811</v>
      </c>
      <c r="AH56" s="35">
        <f t="shared" si="133"/>
        <v>6.2853876192275244</v>
      </c>
      <c r="AI56" s="35">
        <f t="shared" si="134"/>
        <v>7.8567345240344055</v>
      </c>
      <c r="AJ56" s="37">
        <f t="shared" si="135"/>
        <v>0.14473878891920591</v>
      </c>
      <c r="AK56" s="17">
        <f>0.5926*0.5*$C$6*$F56^3*($C$7*AC56*2+$C$7)*$C$8</f>
        <v>259.08777306101393</v>
      </c>
      <c r="AL56" s="96">
        <f t="shared" si="106"/>
        <v>2.4259684449668514E-2</v>
      </c>
      <c r="AM56" s="28">
        <v>2.5499999999999998</v>
      </c>
      <c r="AN56" s="25">
        <v>0.08</v>
      </c>
      <c r="AO56" s="25">
        <v>0.89200000000000002</v>
      </c>
      <c r="AP56" s="35">
        <f t="shared" si="107"/>
        <v>0.99908109837822534</v>
      </c>
      <c r="AQ56" s="35">
        <f t="shared" si="136"/>
        <v>1.742894892429808</v>
      </c>
      <c r="AR56" s="35">
        <f t="shared" si="137"/>
        <v>10.457369354578848</v>
      </c>
      <c r="AS56" s="35">
        <f t="shared" si="138"/>
        <v>12.200264247008656</v>
      </c>
      <c r="AT56" s="37">
        <f t="shared" si="139"/>
        <v>9.0973955051073807E-2</v>
      </c>
      <c r="AU56" s="17">
        <f>0.5926*0.5*$C$6*$F56^3*($C$7*AM56*2+$C$7)*$C$8</f>
        <v>297.82448567297041</v>
      </c>
      <c r="AV56" s="96">
        <f t="shared" si="109"/>
        <v>3.5112523844200244E-2</v>
      </c>
      <c r="AW56" s="28">
        <v>2.4514</v>
      </c>
      <c r="AX56" s="25">
        <v>6.6000000000000003E-2</v>
      </c>
      <c r="AY56" s="25">
        <v>0.88600000000000001</v>
      </c>
      <c r="AZ56" s="35">
        <f t="shared" si="110"/>
        <v>0.99236082193173503</v>
      </c>
      <c r="BA56" s="35">
        <f t="shared" si="140"/>
        <v>1.5891208830772876</v>
      </c>
      <c r="BB56" s="35">
        <f t="shared" si="141"/>
        <v>12.712967064618301</v>
      </c>
      <c r="BC56" s="35">
        <f t="shared" si="142"/>
        <v>14.302087947695588</v>
      </c>
      <c r="BD56" s="37">
        <f t="shared" si="143"/>
        <v>9.8729626954593933E-2</v>
      </c>
      <c r="BE56" s="17">
        <f>0.5926*0.5*$C$6*$F56^3*($C$7*AW56*2+$C$7)*$C$8</f>
        <v>288.19645475908362</v>
      </c>
      <c r="BF56" s="96">
        <f t="shared" si="112"/>
        <v>4.411215632491261E-2</v>
      </c>
      <c r="BG56" s="28">
        <v>2.0709</v>
      </c>
      <c r="BH56" s="25">
        <v>5.8000000000000003E-2</v>
      </c>
      <c r="BI56" s="25">
        <v>0.879</v>
      </c>
      <c r="BJ56" s="35">
        <f t="shared" si="113"/>
        <v>0.98452049941082964</v>
      </c>
      <c r="BK56" s="35">
        <f t="shared" si="144"/>
        <v>1.1162388503837459</v>
      </c>
      <c r="BL56" s="35">
        <f t="shared" si="145"/>
        <v>11.162388503837459</v>
      </c>
      <c r="BM56" s="35">
        <f t="shared" si="146"/>
        <v>12.278627354221205</v>
      </c>
      <c r="BN56" s="37">
        <f t="shared" si="147"/>
        <v>0.10674606474036596</v>
      </c>
      <c r="BO56" s="17">
        <f>0.5926*0.5*$C$6*$F56^3*($C$7*BG56*2+$C$7)*$C$8</f>
        <v>251.04162957922614</v>
      </c>
      <c r="BP56" s="96">
        <f t="shared" si="115"/>
        <v>4.4464292725261825E-2</v>
      </c>
      <c r="BQ56" s="28">
        <v>1.9074</v>
      </c>
      <c r="BR56" s="25">
        <v>6.3E-2</v>
      </c>
      <c r="BS56" s="25">
        <v>0.88200000000000001</v>
      </c>
      <c r="BT56" s="35">
        <f t="shared" si="148"/>
        <v>0.98788063763407485</v>
      </c>
      <c r="BU56" s="35">
        <f t="shared" si="149"/>
        <v>0.95341472355556212</v>
      </c>
      <c r="BV56" s="35">
        <f t="shared" si="150"/>
        <v>11.440976682666744</v>
      </c>
      <c r="BW56" s="35">
        <f t="shared" si="151"/>
        <v>12.394391406222306</v>
      </c>
      <c r="BX56" s="37">
        <f t="shared" si="152"/>
        <v>0.14008934203308643</v>
      </c>
      <c r="BY56" s="17">
        <f>0.5926*0.5*$C$6*$F56^3*($C$7*BQ56*2+$C$7)*$C$8</f>
        <v>235.07628419970789</v>
      </c>
      <c r="BZ56" s="96">
        <f t="shared" si="122"/>
        <v>4.8669208472544676E-2</v>
      </c>
    </row>
    <row r="57" spans="2:78" s="25" customFormat="1" ht="20.100000000000001" customHeight="1" thickBot="1">
      <c r="E57" s="38">
        <v>66</v>
      </c>
      <c r="F57" s="20">
        <f t="shared" ref="F57" si="167">0.02*E57-0.0054</f>
        <v>1.3146</v>
      </c>
      <c r="G57" s="21">
        <f t="shared" ref="G57" si="168">F57/$C$14/$C$7</f>
        <v>16.562571084657208</v>
      </c>
      <c r="H57" s="30">
        <f t="shared" ref="H57" si="169">F57*$C$7/$C$5</f>
        <v>117573.38028169014</v>
      </c>
      <c r="I57" s="27">
        <v>2.9134000000000002</v>
      </c>
      <c r="J57" s="21">
        <v>0.08</v>
      </c>
      <c r="K57" s="21">
        <v>0.91900000000000004</v>
      </c>
      <c r="L57" s="19">
        <f t="shared" ref="L57" si="170">K57/$C$14</f>
        <v>1.0293223423874318</v>
      </c>
      <c r="M57" s="19">
        <f t="shared" ref="M57" si="171">4*PI()^2*$C$13*SQRT($C$11*$C$2)*($C$7*I57*K57)^2</f>
        <v>2.4148623590939526</v>
      </c>
      <c r="N57" s="19">
        <f t="shared" ref="N57" si="172">4*PI()^2*N$1*SQRT($C$11*$C$2)*($C$7*I57*K57)^2</f>
        <v>0</v>
      </c>
      <c r="O57" s="19">
        <f t="shared" ref="O57" si="173">M57+N57</f>
        <v>2.4148623590939526</v>
      </c>
      <c r="P57" s="36">
        <f t="shared" ref="P57" si="174">2*PI()^2*N$1*2*SQRT($C$2*$C$11)*J57*$C$7^2*K57^2/SQRT(2)</f>
        <v>0</v>
      </c>
      <c r="Q57" s="17">
        <f>0.5926*0.5*$C$6*$F57^3*($C$7*I57*2+$C$7)*$C$8</f>
        <v>365.68478127813825</v>
      </c>
      <c r="R57" s="96">
        <f t="shared" si="100"/>
        <v>0</v>
      </c>
      <c r="S57" s="27">
        <v>2.7854999999999999</v>
      </c>
      <c r="T57" s="21">
        <v>7.9000000000000001E-2</v>
      </c>
      <c r="U57" s="21">
        <v>0.90900000000000003</v>
      </c>
      <c r="V57" s="19">
        <f t="shared" ref="V57" si="175">U57/$C$14</f>
        <v>1.0181218816432813</v>
      </c>
      <c r="W57" s="19">
        <f t="shared" ref="W57" si="176">4*PI()^2*$C$13*SQRT($C$11*$C$2)*($C$7*S57*U57)^2</f>
        <v>2.1597089081129006</v>
      </c>
      <c r="X57" s="19">
        <f t="shared" ref="X57" si="177">4*PI()^2*X$1*SQRT($C$11*$C$2)*($C$7*S57*U57)^2</f>
        <v>4.3194178162258012</v>
      </c>
      <c r="Y57" s="19">
        <f t="shared" ref="Y57" si="178">W57+X57</f>
        <v>6.4791267243387018</v>
      </c>
      <c r="Z57" s="36">
        <f t="shared" ref="Z57" si="179">2*PI()^2*X$1*2*SQRT($C$2*$C$11)*T57*$C$7^2*U57^2/SQRT(2)</f>
        <v>3.1097894304478971E-2</v>
      </c>
      <c r="AA57" s="17">
        <f>0.5926*0.5*$C$6*$F57^3*($C$7*S57*2+$C$7)*$C$8</f>
        <v>351.98258302259416</v>
      </c>
      <c r="AB57" s="96">
        <f t="shared" si="103"/>
        <v>1.2271680544910749E-2</v>
      </c>
      <c r="AC57" s="27">
        <v>1.7121</v>
      </c>
      <c r="AD57" s="21">
        <v>7.8E-2</v>
      </c>
      <c r="AE57" s="21">
        <v>0.89100000000000001</v>
      </c>
      <c r="AF57" s="19">
        <f t="shared" ref="AF57" si="180">AE57/$C$14</f>
        <v>0.99796105230381027</v>
      </c>
      <c r="AG57" s="19">
        <f t="shared" ref="AG57" si="181">4*PI()^2*$C$13*SQRT($C$11*$C$2)*($C$7*AC57*AE57)^2</f>
        <v>0.78392549733116412</v>
      </c>
      <c r="AH57" s="19">
        <f t="shared" ref="AH57" si="182">4*PI()^2*AH$1*SQRT($C$11*$C$2)*($C$7*AC57*AE57)^2</f>
        <v>3.1357019893246565</v>
      </c>
      <c r="AI57" s="19">
        <f t="shared" ref="AI57" si="183">AG57+AH57</f>
        <v>3.9196274866558207</v>
      </c>
      <c r="AJ57" s="36">
        <f t="shared" ref="AJ57" si="184">2*PI()^2*AH$1*2*SQRT($C$2*$C$11)*AD57*$C$7^2*AE57^2/SQRT(2)</f>
        <v>5.9000559741845808E-2</v>
      </c>
      <c r="AK57" s="17">
        <f>0.5926*0.5*$C$6*$F57^3*($C$7*AC57*2+$C$7)*$C$8</f>
        <v>236.98696451203185</v>
      </c>
      <c r="AL57" s="96">
        <f t="shared" si="106"/>
        <v>1.3231537843362928E-2</v>
      </c>
      <c r="AM57" s="27">
        <v>2.5987</v>
      </c>
      <c r="AN57" s="21">
        <v>7.5999999999999998E-2</v>
      </c>
      <c r="AO57" s="21">
        <v>0.9</v>
      </c>
      <c r="AP57" s="19">
        <f t="shared" ref="AP57" si="185">AO57/$C$14</f>
        <v>1.0080414669735458</v>
      </c>
      <c r="AQ57" s="19">
        <f t="shared" ref="AQ57" si="186">4*PI()^2*$C$13*SQRT($C$11*$C$2)*($C$7*AM57*AO57)^2</f>
        <v>1.8427161380705117</v>
      </c>
      <c r="AR57" s="19">
        <f t="shared" ref="AR57" si="187">4*PI()^2*AR$1*SQRT($C$11*$C$2)*($C$7*AM57*AO57)^2</f>
        <v>11.05629682842307</v>
      </c>
      <c r="AS57" s="19">
        <f t="shared" ref="AS57" si="188">AQ57+AR57</f>
        <v>12.899012966493583</v>
      </c>
      <c r="AT57" s="36">
        <f t="shared" ref="AT57" si="189">2*PI()^2*AR$1*2*SQRT($C$2*$C$11)*AN57*$C$7^2*AO57^2/SQRT(2)</f>
        <v>8.7982437827778176E-2</v>
      </c>
      <c r="AU57" s="17">
        <f>0.5926*0.5*$C$6*$F57^3*($C$7*AM57*2+$C$7)*$C$8</f>
        <v>331.9703028495245</v>
      </c>
      <c r="AV57" s="96">
        <f t="shared" si="109"/>
        <v>3.3305077994987609E-2</v>
      </c>
      <c r="AW57" s="27">
        <v>2.4491999999999998</v>
      </c>
      <c r="AX57" s="21">
        <v>8.5000000000000006E-2</v>
      </c>
      <c r="AY57" s="21">
        <v>0.89100000000000001</v>
      </c>
      <c r="AZ57" s="19">
        <f t="shared" ref="AZ57" si="190">AY57/$C$14</f>
        <v>0.99796105230381027</v>
      </c>
      <c r="BA57" s="19">
        <f t="shared" ref="BA57" si="191">4*PI()^2*$C$13*SQRT($C$11*$C$2)*($C$7*AW57*AY57)^2</f>
        <v>1.604224102923157</v>
      </c>
      <c r="BB57" s="19">
        <f t="shared" ref="BB57" si="192">4*PI()^2*BB$1*SQRT($C$11*$C$2)*($C$7*AW57*AY57)^2</f>
        <v>12.833792823385256</v>
      </c>
      <c r="BC57" s="19">
        <f t="shared" ref="BC57" si="193">BA57+BB57</f>
        <v>14.438016926308412</v>
      </c>
      <c r="BD57" s="36">
        <f t="shared" ref="BD57" si="194">2*PI()^2*BB$1*2*SQRT($C$2*$C$11)*AX57*$C$7^2*AY57^2/SQRT(2)</f>
        <v>0.12859096353992033</v>
      </c>
      <c r="BE57" s="17">
        <f>0.5926*0.5*$C$6*$F57^3*($C$7*AW57*2+$C$7)*$C$8</f>
        <v>315.95405078381822</v>
      </c>
      <c r="BF57" s="96">
        <f t="shared" si="112"/>
        <v>4.0619174818449733E-2</v>
      </c>
      <c r="BG57" s="27">
        <v>2.1366999999999998</v>
      </c>
      <c r="BH57" s="21">
        <v>6.0999999999999999E-2</v>
      </c>
      <c r="BI57" s="21">
        <v>0.879</v>
      </c>
      <c r="BJ57" s="19">
        <f t="shared" ref="BJ57" si="195">BI57/$C$14</f>
        <v>0.98452049941082964</v>
      </c>
      <c r="BK57" s="19">
        <f t="shared" ref="BK57" si="196">4*PI()^2*$C$13*SQRT($C$11*$C$2)*($C$7*BG57*BI57)^2</f>
        <v>1.188299673371594</v>
      </c>
      <c r="BL57" s="19">
        <f t="shared" ref="BL57" si="197">4*PI()^2*BL$1*SQRT($C$11*$C$2)*($C$7*BG57*BI57)^2</f>
        <v>11.882996733715938</v>
      </c>
      <c r="BM57" s="19">
        <f t="shared" ref="BM57" si="198">BK57+BL57</f>
        <v>13.071296407087532</v>
      </c>
      <c r="BN57" s="36">
        <f t="shared" ref="BN57" si="199">2*PI()^2*BL$1*2*SQRT($C$2*$C$11)*BH57*$C$7^2*BI57^2/SQRT(2)</f>
        <v>0.11226741291659177</v>
      </c>
      <c r="BO57" s="17">
        <f>0.5926*0.5*$C$6*$F57^3*($C$7*BG57*2+$C$7)*$C$8</f>
        <v>282.47526302105433</v>
      </c>
      <c r="BP57" s="96">
        <f t="shared" si="115"/>
        <v>4.2067388863109893E-2</v>
      </c>
      <c r="BQ57" s="27">
        <v>1.9617</v>
      </c>
      <c r="BR57" s="21">
        <v>5.7000000000000002E-2</v>
      </c>
      <c r="BS57" s="21">
        <v>0.88800000000000001</v>
      </c>
      <c r="BT57" s="19">
        <f t="shared" ref="BT57" si="200">BS57/$C$14</f>
        <v>0.99460091408056517</v>
      </c>
      <c r="BU57" s="19">
        <f t="shared" ref="BU57" si="201">4*PI()^2*$C$13*SQRT($C$11*$C$2)*($C$7*BQ57*BS57)^2</f>
        <v>1.0222385230261561</v>
      </c>
      <c r="BV57" s="19">
        <f t="shared" ref="BV57" si="202">4*PI()^2*BV$1*SQRT($C$11*$C$2)*($C$7*BQ57*BS57)^2</f>
        <v>12.266862276313873</v>
      </c>
      <c r="BW57" s="19">
        <f t="shared" ref="BW57" si="203">BU57+BV57</f>
        <v>13.289100799340028</v>
      </c>
      <c r="BX57" s="36">
        <f t="shared" ref="BX57" si="204">2*PI()^2*BV$1*2*SQRT($C$2*$C$11)*BR57*$C$7^2*BS57^2/SQRT(2)</f>
        <v>0.1284778212119769</v>
      </c>
      <c r="BY57" s="17">
        <f>0.5926*0.5*$C$6*$F57^3*($C$7*BQ57*2+$C$7)*$C$8</f>
        <v>263.72714187390659</v>
      </c>
      <c r="BZ57" s="96">
        <f t="shared" si="122"/>
        <v>4.6513461561642808E-2</v>
      </c>
    </row>
    <row r="59" spans="2:78" ht="20.100000000000001" customHeight="1" thickBot="1"/>
    <row r="60" spans="2:78" ht="20.100000000000001" customHeight="1">
      <c r="B60" s="40" t="s">
        <v>35</v>
      </c>
      <c r="C60" s="40"/>
      <c r="D60" s="2"/>
      <c r="E60" s="82" t="s">
        <v>19</v>
      </c>
      <c r="F60" s="83"/>
      <c r="G60" s="83"/>
      <c r="H60" s="84"/>
      <c r="I60" s="79" t="s">
        <v>21</v>
      </c>
      <c r="J60" s="80"/>
      <c r="K60" s="80"/>
      <c r="L60" s="80"/>
      <c r="M60" s="81"/>
      <c r="N60" s="77">
        <v>0</v>
      </c>
      <c r="O60" s="78"/>
      <c r="P60" s="32"/>
      <c r="S60" s="79" t="s">
        <v>21</v>
      </c>
      <c r="T60" s="80"/>
      <c r="U60" s="80"/>
      <c r="V60" s="80"/>
      <c r="W60" s="81"/>
      <c r="X60" s="77">
        <v>0.04</v>
      </c>
      <c r="Y60" s="78"/>
      <c r="Z60" s="32"/>
      <c r="AC60" s="79" t="s">
        <v>21</v>
      </c>
      <c r="AD60" s="80"/>
      <c r="AE60" s="80"/>
      <c r="AF60" s="80"/>
      <c r="AG60" s="81"/>
      <c r="AH60" s="77">
        <v>0.08</v>
      </c>
      <c r="AI60" s="78"/>
      <c r="AJ60" s="32"/>
      <c r="AM60" s="79" t="s">
        <v>21</v>
      </c>
      <c r="AN60" s="80"/>
      <c r="AO60" s="80"/>
      <c r="AP60" s="80"/>
      <c r="AQ60" s="81"/>
      <c r="AR60" s="77">
        <v>0.12</v>
      </c>
      <c r="AS60" s="78"/>
      <c r="AT60" s="32"/>
      <c r="AW60" s="79" t="s">
        <v>21</v>
      </c>
      <c r="AX60" s="80"/>
      <c r="AY60" s="80"/>
      <c r="AZ60" s="80"/>
      <c r="BA60" s="81"/>
      <c r="BB60" s="77">
        <v>0.16</v>
      </c>
      <c r="BC60" s="78"/>
      <c r="BD60" s="32"/>
      <c r="BG60" s="79" t="s">
        <v>21</v>
      </c>
      <c r="BH60" s="80"/>
      <c r="BI60" s="80"/>
      <c r="BJ60" s="80"/>
      <c r="BK60" s="81"/>
      <c r="BL60" s="77">
        <v>0.2</v>
      </c>
      <c r="BM60" s="78"/>
      <c r="BN60" s="32"/>
      <c r="BQ60" s="79" t="s">
        <v>21</v>
      </c>
      <c r="BR60" s="80"/>
      <c r="BS60" s="80"/>
      <c r="BT60" s="80"/>
      <c r="BU60" s="81"/>
      <c r="BV60" s="77">
        <v>0.24</v>
      </c>
      <c r="BW60" s="78"/>
      <c r="BX60" s="32"/>
    </row>
    <row r="61" spans="2:78" ht="20.100000000000001" customHeight="1">
      <c r="E61" s="22" t="s">
        <v>25</v>
      </c>
      <c r="F61" s="19" t="s">
        <v>27</v>
      </c>
      <c r="G61" s="39" t="s">
        <v>0</v>
      </c>
      <c r="H61" s="23" t="s">
        <v>28</v>
      </c>
      <c r="I61" s="22" t="s">
        <v>29</v>
      </c>
      <c r="J61" s="19" t="s">
        <v>23</v>
      </c>
      <c r="K61" s="19" t="s">
        <v>26</v>
      </c>
      <c r="L61" s="39" t="s">
        <v>18</v>
      </c>
      <c r="M61" s="19" t="s">
        <v>30</v>
      </c>
      <c r="N61" s="19" t="s">
        <v>31</v>
      </c>
      <c r="O61" s="19" t="s">
        <v>32</v>
      </c>
      <c r="P61" s="23" t="s">
        <v>20</v>
      </c>
      <c r="Q61" s="76" t="s">
        <v>62</v>
      </c>
      <c r="R61" s="76" t="s">
        <v>63</v>
      </c>
      <c r="S61" s="22" t="s">
        <v>9</v>
      </c>
      <c r="T61" s="19" t="s">
        <v>23</v>
      </c>
      <c r="U61" s="19" t="s">
        <v>26</v>
      </c>
      <c r="V61" s="39" t="s">
        <v>18</v>
      </c>
      <c r="W61" s="19" t="s">
        <v>30</v>
      </c>
      <c r="X61" s="19" t="s">
        <v>31</v>
      </c>
      <c r="Y61" s="19" t="s">
        <v>32</v>
      </c>
      <c r="Z61" s="23" t="s">
        <v>20</v>
      </c>
      <c r="AA61" s="76" t="s">
        <v>62</v>
      </c>
      <c r="AB61" s="76" t="s">
        <v>63</v>
      </c>
      <c r="AC61" s="22" t="s">
        <v>10</v>
      </c>
      <c r="AD61" s="19" t="s">
        <v>23</v>
      </c>
      <c r="AE61" s="19" t="s">
        <v>26</v>
      </c>
      <c r="AF61" s="39" t="s">
        <v>18</v>
      </c>
      <c r="AG61" s="19" t="s">
        <v>30</v>
      </c>
      <c r="AH61" s="19" t="s">
        <v>31</v>
      </c>
      <c r="AI61" s="19" t="s">
        <v>32</v>
      </c>
      <c r="AJ61" s="23" t="s">
        <v>20</v>
      </c>
      <c r="AK61" s="76" t="s">
        <v>62</v>
      </c>
      <c r="AL61" s="76" t="s">
        <v>63</v>
      </c>
      <c r="AM61" s="22" t="s">
        <v>11</v>
      </c>
      <c r="AN61" s="19" t="s">
        <v>23</v>
      </c>
      <c r="AO61" s="19" t="s">
        <v>26</v>
      </c>
      <c r="AP61" s="39" t="s">
        <v>18</v>
      </c>
      <c r="AQ61" s="19" t="s">
        <v>30</v>
      </c>
      <c r="AR61" s="19" t="s">
        <v>31</v>
      </c>
      <c r="AS61" s="19" t="s">
        <v>32</v>
      </c>
      <c r="AT61" s="23" t="s">
        <v>20</v>
      </c>
      <c r="AU61" s="76" t="s">
        <v>62</v>
      </c>
      <c r="AV61" s="76" t="s">
        <v>63</v>
      </c>
      <c r="AW61" s="22" t="s">
        <v>12</v>
      </c>
      <c r="AX61" s="19" t="s">
        <v>23</v>
      </c>
      <c r="AY61" s="19" t="s">
        <v>26</v>
      </c>
      <c r="AZ61" s="39" t="s">
        <v>18</v>
      </c>
      <c r="BA61" s="19" t="s">
        <v>30</v>
      </c>
      <c r="BB61" s="19" t="s">
        <v>31</v>
      </c>
      <c r="BC61" s="19" t="s">
        <v>32</v>
      </c>
      <c r="BD61" s="23" t="s">
        <v>20</v>
      </c>
      <c r="BE61" s="76" t="s">
        <v>62</v>
      </c>
      <c r="BF61" s="76" t="s">
        <v>63</v>
      </c>
      <c r="BG61" s="22" t="s">
        <v>13</v>
      </c>
      <c r="BH61" s="19" t="s">
        <v>23</v>
      </c>
      <c r="BI61" s="19" t="s">
        <v>26</v>
      </c>
      <c r="BJ61" s="39" t="s">
        <v>18</v>
      </c>
      <c r="BK61" s="19" t="s">
        <v>30</v>
      </c>
      <c r="BL61" s="19" t="s">
        <v>31</v>
      </c>
      <c r="BM61" s="19" t="s">
        <v>32</v>
      </c>
      <c r="BN61" s="23" t="s">
        <v>20</v>
      </c>
      <c r="BO61" s="76" t="s">
        <v>62</v>
      </c>
      <c r="BP61" s="76" t="s">
        <v>63</v>
      </c>
      <c r="BQ61" s="22" t="s">
        <v>14</v>
      </c>
      <c r="BR61" s="19" t="s">
        <v>23</v>
      </c>
      <c r="BS61" s="19" t="s">
        <v>26</v>
      </c>
      <c r="BT61" s="39" t="s">
        <v>18</v>
      </c>
      <c r="BU61" s="19" t="s">
        <v>30</v>
      </c>
      <c r="BV61" s="19" t="s">
        <v>31</v>
      </c>
      <c r="BW61" s="19" t="s">
        <v>36</v>
      </c>
      <c r="BX61" s="23" t="s">
        <v>20</v>
      </c>
      <c r="BY61" s="76" t="s">
        <v>62</v>
      </c>
      <c r="BZ61" s="76" t="s">
        <v>63</v>
      </c>
    </row>
    <row r="62" spans="2:78" ht="20.100000000000001" customHeight="1">
      <c r="E62" s="38">
        <v>18</v>
      </c>
      <c r="F62" s="20">
        <f>0.02*E62-0.0054</f>
        <v>0.35459999999999997</v>
      </c>
      <c r="G62" s="20">
        <f t="shared" ref="G62:G86" si="205">F62/$C$14/$C$7</f>
        <v>4.4675853541909678</v>
      </c>
      <c r="H62" s="29">
        <f t="shared" ref="H62:H86" si="206">F62*$C$7/$C$5</f>
        <v>31714.225352112673</v>
      </c>
      <c r="M62" s="43">
        <f>M3+M33</f>
        <v>0.33757161466764735</v>
      </c>
      <c r="N62" s="43">
        <f>N3+N33</f>
        <v>0</v>
      </c>
      <c r="O62" s="43">
        <f>O3+O33</f>
        <v>0.33757161466764735</v>
      </c>
      <c r="P62" s="43">
        <f>P3+P33</f>
        <v>0</v>
      </c>
      <c r="Q62" s="17">
        <f>Q3</f>
        <v>3.0634765778860751</v>
      </c>
      <c r="R62" s="96">
        <f t="shared" ref="R62:R86" si="207">N62/Q62</f>
        <v>0</v>
      </c>
      <c r="W62" s="43">
        <f>W3+W33</f>
        <v>0.25789687915298132</v>
      </c>
      <c r="X62" s="43">
        <f>X3+X33</f>
        <v>0.51579375830596264</v>
      </c>
      <c r="Y62" s="43">
        <f>Y3+Y33</f>
        <v>0.77369063745894384</v>
      </c>
      <c r="Z62" s="43">
        <f>Z3+Z33</f>
        <v>4.42985919537928E-2</v>
      </c>
      <c r="AA62" s="17">
        <f>AA3</f>
        <v>2.8946384384185033</v>
      </c>
      <c r="AB62" s="96">
        <f t="shared" ref="AB62:AB86" si="208">X62/AA62</f>
        <v>0.17818935569299235</v>
      </c>
      <c r="AG62" s="43">
        <f>AG3+AG33</f>
        <v>0.19919393287457143</v>
      </c>
      <c r="AH62" s="43">
        <f>AH3+AH33</f>
        <v>0.79677573149828573</v>
      </c>
      <c r="AI62" s="43">
        <f>AI3+AI33</f>
        <v>0.99596966437285717</v>
      </c>
      <c r="AJ62" s="43">
        <f>AJ3+AJ33</f>
        <v>2.7638860568917657E-2</v>
      </c>
      <c r="AK62" s="17">
        <f>AK3</f>
        <v>2.7142360428230163</v>
      </c>
      <c r="AL62" s="96">
        <f t="shared" ref="AL62:AL86" si="209">AH62/AK62</f>
        <v>0.29355432575774693</v>
      </c>
      <c r="AQ62" s="43">
        <f t="shared" ref="AQ62:AT63" si="210">AQ3+AQ33</f>
        <v>0.15915643441399491</v>
      </c>
      <c r="AR62" s="43">
        <f t="shared" si="210"/>
        <v>0.95493860648396955</v>
      </c>
      <c r="AS62" s="43">
        <f t="shared" si="210"/>
        <v>1.1140950408979644</v>
      </c>
      <c r="AT62" s="43">
        <f t="shared" si="210"/>
        <v>8.741982615407215E-2</v>
      </c>
      <c r="AU62" s="17">
        <f>AU3</f>
        <v>2.543715829736839</v>
      </c>
      <c r="AV62" s="96">
        <f t="shared" ref="AV62:AV86" si="211">AR62/AU62</f>
        <v>0.37541088329145755</v>
      </c>
      <c r="BA62" s="43">
        <f>BA3+BA33</f>
        <v>0.12889451089313875</v>
      </c>
      <c r="BB62" s="43">
        <f>BB3+BB33</f>
        <v>1.03115608714511</v>
      </c>
      <c r="BC62" s="43">
        <f>BC3+BC33</f>
        <v>1.1600505980382487</v>
      </c>
      <c r="BD62" s="43">
        <f>BD3+BD33</f>
        <v>6.0311259863081418E-2</v>
      </c>
      <c r="BE62" s="17">
        <f>BE3</f>
        <v>2.3837085767669484</v>
      </c>
      <c r="BF62" s="96">
        <f t="shared" ref="BF62:BF86" si="212">BB62/BE62</f>
        <v>0.43258479547180173</v>
      </c>
      <c r="BK62" s="43">
        <f>BK3+BK33</f>
        <v>0.10479898743322644</v>
      </c>
      <c r="BL62" s="43">
        <f>BL3+BL33</f>
        <v>1.0479898743322642</v>
      </c>
      <c r="BM62" s="43">
        <f>BM3+BM33</f>
        <v>1.1527888617654907</v>
      </c>
      <c r="BN62" s="43">
        <f>BN3+BN33</f>
        <v>6.6010698633165027E-2</v>
      </c>
      <c r="BO62" s="17">
        <f>BO3</f>
        <v>2.2602864250017372</v>
      </c>
      <c r="BP62" s="96">
        <f t="shared" ref="BP62:BP86" si="213">BL62/BO62</f>
        <v>0.46365357183944456</v>
      </c>
      <c r="BU62" s="43">
        <f>BU3+BU33</f>
        <v>8.136110055243323E-2</v>
      </c>
      <c r="BV62" s="43">
        <f>BV3+BV33</f>
        <v>0.97633320662919865</v>
      </c>
      <c r="BW62" s="43">
        <f>BW3+BW33</f>
        <v>1.0576943071816318</v>
      </c>
      <c r="BX62" s="43">
        <f>BX3+BX33</f>
        <v>0.16952165704292321</v>
      </c>
      <c r="BY62" s="17">
        <f>BY3</f>
        <v>2.0281602656341171</v>
      </c>
      <c r="BZ62" s="96">
        <f t="shared" ref="BZ62:BZ86" si="214">BV62/BY62</f>
        <v>0.48138858805812462</v>
      </c>
    </row>
    <row r="63" spans="2:78" ht="20.100000000000001" customHeight="1">
      <c r="E63" s="38">
        <v>20</v>
      </c>
      <c r="F63" s="20">
        <f t="shared" ref="F63:F86" si="215">0.02*E63-0.0054</f>
        <v>0.39460000000000001</v>
      </c>
      <c r="G63" s="20">
        <f t="shared" si="205"/>
        <v>4.9715430929603945</v>
      </c>
      <c r="H63" s="29">
        <f t="shared" si="206"/>
        <v>35291.690140845072</v>
      </c>
      <c r="M63" s="43">
        <f t="shared" ref="M63:P78" si="216">M4+M34</f>
        <v>0.39472278949076689</v>
      </c>
      <c r="N63" s="43">
        <f t="shared" si="216"/>
        <v>0</v>
      </c>
      <c r="O63" s="43">
        <f t="shared" si="216"/>
        <v>0.39472278949076689</v>
      </c>
      <c r="P63" s="43">
        <f t="shared" si="216"/>
        <v>0</v>
      </c>
      <c r="Q63" s="17">
        <f t="shared" ref="Q63:Q86" si="217">Q4</f>
        <v>4.3556775234344096</v>
      </c>
      <c r="R63" s="96">
        <f t="shared" si="207"/>
        <v>0</v>
      </c>
      <c r="W63" s="43">
        <f t="shared" ref="W63:Z78" si="218">W4+W34</f>
        <v>0.34241981132119881</v>
      </c>
      <c r="X63" s="43">
        <f t="shared" si="218"/>
        <v>0.68483962264239762</v>
      </c>
      <c r="Y63" s="43">
        <f t="shared" si="218"/>
        <v>1.0272594339635965</v>
      </c>
      <c r="Z63" s="43">
        <f t="shared" si="218"/>
        <v>2.2182773656557516E-2</v>
      </c>
      <c r="AA63" s="17">
        <f t="shared" ref="AA63:AA86" si="219">AA4</f>
        <v>4.2252940413918711</v>
      </c>
      <c r="AB63" s="96">
        <f t="shared" si="208"/>
        <v>0.16208093825744771</v>
      </c>
      <c r="AG63" s="43">
        <f t="shared" ref="AG63:AJ63" si="220">AG4+AG34</f>
        <v>0.3142289889027905</v>
      </c>
      <c r="AH63" s="43">
        <f t="shared" si="220"/>
        <v>1.256915955611162</v>
      </c>
      <c r="AI63" s="43">
        <f t="shared" si="220"/>
        <v>1.5711449445139525</v>
      </c>
      <c r="AJ63" s="43">
        <f t="shared" si="220"/>
        <v>2.0310146455308528E-2</v>
      </c>
      <c r="AK63" s="17">
        <f t="shared" ref="AK63:AK86" si="221">AK4</f>
        <v>4.0285598540432401</v>
      </c>
      <c r="AL63" s="96">
        <f t="shared" si="209"/>
        <v>0.31200131092744365</v>
      </c>
      <c r="AQ63" s="43">
        <f t="shared" si="210"/>
        <v>0.24768594463799648</v>
      </c>
      <c r="AR63" s="43">
        <f t="shared" si="210"/>
        <v>1.4861156678279788</v>
      </c>
      <c r="AS63" s="43">
        <f t="shared" si="210"/>
        <v>1.7338016124659752</v>
      </c>
      <c r="AT63" s="43">
        <f t="shared" si="210"/>
        <v>9.4230734465091254E-2</v>
      </c>
      <c r="AU63" s="17">
        <f t="shared" ref="AU63:AU86" si="222">AU4</f>
        <v>3.8677535595241097</v>
      </c>
      <c r="AV63" s="96">
        <f t="shared" si="211"/>
        <v>0.38423225393161586</v>
      </c>
      <c r="BA63" s="43">
        <f t="shared" ref="BA63:BD78" si="223">BA4+BA34</f>
        <v>0.21058537355150153</v>
      </c>
      <c r="BB63" s="43">
        <f t="shared" si="223"/>
        <v>1.6846829884120123</v>
      </c>
      <c r="BC63" s="43">
        <f t="shared" si="223"/>
        <v>1.8952683619635138</v>
      </c>
      <c r="BD63" s="43">
        <f t="shared" si="223"/>
        <v>0.14453599768945641</v>
      </c>
      <c r="BE63" s="17">
        <f t="shared" ref="BE63:BE86" si="224">BE4</f>
        <v>3.7231727649924946</v>
      </c>
      <c r="BF63" s="96">
        <f t="shared" si="212"/>
        <v>0.45248584869668501</v>
      </c>
      <c r="BK63" s="43">
        <f t="shared" ref="BK63:BK86" si="225">BK4+BK34</f>
        <v>0.18272694908027076</v>
      </c>
      <c r="BL63" s="43">
        <f t="shared" ref="BL63:BM63" si="226">BL4+BL34</f>
        <v>1.8272694908027074</v>
      </c>
      <c r="BM63" s="43">
        <f t="shared" si="226"/>
        <v>2.0099964398829782</v>
      </c>
      <c r="BN63" s="43">
        <f t="shared" ref="BN63" si="227">BN4+BN34</f>
        <v>4.4576853802198217E-2</v>
      </c>
      <c r="BO63" s="17">
        <f t="shared" ref="BO63:BO86" si="228">BO4</f>
        <v>3.5672920686838596</v>
      </c>
      <c r="BP63" s="96">
        <f t="shared" si="213"/>
        <v>0.51222873137967428</v>
      </c>
      <c r="BU63" s="43">
        <f t="shared" ref="BU63:BU86" si="229">BU4+BU34</f>
        <v>0.15216884017261745</v>
      </c>
      <c r="BV63" s="43">
        <f t="shared" ref="BV63:BX78" si="230">BV4+BV34</f>
        <v>1.8260260820714094</v>
      </c>
      <c r="BW63" s="43">
        <f t="shared" si="230"/>
        <v>1.9781949222440269</v>
      </c>
      <c r="BX63" s="43">
        <f t="shared" si="230"/>
        <v>5.913758424224054E-2</v>
      </c>
      <c r="BY63" s="17">
        <f t="shared" ref="BY63:BY86" si="231">BY4</f>
        <v>3.3812783009698371</v>
      </c>
      <c r="BZ63" s="96">
        <f t="shared" si="214"/>
        <v>0.54004016219181317</v>
      </c>
    </row>
    <row r="64" spans="2:78" ht="20.100000000000001" customHeight="1">
      <c r="E64" s="38">
        <v>22</v>
      </c>
      <c r="F64" s="20">
        <f t="shared" si="215"/>
        <v>0.43459999999999999</v>
      </c>
      <c r="G64" s="20">
        <f t="shared" si="205"/>
        <v>5.4755008317298213</v>
      </c>
      <c r="H64" s="29">
        <f t="shared" si="206"/>
        <v>38869.15492957746</v>
      </c>
      <c r="M64" s="43">
        <f t="shared" si="216"/>
        <v>0.47192054024655361</v>
      </c>
      <c r="N64" s="43">
        <f t="shared" si="216"/>
        <v>0</v>
      </c>
      <c r="O64" s="43">
        <f t="shared" si="216"/>
        <v>0.47192054024655361</v>
      </c>
      <c r="P64" s="43">
        <f t="shared" si="216"/>
        <v>0</v>
      </c>
      <c r="Q64" s="17">
        <f t="shared" si="217"/>
        <v>5.9429384798410618</v>
      </c>
      <c r="R64" s="96">
        <f t="shared" si="207"/>
        <v>0</v>
      </c>
      <c r="W64" s="43">
        <f t="shared" si="218"/>
        <v>0.41718854177089421</v>
      </c>
      <c r="X64" s="43">
        <f t="shared" si="218"/>
        <v>0.83437708354178841</v>
      </c>
      <c r="Y64" s="43">
        <f t="shared" si="218"/>
        <v>1.2515656253126828</v>
      </c>
      <c r="Z64" s="43">
        <f t="shared" si="218"/>
        <v>2.266833876454068E-2</v>
      </c>
      <c r="AA64" s="17">
        <f t="shared" si="219"/>
        <v>5.7370084810606645</v>
      </c>
      <c r="AB64" s="96">
        <f t="shared" si="208"/>
        <v>0.1454376590685339</v>
      </c>
      <c r="AG64" s="43">
        <f t="shared" ref="AG64:AJ64" si="232">AG5+AG35</f>
        <v>0.36266890904105042</v>
      </c>
      <c r="AH64" s="43">
        <f t="shared" si="232"/>
        <v>1.4506756361642017</v>
      </c>
      <c r="AI64" s="43">
        <f t="shared" si="232"/>
        <v>1.8133445452052521</v>
      </c>
      <c r="AJ64" s="43">
        <f t="shared" si="232"/>
        <v>3.0666822759149746E-2</v>
      </c>
      <c r="AK64" s="17">
        <f t="shared" si="221"/>
        <v>5.5055307756646537</v>
      </c>
      <c r="AL64" s="96">
        <f t="shared" si="209"/>
        <v>0.26349423793550031</v>
      </c>
      <c r="AQ64" s="43">
        <f t="shared" ref="AQ64:AT78" si="233">AQ5+AQ35</f>
        <v>0.31077128080921645</v>
      </c>
      <c r="AR64" s="43">
        <f t="shared" si="233"/>
        <v>1.8646276848552987</v>
      </c>
      <c r="AS64" s="43">
        <f t="shared" si="233"/>
        <v>2.175398965664515</v>
      </c>
      <c r="AT64" s="43">
        <f t="shared" si="233"/>
        <v>4.2582916789173655E-2</v>
      </c>
      <c r="AU64" s="17">
        <f t="shared" si="222"/>
        <v>5.2674726003828027</v>
      </c>
      <c r="AV64" s="96">
        <f t="shared" si="211"/>
        <v>0.3539890619876771</v>
      </c>
      <c r="BA64" s="43">
        <f t="shared" si="223"/>
        <v>0.27916436521939492</v>
      </c>
      <c r="BB64" s="43">
        <f t="shared" si="223"/>
        <v>2.2333149217551593</v>
      </c>
      <c r="BC64" s="43">
        <f t="shared" si="223"/>
        <v>2.5124792869745542</v>
      </c>
      <c r="BD64" s="43">
        <f t="shared" si="223"/>
        <v>4.7023857493604167E-2</v>
      </c>
      <c r="BE64" s="17">
        <f t="shared" si="224"/>
        <v>5.1068317178755374</v>
      </c>
      <c r="BF64" s="96">
        <f t="shared" si="212"/>
        <v>0.43731907474801762</v>
      </c>
      <c r="BK64" s="43">
        <f t="shared" si="225"/>
        <v>0.24572924781454256</v>
      </c>
      <c r="BL64" s="43">
        <f t="shared" ref="BL64:BM64" si="234">BL5+BL35</f>
        <v>2.4572924781454257</v>
      </c>
      <c r="BM64" s="43">
        <f t="shared" si="234"/>
        <v>2.7030217259599683</v>
      </c>
      <c r="BN64" s="43">
        <f t="shared" ref="BN64" si="235">BN5+BN35</f>
        <v>5.5998484911853691E-2</v>
      </c>
      <c r="BO64" s="17">
        <f t="shared" si="228"/>
        <v>4.9597388616038245</v>
      </c>
      <c r="BP64" s="96">
        <f t="shared" si="213"/>
        <v>0.49544795536892727</v>
      </c>
      <c r="BU64" s="43">
        <f t="shared" si="229"/>
        <v>0.2170522785398015</v>
      </c>
      <c r="BV64" s="43">
        <f t="shared" ref="BV64:BW64" si="236">BV5+BV35</f>
        <v>2.6046273424776176</v>
      </c>
      <c r="BW64" s="43">
        <f t="shared" si="236"/>
        <v>2.8216796210174193</v>
      </c>
      <c r="BX64" s="43">
        <f t="shared" si="230"/>
        <v>6.225815094963659E-2</v>
      </c>
      <c r="BY64" s="17">
        <f t="shared" si="231"/>
        <v>4.7994850655604324</v>
      </c>
      <c r="BZ64" s="96">
        <f t="shared" si="214"/>
        <v>0.54268891493539362</v>
      </c>
    </row>
    <row r="65" spans="5:78" ht="20.100000000000001" customHeight="1">
      <c r="E65" s="38">
        <v>24</v>
      </c>
      <c r="F65" s="20">
        <f t="shared" si="215"/>
        <v>0.47459999999999997</v>
      </c>
      <c r="G65" s="20">
        <f t="shared" si="205"/>
        <v>5.9794585704992471</v>
      </c>
      <c r="H65" s="29">
        <f t="shared" si="206"/>
        <v>42446.619718309856</v>
      </c>
      <c r="M65" s="43">
        <f t="shared" si="216"/>
        <v>0.53422163533614431</v>
      </c>
      <c r="N65" s="43">
        <f t="shared" si="216"/>
        <v>0</v>
      </c>
      <c r="O65" s="43">
        <f t="shared" si="216"/>
        <v>0.53422163533614431</v>
      </c>
      <c r="P65" s="43">
        <f t="shared" si="216"/>
        <v>0</v>
      </c>
      <c r="Q65" s="17">
        <f t="shared" si="217"/>
        <v>7.8454044557062934</v>
      </c>
      <c r="R65" s="96">
        <f t="shared" si="207"/>
        <v>0</v>
      </c>
      <c r="W65" s="43">
        <f t="shared" si="218"/>
        <v>0.46499428439029483</v>
      </c>
      <c r="X65" s="43">
        <f t="shared" si="218"/>
        <v>0.92998856878058966</v>
      </c>
      <c r="Y65" s="43">
        <f t="shared" si="218"/>
        <v>1.3949828531708846</v>
      </c>
      <c r="Z65" s="43">
        <f t="shared" si="218"/>
        <v>3.3578497396971538E-2</v>
      </c>
      <c r="AA65" s="17">
        <f t="shared" si="219"/>
        <v>7.549998235116183</v>
      </c>
      <c r="AB65" s="96">
        <f t="shared" si="208"/>
        <v>0.1231773226720865</v>
      </c>
      <c r="AG65" s="43">
        <f t="shared" ref="AG65:AJ65" si="237">AG6+AG36</f>
        <v>0.42280126023097203</v>
      </c>
      <c r="AH65" s="43">
        <f t="shared" si="237"/>
        <v>1.6912050409238881</v>
      </c>
      <c r="AI65" s="43">
        <f t="shared" si="237"/>
        <v>2.11400630115486</v>
      </c>
      <c r="AJ65" s="43">
        <f t="shared" si="237"/>
        <v>5.1174412323961721E-2</v>
      </c>
      <c r="AK65" s="17">
        <f t="shared" si="221"/>
        <v>7.2334195550298528</v>
      </c>
      <c r="AL65" s="96">
        <f t="shared" si="209"/>
        <v>0.23380436155509418</v>
      </c>
      <c r="AQ65" s="43">
        <f t="shared" si="233"/>
        <v>0.36660303651814113</v>
      </c>
      <c r="AR65" s="43">
        <f t="shared" si="233"/>
        <v>2.1996182191088467</v>
      </c>
      <c r="AS65" s="43">
        <f t="shared" si="233"/>
        <v>2.5662212556269877</v>
      </c>
      <c r="AT65" s="43">
        <f t="shared" si="233"/>
        <v>8.1644821007968604E-2</v>
      </c>
      <c r="AU65" s="17">
        <f t="shared" si="222"/>
        <v>7.0010266067499201</v>
      </c>
      <c r="AV65" s="96">
        <f t="shared" si="211"/>
        <v>0.31418509636688458</v>
      </c>
      <c r="BA65" s="43">
        <f t="shared" si="223"/>
        <v>0.3227310932804055</v>
      </c>
      <c r="BB65" s="43">
        <f t="shared" si="223"/>
        <v>2.581848746243244</v>
      </c>
      <c r="BC65" s="43">
        <f t="shared" si="223"/>
        <v>2.9045798395236497</v>
      </c>
      <c r="BD65" s="43">
        <f t="shared" si="223"/>
        <v>9.5717792019534786E-2</v>
      </c>
      <c r="BE65" s="17">
        <f t="shared" si="224"/>
        <v>6.7449406680813588</v>
      </c>
      <c r="BF65" s="96">
        <f t="shared" si="212"/>
        <v>0.38278301816073163</v>
      </c>
      <c r="BK65" s="43">
        <f t="shared" si="225"/>
        <v>0.29250452776880154</v>
      </c>
      <c r="BL65" s="43">
        <f t="shared" ref="BL65:BM65" si="238">BL6+BL36</f>
        <v>2.9250452776880151</v>
      </c>
      <c r="BM65" s="43">
        <f t="shared" si="238"/>
        <v>3.2175498054568168</v>
      </c>
      <c r="BN65" s="43">
        <f t="shared" ref="BN65" si="239">BN6+BN36</f>
        <v>7.1837446104222422E-2</v>
      </c>
      <c r="BO65" s="17">
        <f t="shared" si="228"/>
        <v>6.5604378067571618</v>
      </c>
      <c r="BP65" s="96">
        <f t="shared" si="213"/>
        <v>0.44586129216487019</v>
      </c>
      <c r="BU65" s="43">
        <f t="shared" si="229"/>
        <v>0.2628420988931347</v>
      </c>
      <c r="BV65" s="43">
        <f t="shared" ref="BV65:BW65" si="240">BV6+BV36</f>
        <v>3.154105186717616</v>
      </c>
      <c r="BW65" s="43">
        <f t="shared" si="240"/>
        <v>3.4169472856107506</v>
      </c>
      <c r="BX65" s="43">
        <f t="shared" si="230"/>
        <v>9.060844204620333E-2</v>
      </c>
      <c r="BY65" s="17">
        <f t="shared" si="231"/>
        <v>6.3648446095063722</v>
      </c>
      <c r="BZ65" s="96">
        <f t="shared" si="214"/>
        <v>0.49555101188279188</v>
      </c>
    </row>
    <row r="66" spans="5:78" ht="20.100000000000001" customHeight="1">
      <c r="E66" s="38">
        <v>26</v>
      </c>
      <c r="F66" s="20">
        <f t="shared" si="215"/>
        <v>0.51460000000000006</v>
      </c>
      <c r="G66" s="20">
        <f t="shared" si="205"/>
        <v>6.4834163092686756</v>
      </c>
      <c r="H66" s="29">
        <f t="shared" si="206"/>
        <v>46024.084507042258</v>
      </c>
      <c r="M66" s="43">
        <f t="shared" si="216"/>
        <v>0.67781893778196722</v>
      </c>
      <c r="N66" s="43">
        <f t="shared" si="216"/>
        <v>0</v>
      </c>
      <c r="O66" s="43">
        <f t="shared" si="216"/>
        <v>0.67781893778196722</v>
      </c>
      <c r="P66" s="43">
        <f t="shared" si="216"/>
        <v>0</v>
      </c>
      <c r="Q66" s="17">
        <f t="shared" si="217"/>
        <v>9.9244844876279821</v>
      </c>
      <c r="R66" s="96">
        <f t="shared" si="207"/>
        <v>0</v>
      </c>
      <c r="W66" s="43">
        <f t="shared" si="218"/>
        <v>0.53010823154423503</v>
      </c>
      <c r="X66" s="43">
        <f t="shared" si="218"/>
        <v>1.0602164630884701</v>
      </c>
      <c r="Y66" s="43">
        <f t="shared" si="218"/>
        <v>1.590324694632705</v>
      </c>
      <c r="Z66" s="43">
        <f t="shared" si="218"/>
        <v>6.8584787591695173E-2</v>
      </c>
      <c r="AA66" s="17">
        <f t="shared" si="219"/>
        <v>9.6205294783915125</v>
      </c>
      <c r="AB66" s="96">
        <f t="shared" si="208"/>
        <v>0.11020354601789871</v>
      </c>
      <c r="AG66" s="43">
        <f t="shared" ref="AG66:AJ66" si="241">AG7+AG37</f>
        <v>0.45183371767675024</v>
      </c>
      <c r="AH66" s="43">
        <f t="shared" si="241"/>
        <v>1.8073348707070009</v>
      </c>
      <c r="AI66" s="43">
        <f t="shared" si="241"/>
        <v>2.2591685883837513</v>
      </c>
      <c r="AJ66" s="43">
        <f t="shared" si="241"/>
        <v>6.8898164761249853E-2</v>
      </c>
      <c r="AK66" s="17">
        <f t="shared" si="221"/>
        <v>9.2272515383223368</v>
      </c>
      <c r="AL66" s="96">
        <f t="shared" si="209"/>
        <v>0.19586925350423509</v>
      </c>
      <c r="AQ66" s="43">
        <f t="shared" si="233"/>
        <v>0.39440447616803137</v>
      </c>
      <c r="AR66" s="43">
        <f t="shared" si="233"/>
        <v>2.3664268570081881</v>
      </c>
      <c r="AS66" s="43">
        <f t="shared" si="233"/>
        <v>2.7608313331762195</v>
      </c>
      <c r="AT66" s="43">
        <f t="shared" si="233"/>
        <v>0.13803912684503999</v>
      </c>
      <c r="AU66" s="17">
        <f t="shared" si="222"/>
        <v>8.9104443088221679</v>
      </c>
      <c r="AV66" s="96">
        <f t="shared" si="211"/>
        <v>0.26557899639922622</v>
      </c>
      <c r="BA66" s="43">
        <f t="shared" si="223"/>
        <v>0.35321759517021112</v>
      </c>
      <c r="BB66" s="43">
        <f t="shared" si="223"/>
        <v>2.8257407613616889</v>
      </c>
      <c r="BC66" s="43">
        <f t="shared" si="223"/>
        <v>3.1789583565319002</v>
      </c>
      <c r="BD66" s="43">
        <f t="shared" si="223"/>
        <v>0.13578620236886904</v>
      </c>
      <c r="BE66" s="17">
        <f t="shared" si="224"/>
        <v>8.6296232960603572</v>
      </c>
      <c r="BF66" s="96">
        <f t="shared" si="212"/>
        <v>0.32744659464471776</v>
      </c>
      <c r="BK66" s="43">
        <f t="shared" si="225"/>
        <v>0.32599865889084811</v>
      </c>
      <c r="BL66" s="43">
        <f t="shared" ref="BL66:BM66" si="242">BL7+BL37</f>
        <v>3.2599865889084811</v>
      </c>
      <c r="BM66" s="43">
        <f t="shared" si="242"/>
        <v>3.585985247799329</v>
      </c>
      <c r="BN66" s="43">
        <f t="shared" ref="BN66" si="243">BN7+BN37</f>
        <v>0.12698956454666038</v>
      </c>
      <c r="BO66" s="17">
        <f t="shared" si="228"/>
        <v>8.3802902229446072</v>
      </c>
      <c r="BP66" s="96">
        <f t="shared" si="213"/>
        <v>0.38900640695985467</v>
      </c>
      <c r="BU66" s="43">
        <f t="shared" si="229"/>
        <v>0.29313146339246077</v>
      </c>
      <c r="BV66" s="43">
        <f t="shared" ref="BV66:BW66" si="244">BV7+BV37</f>
        <v>3.5175775607095292</v>
      </c>
      <c r="BW66" s="43">
        <f t="shared" si="244"/>
        <v>3.8107090241019899</v>
      </c>
      <c r="BX66" s="43">
        <f t="shared" si="230"/>
        <v>0.12169324331765857</v>
      </c>
      <c r="BY66" s="17">
        <f t="shared" si="231"/>
        <v>8.1251736507101899</v>
      </c>
      <c r="BZ66" s="96">
        <f t="shared" si="214"/>
        <v>0.43292337024724037</v>
      </c>
    </row>
    <row r="67" spans="5:78" ht="20.100000000000001" customHeight="1">
      <c r="E67" s="38">
        <v>28</v>
      </c>
      <c r="F67" s="20">
        <f t="shared" si="215"/>
        <v>0.55460000000000009</v>
      </c>
      <c r="G67" s="20">
        <f t="shared" si="205"/>
        <v>6.9873740480381032</v>
      </c>
      <c r="H67" s="29">
        <f t="shared" si="206"/>
        <v>49601.549295774654</v>
      </c>
      <c r="M67" s="43">
        <f t="shared" si="216"/>
        <v>0.83343866031919589</v>
      </c>
      <c r="N67" s="43">
        <f t="shared" si="216"/>
        <v>0</v>
      </c>
      <c r="O67" s="43">
        <f t="shared" si="216"/>
        <v>0.83343866031919589</v>
      </c>
      <c r="P67" s="43">
        <f t="shared" si="216"/>
        <v>0</v>
      </c>
      <c r="Q67" s="17">
        <f t="shared" si="217"/>
        <v>12.270497080657861</v>
      </c>
      <c r="R67" s="96">
        <f t="shared" si="207"/>
        <v>0</v>
      </c>
      <c r="W67" s="43">
        <f t="shared" si="218"/>
        <v>0.63650661106712514</v>
      </c>
      <c r="X67" s="43">
        <f t="shared" si="218"/>
        <v>1.2730132221342503</v>
      </c>
      <c r="Y67" s="43">
        <f t="shared" si="218"/>
        <v>1.9095198332013754</v>
      </c>
      <c r="Z67" s="43">
        <f t="shared" si="218"/>
        <v>5.706254979350802E-2</v>
      </c>
      <c r="AA67" s="17">
        <f t="shared" si="219"/>
        <v>11.850594138734206</v>
      </c>
      <c r="AB67" s="96">
        <f t="shared" si="208"/>
        <v>0.10742189017961122</v>
      </c>
      <c r="AG67" s="43">
        <f t="shared" ref="AG67:AJ67" si="245">AG8+AG38</f>
        <v>0.487255271961203</v>
      </c>
      <c r="AH67" s="43">
        <f t="shared" si="245"/>
        <v>1.949021087844812</v>
      </c>
      <c r="AI67" s="43">
        <f t="shared" si="245"/>
        <v>2.4362763598060151</v>
      </c>
      <c r="AJ67" s="43">
        <f t="shared" si="245"/>
        <v>0.10896111265318682</v>
      </c>
      <c r="AK67" s="17">
        <f t="shared" si="221"/>
        <v>11.544917667602045</v>
      </c>
      <c r="AL67" s="96">
        <f t="shared" si="209"/>
        <v>0.16882070049873613</v>
      </c>
      <c r="AQ67" s="43">
        <f t="shared" si="233"/>
        <v>0.46066155976618034</v>
      </c>
      <c r="AR67" s="43">
        <f t="shared" si="233"/>
        <v>2.7639693585970817</v>
      </c>
      <c r="AS67" s="43">
        <f t="shared" si="233"/>
        <v>3.2246309183632622</v>
      </c>
      <c r="AT67" s="43">
        <f t="shared" si="233"/>
        <v>0.18626846664932223</v>
      </c>
      <c r="AU67" s="17">
        <f t="shared" si="222"/>
        <v>11.125014725678392</v>
      </c>
      <c r="AV67" s="96">
        <f t="shared" si="211"/>
        <v>0.24844635506120982</v>
      </c>
      <c r="BA67" s="43">
        <f t="shared" si="223"/>
        <v>0.40220597766343796</v>
      </c>
      <c r="BB67" s="43">
        <f t="shared" si="223"/>
        <v>3.2176478213075037</v>
      </c>
      <c r="BC67" s="43">
        <f t="shared" si="223"/>
        <v>3.6198537989709418</v>
      </c>
      <c r="BD67" s="43">
        <f t="shared" si="223"/>
        <v>0.24483859513388539</v>
      </c>
      <c r="BE67" s="17">
        <f t="shared" si="224"/>
        <v>10.856341195788545</v>
      </c>
      <c r="BF67" s="96">
        <f t="shared" si="212"/>
        <v>0.29638418351808182</v>
      </c>
      <c r="BK67" s="43">
        <f t="shared" si="225"/>
        <v>0.35440338922883435</v>
      </c>
      <c r="BL67" s="43">
        <f t="shared" ref="BL67:BM67" si="246">BL8+BL38</f>
        <v>3.5440338922883434</v>
      </c>
      <c r="BM67" s="43">
        <f t="shared" si="246"/>
        <v>3.8984372815171775</v>
      </c>
      <c r="BN67" s="43">
        <f t="shared" ref="BN67" si="247">BN8+BN38</f>
        <v>0.18118793011449122</v>
      </c>
      <c r="BO67" s="17">
        <f t="shared" si="228"/>
        <v>10.491138253962225</v>
      </c>
      <c r="BP67" s="96">
        <f t="shared" si="213"/>
        <v>0.3378121426385603</v>
      </c>
      <c r="BU67" s="43">
        <f t="shared" si="229"/>
        <v>0.32981456584311108</v>
      </c>
      <c r="BV67" s="43">
        <f t="shared" ref="BV67:BW67" si="248">BV8+BV38</f>
        <v>3.9577747901173326</v>
      </c>
      <c r="BW67" s="43">
        <f t="shared" si="248"/>
        <v>4.2875893559604439</v>
      </c>
      <c r="BX67" s="43">
        <f t="shared" si="230"/>
        <v>0.18091777238808002</v>
      </c>
      <c r="BY67" s="17">
        <f t="shared" si="231"/>
        <v>10.242575018225811</v>
      </c>
      <c r="BZ67" s="96">
        <f t="shared" si="214"/>
        <v>0.38640427656861692</v>
      </c>
    </row>
    <row r="68" spans="5:78" ht="20.100000000000001" customHeight="1">
      <c r="E68" s="38">
        <v>30</v>
      </c>
      <c r="F68" s="20">
        <f t="shared" si="215"/>
        <v>0.59460000000000002</v>
      </c>
      <c r="G68" s="20">
        <f t="shared" si="205"/>
        <v>7.4913317868075282</v>
      </c>
      <c r="H68" s="29">
        <f t="shared" si="206"/>
        <v>53179.014084507042</v>
      </c>
      <c r="M68" s="43">
        <f t="shared" si="216"/>
        <v>0.97592299658565806</v>
      </c>
      <c r="N68" s="43">
        <f t="shared" si="216"/>
        <v>0</v>
      </c>
      <c r="O68" s="43">
        <f t="shared" si="216"/>
        <v>0.97592299658565806</v>
      </c>
      <c r="P68" s="43">
        <f t="shared" si="216"/>
        <v>0</v>
      </c>
      <c r="Q68" s="17">
        <f t="shared" si="217"/>
        <v>15.085896125721149</v>
      </c>
      <c r="R68" s="96">
        <f t="shared" si="207"/>
        <v>0</v>
      </c>
      <c r="W68" s="43">
        <f t="shared" si="218"/>
        <v>0.76772194320542486</v>
      </c>
      <c r="X68" s="43">
        <f t="shared" si="218"/>
        <v>1.5354438864108497</v>
      </c>
      <c r="Y68" s="43">
        <f t="shared" si="218"/>
        <v>2.3031658296162743</v>
      </c>
      <c r="Z68" s="43">
        <f t="shared" si="218"/>
        <v>5.5216874717219311E-2</v>
      </c>
      <c r="AA68" s="17">
        <f t="shared" si="219"/>
        <v>14.424686195647816</v>
      </c>
      <c r="AB68" s="96">
        <f t="shared" si="208"/>
        <v>0.10644556599602981</v>
      </c>
      <c r="AG68" s="43">
        <f t="shared" ref="AG68:AJ68" si="249">AG9+AG39</f>
        <v>0.68831818189188498</v>
      </c>
      <c r="AH68" s="43">
        <f t="shared" si="249"/>
        <v>2.7532727275675399</v>
      </c>
      <c r="AI68" s="43">
        <f t="shared" si="249"/>
        <v>3.4415909094594248</v>
      </c>
      <c r="AJ68" s="43">
        <f t="shared" si="249"/>
        <v>0.16993333176696068</v>
      </c>
      <c r="AK68" s="17">
        <f t="shared" si="221"/>
        <v>14.162977917477859</v>
      </c>
      <c r="AL68" s="96">
        <f t="shared" si="209"/>
        <v>0.19439928125354602</v>
      </c>
      <c r="AQ68" s="43">
        <f t="shared" si="233"/>
        <v>0.61101292776104288</v>
      </c>
      <c r="AR68" s="43">
        <f t="shared" si="233"/>
        <v>3.6660775665662566</v>
      </c>
      <c r="AS68" s="43">
        <f t="shared" si="233"/>
        <v>4.2770904943273003</v>
      </c>
      <c r="AT68" s="43">
        <f t="shared" si="233"/>
        <v>0.16752311510113513</v>
      </c>
      <c r="AU68" s="17">
        <f t="shared" si="222"/>
        <v>13.870538743007643</v>
      </c>
      <c r="AV68" s="96">
        <f t="shared" si="211"/>
        <v>0.26430678969945448</v>
      </c>
      <c r="BA68" s="43">
        <f t="shared" si="223"/>
        <v>0.49566815568756778</v>
      </c>
      <c r="BB68" s="43">
        <f t="shared" si="223"/>
        <v>3.9653452455005422</v>
      </c>
      <c r="BC68" s="43">
        <f t="shared" si="223"/>
        <v>4.4610134011881097</v>
      </c>
      <c r="BD68" s="43">
        <f t="shared" si="223"/>
        <v>0.22360278272515538</v>
      </c>
      <c r="BE68" s="17">
        <f t="shared" si="224"/>
        <v>13.374879125261515</v>
      </c>
      <c r="BF68" s="96">
        <f t="shared" si="212"/>
        <v>0.29647709024981628</v>
      </c>
      <c r="BK68" s="43">
        <f t="shared" si="225"/>
        <v>0.39803850989418055</v>
      </c>
      <c r="BL68" s="43">
        <f t="shared" ref="BL68:BM68" si="250">BL9+BL39</f>
        <v>3.980385098941805</v>
      </c>
      <c r="BM68" s="43">
        <f t="shared" si="250"/>
        <v>4.3784236088359858</v>
      </c>
      <c r="BN68" s="43">
        <f t="shared" ref="BN68" si="251">BN9+BN39</f>
        <v>0.28850107377634038</v>
      </c>
      <c r="BO68" s="17">
        <f t="shared" si="228"/>
        <v>13.041795862136116</v>
      </c>
      <c r="BP68" s="96">
        <f t="shared" si="213"/>
        <v>0.30520222375953199</v>
      </c>
      <c r="BU68" s="43">
        <f t="shared" si="229"/>
        <v>0.36885295576256849</v>
      </c>
      <c r="BV68" s="43">
        <f t="shared" ref="BV68:BW68" si="252">BV9+BV39</f>
        <v>4.4262354691508214</v>
      </c>
      <c r="BW68" s="43">
        <f t="shared" si="252"/>
        <v>4.7950884249133905</v>
      </c>
      <c r="BX68" s="43">
        <f t="shared" si="230"/>
        <v>0.31483191924145587</v>
      </c>
      <c r="BY68" s="17">
        <f t="shared" si="231"/>
        <v>12.741426133781966</v>
      </c>
      <c r="BZ68" s="96">
        <f t="shared" si="214"/>
        <v>0.3473893285317039</v>
      </c>
    </row>
    <row r="69" spans="5:78" ht="20.100000000000001" customHeight="1">
      <c r="E69" s="38">
        <v>32</v>
      </c>
      <c r="F69" s="20">
        <f t="shared" si="215"/>
        <v>0.63460000000000005</v>
      </c>
      <c r="G69" s="20">
        <f t="shared" si="205"/>
        <v>7.9952895255769558</v>
      </c>
      <c r="H69" s="29">
        <f t="shared" si="206"/>
        <v>56756.478873239437</v>
      </c>
      <c r="M69" s="43">
        <f t="shared" si="216"/>
        <v>1.0413669552129283</v>
      </c>
      <c r="N69" s="43">
        <f t="shared" si="216"/>
        <v>0</v>
      </c>
      <c r="O69" s="43">
        <f t="shared" si="216"/>
        <v>1.0413669552129283</v>
      </c>
      <c r="P69" s="43">
        <f t="shared" si="216"/>
        <v>0</v>
      </c>
      <c r="Q69" s="17">
        <f t="shared" si="217"/>
        <v>18.074753002616845</v>
      </c>
      <c r="R69" s="96">
        <f t="shared" si="207"/>
        <v>0</v>
      </c>
      <c r="W69" s="43">
        <f t="shared" si="218"/>
        <v>0.88297589675419441</v>
      </c>
      <c r="X69" s="43">
        <f t="shared" si="218"/>
        <v>1.7659517935083888</v>
      </c>
      <c r="Y69" s="43">
        <f t="shared" si="218"/>
        <v>2.6489276902625836</v>
      </c>
      <c r="Z69" s="43">
        <f t="shared" si="218"/>
        <v>7.8011816150825308E-2</v>
      </c>
      <c r="AA69" s="17">
        <f t="shared" si="219"/>
        <v>17.684286275530042</v>
      </c>
      <c r="AB69" s="96">
        <f t="shared" si="208"/>
        <v>9.9859941531932644E-2</v>
      </c>
      <c r="AG69" s="43">
        <f t="shared" ref="AG69:AJ69" si="253">AG10+AG40</f>
        <v>0.71505031953145015</v>
      </c>
      <c r="AH69" s="43">
        <f t="shared" si="253"/>
        <v>2.8602012781258006</v>
      </c>
      <c r="AI69" s="43">
        <f t="shared" si="253"/>
        <v>3.575251597657251</v>
      </c>
      <c r="AJ69" s="43">
        <f t="shared" si="253"/>
        <v>0.19866650844570904</v>
      </c>
      <c r="AK69" s="17">
        <f t="shared" si="221"/>
        <v>17.211869741523785</v>
      </c>
      <c r="AL69" s="96">
        <f t="shared" si="209"/>
        <v>0.16617609365387773</v>
      </c>
      <c r="AQ69" s="43">
        <f t="shared" si="233"/>
        <v>0.69383514776603517</v>
      </c>
      <c r="AR69" s="43">
        <f t="shared" si="233"/>
        <v>4.1630108865962114</v>
      </c>
      <c r="AS69" s="43">
        <f t="shared" si="233"/>
        <v>4.8568460343622464</v>
      </c>
      <c r="AT69" s="43">
        <f t="shared" si="233"/>
        <v>0.16042216345109178</v>
      </c>
      <c r="AU69" s="17">
        <f t="shared" si="222"/>
        <v>16.832249312411619</v>
      </c>
      <c r="AV69" s="96">
        <f t="shared" si="211"/>
        <v>0.24732350438313233</v>
      </c>
      <c r="BA69" s="43">
        <f t="shared" si="223"/>
        <v>0.58847815046200802</v>
      </c>
      <c r="BB69" s="43">
        <f t="shared" si="223"/>
        <v>4.7078252036960642</v>
      </c>
      <c r="BC69" s="43">
        <f t="shared" si="223"/>
        <v>5.2963033541580726</v>
      </c>
      <c r="BD69" s="43">
        <f t="shared" si="223"/>
        <v>0.24729140524695176</v>
      </c>
      <c r="BE69" s="17">
        <f t="shared" si="224"/>
        <v>16.335729894017291</v>
      </c>
      <c r="BF69" s="96">
        <f t="shared" si="212"/>
        <v>0.28819191026292817</v>
      </c>
      <c r="BK69" s="43">
        <f t="shared" si="225"/>
        <v>0.438191634047085</v>
      </c>
      <c r="BL69" s="43">
        <f t="shared" ref="BL69:BM69" si="254">BL10+BL40</f>
        <v>4.3819163404708492</v>
      </c>
      <c r="BM69" s="43">
        <f t="shared" si="254"/>
        <v>4.8201079745179349</v>
      </c>
      <c r="BN69" s="43">
        <f t="shared" ref="BN69" si="255">BN10+BN40</f>
        <v>0.37604326354959816</v>
      </c>
      <c r="BO69" s="17">
        <f t="shared" si="228"/>
        <v>15.895852253934933</v>
      </c>
      <c r="BP69" s="96">
        <f t="shared" si="213"/>
        <v>0.27566413366644932</v>
      </c>
      <c r="BU69" s="43">
        <f t="shared" si="229"/>
        <v>0.40424982562618089</v>
      </c>
      <c r="BV69" s="43">
        <f t="shared" ref="BV69:BW69" si="256">BV10+BV40</f>
        <v>4.8509979075141709</v>
      </c>
      <c r="BW69" s="43">
        <f t="shared" si="256"/>
        <v>5.2552477331403518</v>
      </c>
      <c r="BX69" s="43">
        <f t="shared" si="230"/>
        <v>0.37031834093413735</v>
      </c>
      <c r="BY69" s="17">
        <f t="shared" si="231"/>
        <v>15.584925045328776</v>
      </c>
      <c r="BZ69" s="96">
        <f t="shared" si="214"/>
        <v>0.31126219044397307</v>
      </c>
    </row>
    <row r="70" spans="5:78" ht="20.100000000000001" customHeight="1">
      <c r="E70" s="38">
        <v>34</v>
      </c>
      <c r="F70" s="20">
        <f t="shared" si="215"/>
        <v>0.67460000000000009</v>
      </c>
      <c r="G70" s="20">
        <f t="shared" si="205"/>
        <v>8.4992472643463834</v>
      </c>
      <c r="H70" s="29">
        <f t="shared" si="206"/>
        <v>60333.94366197184</v>
      </c>
      <c r="M70" s="43">
        <f t="shared" si="216"/>
        <v>1.0956643406858033</v>
      </c>
      <c r="N70" s="43">
        <f t="shared" si="216"/>
        <v>0</v>
      </c>
      <c r="O70" s="43">
        <f t="shared" si="216"/>
        <v>1.0956643406858033</v>
      </c>
      <c r="P70" s="43">
        <f t="shared" si="216"/>
        <v>0</v>
      </c>
      <c r="Q70" s="17">
        <f t="shared" si="217"/>
        <v>21.421580144628489</v>
      </c>
      <c r="R70" s="96">
        <f t="shared" si="207"/>
        <v>0</v>
      </c>
      <c r="W70" s="43">
        <f t="shared" si="218"/>
        <v>0.93388102002997864</v>
      </c>
      <c r="X70" s="43">
        <f t="shared" si="218"/>
        <v>1.8677620400599573</v>
      </c>
      <c r="Y70" s="43">
        <f t="shared" si="218"/>
        <v>2.801643060089936</v>
      </c>
      <c r="Z70" s="43">
        <f t="shared" si="218"/>
        <v>7.5787766092968722E-2</v>
      </c>
      <c r="AA70" s="17">
        <f t="shared" si="219"/>
        <v>21.069789648234305</v>
      </c>
      <c r="AB70" s="96">
        <f t="shared" si="208"/>
        <v>8.8646449311679754E-2</v>
      </c>
      <c r="AG70" s="43">
        <f t="shared" ref="AG70:AJ70" si="257">AG11+AG41</f>
        <v>0.89097119468358832</v>
      </c>
      <c r="AH70" s="43">
        <f t="shared" si="257"/>
        <v>3.5638847787343533</v>
      </c>
      <c r="AI70" s="43">
        <f t="shared" si="257"/>
        <v>4.454855973417942</v>
      </c>
      <c r="AJ70" s="43">
        <f t="shared" si="257"/>
        <v>0.17661042606950902</v>
      </c>
      <c r="AK70" s="17">
        <f t="shared" si="221"/>
        <v>20.516769197112588</v>
      </c>
      <c r="AL70" s="96">
        <f t="shared" si="209"/>
        <v>0.17370594485392535</v>
      </c>
      <c r="AQ70" s="43">
        <f t="shared" si="233"/>
        <v>0.73764908498118986</v>
      </c>
      <c r="AR70" s="43">
        <f t="shared" si="233"/>
        <v>4.4258945098871383</v>
      </c>
      <c r="AS70" s="43">
        <f t="shared" si="233"/>
        <v>5.1635435948683286</v>
      </c>
      <c r="AT70" s="43">
        <f t="shared" si="233"/>
        <v>0.22233857637722992</v>
      </c>
      <c r="AU70" s="17">
        <f t="shared" si="222"/>
        <v>19.936242493186381</v>
      </c>
      <c r="AV70" s="96">
        <f t="shared" si="211"/>
        <v>0.22200244160351573</v>
      </c>
      <c r="BA70" s="43">
        <f t="shared" si="223"/>
        <v>0.64415134460894685</v>
      </c>
      <c r="BB70" s="43">
        <f t="shared" si="223"/>
        <v>5.1532107568715748</v>
      </c>
      <c r="BC70" s="43">
        <f t="shared" si="223"/>
        <v>5.7973621014805214</v>
      </c>
      <c r="BD70" s="43">
        <f t="shared" si="223"/>
        <v>0.28100392769971888</v>
      </c>
      <c r="BE70" s="17">
        <f t="shared" si="224"/>
        <v>19.594585879404381</v>
      </c>
      <c r="BF70" s="96">
        <f t="shared" si="212"/>
        <v>0.26299156249523237</v>
      </c>
      <c r="BK70" s="43">
        <f t="shared" si="225"/>
        <v>0.49987395931727585</v>
      </c>
      <c r="BL70" s="43">
        <f t="shared" ref="BL70:BM70" si="258">BL11+BL41</f>
        <v>4.9987395931727576</v>
      </c>
      <c r="BM70" s="43">
        <f t="shared" si="258"/>
        <v>5.4986135524900339</v>
      </c>
      <c r="BN70" s="43">
        <f t="shared" ref="BN70" si="259">BN11+BN41</f>
        <v>0.427093615300489</v>
      </c>
      <c r="BO70" s="17">
        <f t="shared" si="228"/>
        <v>19.122636489180085</v>
      </c>
      <c r="BP70" s="96">
        <f t="shared" si="213"/>
        <v>0.26140430980848955</v>
      </c>
      <c r="BU70" s="43">
        <f t="shared" si="229"/>
        <v>0.43998146176051178</v>
      </c>
      <c r="BV70" s="43">
        <f t="shared" ref="BV70:BW70" si="260">BV11+BV41</f>
        <v>5.2797775411261414</v>
      </c>
      <c r="BW70" s="43">
        <f t="shared" si="260"/>
        <v>5.7197590028866525</v>
      </c>
      <c r="BX70" s="43">
        <f t="shared" si="230"/>
        <v>0.48800201760974032</v>
      </c>
      <c r="BY70" s="17">
        <f t="shared" si="231"/>
        <v>18.9300927195487</v>
      </c>
      <c r="BZ70" s="96">
        <f t="shared" si="214"/>
        <v>0.27890922772257892</v>
      </c>
    </row>
    <row r="71" spans="5:78" ht="20.100000000000001" customHeight="1">
      <c r="E71" s="38">
        <v>36</v>
      </c>
      <c r="F71" s="20">
        <f t="shared" si="215"/>
        <v>0.71460000000000001</v>
      </c>
      <c r="G71" s="20">
        <f t="shared" si="205"/>
        <v>9.0032050031158075</v>
      </c>
      <c r="H71" s="29">
        <f t="shared" si="206"/>
        <v>63911.408450704221</v>
      </c>
      <c r="M71" s="43">
        <f t="shared" si="216"/>
        <v>1.2081216095935816</v>
      </c>
      <c r="N71" s="43">
        <f t="shared" si="216"/>
        <v>0</v>
      </c>
      <c r="O71" s="43">
        <f t="shared" si="216"/>
        <v>1.2081216095935816</v>
      </c>
      <c r="P71" s="43">
        <f t="shared" si="216"/>
        <v>0</v>
      </c>
      <c r="Q71" s="17">
        <f t="shared" si="217"/>
        <v>25.510710616054602</v>
      </c>
      <c r="R71" s="96">
        <f t="shared" si="207"/>
        <v>0</v>
      </c>
      <c r="W71" s="43">
        <f t="shared" si="218"/>
        <v>1.0267025244202401</v>
      </c>
      <c r="X71" s="43">
        <f t="shared" si="218"/>
        <v>2.0534050488404803</v>
      </c>
      <c r="Y71" s="43">
        <f t="shared" si="218"/>
        <v>3.0801075732607206</v>
      </c>
      <c r="Z71" s="43">
        <f t="shared" si="218"/>
        <v>7.2681392913676465E-2</v>
      </c>
      <c r="AA71" s="17">
        <f t="shared" si="219"/>
        <v>25.302495035309736</v>
      </c>
      <c r="AB71" s="96">
        <f t="shared" si="208"/>
        <v>8.1154251625183402E-2</v>
      </c>
      <c r="AG71" s="43">
        <f t="shared" ref="AG71:AJ71" si="261">AG12+AG42</f>
        <v>0.95771829043196877</v>
      </c>
      <c r="AH71" s="43">
        <f t="shared" si="261"/>
        <v>3.8308731617278751</v>
      </c>
      <c r="AI71" s="43">
        <f t="shared" si="261"/>
        <v>4.7885914521598441</v>
      </c>
      <c r="AJ71" s="43">
        <f t="shared" si="261"/>
        <v>0.21309284509264326</v>
      </c>
      <c r="AK71" s="17">
        <f t="shared" si="221"/>
        <v>24.492002981335933</v>
      </c>
      <c r="AL71" s="96">
        <f t="shared" si="209"/>
        <v>0.15641322453893142</v>
      </c>
      <c r="AQ71" s="43">
        <f t="shared" si="233"/>
        <v>0.81321751890963911</v>
      </c>
      <c r="AR71" s="43">
        <f t="shared" si="233"/>
        <v>4.8793051134578347</v>
      </c>
      <c r="AS71" s="43">
        <f t="shared" si="233"/>
        <v>5.6925226323674742</v>
      </c>
      <c r="AT71" s="43">
        <f t="shared" si="233"/>
        <v>0.21636988123861017</v>
      </c>
      <c r="AU71" s="17">
        <f t="shared" si="222"/>
        <v>23.855310709636758</v>
      </c>
      <c r="AV71" s="96">
        <f t="shared" si="211"/>
        <v>0.20453747900616345</v>
      </c>
      <c r="BA71" s="43">
        <f t="shared" si="223"/>
        <v>0.67573814651472297</v>
      </c>
      <c r="BB71" s="43">
        <f t="shared" si="223"/>
        <v>5.4059051721177838</v>
      </c>
      <c r="BC71" s="43">
        <f t="shared" si="223"/>
        <v>6.0816433186325067</v>
      </c>
      <c r="BD71" s="43">
        <f t="shared" si="223"/>
        <v>0.29148678076673745</v>
      </c>
      <c r="BE71" s="17">
        <f t="shared" si="224"/>
        <v>23.168715530155758</v>
      </c>
      <c r="BF71" s="96">
        <f t="shared" si="212"/>
        <v>0.23332778915091806</v>
      </c>
      <c r="BK71" s="43">
        <f t="shared" si="225"/>
        <v>0.53345187288469442</v>
      </c>
      <c r="BL71" s="43">
        <f t="shared" ref="BL71:BM71" si="262">BL12+BL42</f>
        <v>5.3345187288469438</v>
      </c>
      <c r="BM71" s="43">
        <f t="shared" si="262"/>
        <v>5.8679706017316384</v>
      </c>
      <c r="BN71" s="43">
        <f t="shared" ref="BN71" si="263">BN12+BN42</f>
        <v>0.48677732951609398</v>
      </c>
      <c r="BO71" s="17">
        <f t="shared" si="228"/>
        <v>23.048260235509975</v>
      </c>
      <c r="BP71" s="96">
        <f t="shared" si="213"/>
        <v>0.23144995215856518</v>
      </c>
      <c r="BU71" s="43">
        <f t="shared" si="229"/>
        <v>0.4960403131945112</v>
      </c>
      <c r="BV71" s="43">
        <f t="shared" ref="BV71:BW71" si="264">BV12+BV42</f>
        <v>5.9524837583341341</v>
      </c>
      <c r="BW71" s="43">
        <f t="shared" si="264"/>
        <v>6.4485240715286452</v>
      </c>
      <c r="BX71" s="43">
        <f t="shared" si="230"/>
        <v>0.4721639096583623</v>
      </c>
      <c r="BY71" s="17">
        <f t="shared" si="231"/>
        <v>22.619783544555666</v>
      </c>
      <c r="BZ71" s="96">
        <f t="shared" si="214"/>
        <v>0.26315387795860812</v>
      </c>
    </row>
    <row r="72" spans="5:78" ht="20.100000000000001" customHeight="1">
      <c r="E72" s="38">
        <v>38</v>
      </c>
      <c r="F72" s="20">
        <f t="shared" si="215"/>
        <v>0.75460000000000005</v>
      </c>
      <c r="G72" s="20">
        <f t="shared" si="205"/>
        <v>9.5071627418852351</v>
      </c>
      <c r="H72" s="29">
        <f t="shared" si="206"/>
        <v>67488.873239436623</v>
      </c>
      <c r="M72" s="43">
        <f t="shared" si="216"/>
        <v>1.2623814932813335</v>
      </c>
      <c r="N72" s="43">
        <f t="shared" si="216"/>
        <v>0</v>
      </c>
      <c r="O72" s="43">
        <f t="shared" si="216"/>
        <v>1.2623814932813335</v>
      </c>
      <c r="P72" s="43">
        <f t="shared" si="216"/>
        <v>0</v>
      </c>
      <c r="Q72" s="17">
        <f t="shared" si="217"/>
        <v>30.207070234143767</v>
      </c>
      <c r="R72" s="96">
        <f t="shared" si="207"/>
        <v>0</v>
      </c>
      <c r="W72" s="43">
        <f t="shared" si="218"/>
        <v>1.0704697597019805</v>
      </c>
      <c r="X72" s="43">
        <f t="shared" si="218"/>
        <v>2.1409395194039611</v>
      </c>
      <c r="Y72" s="43">
        <f t="shared" si="218"/>
        <v>3.2114092791059416</v>
      </c>
      <c r="Z72" s="43">
        <f t="shared" si="218"/>
        <v>9.7571291568202129E-2</v>
      </c>
      <c r="AA72" s="17">
        <f t="shared" si="219"/>
        <v>29.747115515660358</v>
      </c>
      <c r="AB72" s="96">
        <f t="shared" si="208"/>
        <v>7.1971331750699127E-2</v>
      </c>
      <c r="AG72" s="43">
        <f t="shared" ref="AG72:AJ72" si="265">AG13+AG43</f>
        <v>1.0360945158606591</v>
      </c>
      <c r="AH72" s="43">
        <f t="shared" si="265"/>
        <v>4.1443780634426366</v>
      </c>
      <c r="AI72" s="43">
        <f t="shared" si="265"/>
        <v>5.180472579303296</v>
      </c>
      <c r="AJ72" s="43">
        <f t="shared" si="265"/>
        <v>0.24356551384100494</v>
      </c>
      <c r="AK72" s="17">
        <f t="shared" si="221"/>
        <v>28.993357122374768</v>
      </c>
      <c r="AL72" s="96">
        <f t="shared" si="209"/>
        <v>0.14294233144337518</v>
      </c>
      <c r="AQ72" s="43">
        <f t="shared" si="233"/>
        <v>0.86648356679688687</v>
      </c>
      <c r="AR72" s="43">
        <f t="shared" si="233"/>
        <v>5.1989014007813203</v>
      </c>
      <c r="AS72" s="43">
        <f t="shared" si="233"/>
        <v>6.0653849675782077</v>
      </c>
      <c r="AT72" s="43">
        <f t="shared" si="233"/>
        <v>0.28986863185723533</v>
      </c>
      <c r="AU72" s="17">
        <f t="shared" si="222"/>
        <v>28.375356289170192</v>
      </c>
      <c r="AV72" s="96">
        <f t="shared" si="211"/>
        <v>0.18321889416294468</v>
      </c>
      <c r="BA72" s="43">
        <f t="shared" si="223"/>
        <v>0.75715880090581034</v>
      </c>
      <c r="BB72" s="43">
        <f t="shared" si="223"/>
        <v>6.0572704072464827</v>
      </c>
      <c r="BC72" s="43">
        <f t="shared" si="223"/>
        <v>6.8144292081522924</v>
      </c>
      <c r="BD72" s="43">
        <f t="shared" si="223"/>
        <v>0.42450151538222036</v>
      </c>
      <c r="BE72" s="17">
        <f t="shared" si="224"/>
        <v>28.168680600688663</v>
      </c>
      <c r="BF72" s="96">
        <f t="shared" si="212"/>
        <v>0.21503564519448581</v>
      </c>
      <c r="BK72" s="43">
        <f t="shared" si="225"/>
        <v>0.58205954937542981</v>
      </c>
      <c r="BL72" s="43">
        <f t="shared" ref="BL72:BM72" si="266">BL13+BL43</f>
        <v>5.8205954937542979</v>
      </c>
      <c r="BM72" s="43">
        <f t="shared" si="266"/>
        <v>6.4026550431297284</v>
      </c>
      <c r="BN72" s="43">
        <f t="shared" ref="BN72" si="267">BN13+BN43</f>
        <v>0.57734347967929267</v>
      </c>
      <c r="BO72" s="17">
        <f t="shared" si="228"/>
        <v>27.621597895884609</v>
      </c>
      <c r="BP72" s="96">
        <f t="shared" si="213"/>
        <v>0.21072624095442063</v>
      </c>
      <c r="BU72" s="43">
        <f t="shared" si="229"/>
        <v>0.53509368625183085</v>
      </c>
      <c r="BV72" s="43">
        <f t="shared" ref="BV72:BW72" si="268">BV13+BV43</f>
        <v>6.4211242350219697</v>
      </c>
      <c r="BW72" s="43">
        <f t="shared" si="268"/>
        <v>6.9562179212738009</v>
      </c>
      <c r="BX72" s="43">
        <f t="shared" si="230"/>
        <v>0.599529967864049</v>
      </c>
      <c r="BY72" s="17">
        <f t="shared" si="231"/>
        <v>27.335899150042493</v>
      </c>
      <c r="BZ72" s="96">
        <f t="shared" si="214"/>
        <v>0.234897129221081</v>
      </c>
    </row>
    <row r="73" spans="5:78" ht="20.100000000000001" customHeight="1">
      <c r="E73" s="38">
        <v>40</v>
      </c>
      <c r="F73" s="20">
        <f t="shared" si="215"/>
        <v>0.79460000000000008</v>
      </c>
      <c r="G73" s="20">
        <f t="shared" si="205"/>
        <v>10.011120480654663</v>
      </c>
      <c r="H73" s="29">
        <f t="shared" si="206"/>
        <v>71066.338028169019</v>
      </c>
      <c r="M73" s="43">
        <f t="shared" si="216"/>
        <v>1.3069653900397888</v>
      </c>
      <c r="N73" s="43">
        <f t="shared" si="216"/>
        <v>0</v>
      </c>
      <c r="O73" s="43">
        <f t="shared" si="216"/>
        <v>1.3069653900397888</v>
      </c>
      <c r="P73" s="43">
        <f t="shared" si="216"/>
        <v>0</v>
      </c>
      <c r="Q73" s="17">
        <f t="shared" si="217"/>
        <v>35.482797284829722</v>
      </c>
      <c r="R73" s="96">
        <f t="shared" si="207"/>
        <v>0</v>
      </c>
      <c r="W73" s="43">
        <f t="shared" si="218"/>
        <v>1.0812606253093944</v>
      </c>
      <c r="X73" s="43">
        <f t="shared" si="218"/>
        <v>2.1625212506187887</v>
      </c>
      <c r="Y73" s="43">
        <f t="shared" si="218"/>
        <v>3.2437818759281827</v>
      </c>
      <c r="Z73" s="43">
        <f t="shared" si="218"/>
        <v>0.10827033046223003</v>
      </c>
      <c r="AA73" s="17">
        <f t="shared" si="219"/>
        <v>35.224921241087451</v>
      </c>
      <c r="AB73" s="96">
        <f t="shared" si="208"/>
        <v>6.1391798034635667E-2</v>
      </c>
      <c r="AG73" s="43">
        <f t="shared" ref="AG73:AJ73" si="269">AG14+AG44</f>
        <v>1.0432959133818742</v>
      </c>
      <c r="AH73" s="43">
        <f t="shared" si="269"/>
        <v>4.1731836535274969</v>
      </c>
      <c r="AI73" s="43">
        <f t="shared" si="269"/>
        <v>5.2164795669093715</v>
      </c>
      <c r="AJ73" s="43">
        <f t="shared" si="269"/>
        <v>0.25714622339876764</v>
      </c>
      <c r="AK73" s="17">
        <f t="shared" si="221"/>
        <v>35.302993804789239</v>
      </c>
      <c r="AL73" s="96">
        <f t="shared" si="209"/>
        <v>0.11821047463009664</v>
      </c>
      <c r="AQ73" s="43">
        <f t="shared" si="233"/>
        <v>0.93978047455190383</v>
      </c>
      <c r="AR73" s="43">
        <f t="shared" si="233"/>
        <v>5.6386828473114221</v>
      </c>
      <c r="AS73" s="43">
        <f t="shared" si="233"/>
        <v>6.5784633218633264</v>
      </c>
      <c r="AT73" s="43">
        <f t="shared" si="233"/>
        <v>0.31966934831422417</v>
      </c>
      <c r="AU73" s="17">
        <f t="shared" si="222"/>
        <v>35.494626461148165</v>
      </c>
      <c r="AV73" s="96">
        <f t="shared" si="211"/>
        <v>0.15886018277959429</v>
      </c>
      <c r="BA73" s="43">
        <f t="shared" si="223"/>
        <v>0.78631814743036321</v>
      </c>
      <c r="BB73" s="43">
        <f t="shared" si="223"/>
        <v>6.2905451794429057</v>
      </c>
      <c r="BC73" s="43">
        <f t="shared" si="223"/>
        <v>7.0768633268732692</v>
      </c>
      <c r="BD73" s="43">
        <f t="shared" si="223"/>
        <v>0.55118796308942963</v>
      </c>
      <c r="BE73" s="17">
        <f t="shared" si="224"/>
        <v>35.229652911614835</v>
      </c>
      <c r="BF73" s="96">
        <f t="shared" si="212"/>
        <v>0.17855825021111635</v>
      </c>
      <c r="BK73" s="43">
        <f t="shared" si="225"/>
        <v>0.71607350045608797</v>
      </c>
      <c r="BL73" s="43">
        <f t="shared" ref="BL73:BM73" si="270">BL14+BL44</f>
        <v>7.1607350045608795</v>
      </c>
      <c r="BM73" s="43">
        <f t="shared" si="270"/>
        <v>7.8768085050169674</v>
      </c>
      <c r="BN73" s="43">
        <f t="shared" ref="BN73" si="271">BN14+BN44</f>
        <v>0.54896143286820198</v>
      </c>
      <c r="BO73" s="17">
        <f t="shared" si="228"/>
        <v>34.47258562723389</v>
      </c>
      <c r="BP73" s="96">
        <f t="shared" si="213"/>
        <v>0.20772259679018057</v>
      </c>
      <c r="BU73" s="43">
        <f t="shared" si="229"/>
        <v>0.65980935117095241</v>
      </c>
      <c r="BV73" s="43">
        <f t="shared" ref="BV73:BW73" si="272">BV14+BV44</f>
        <v>7.917712214051428</v>
      </c>
      <c r="BW73" s="43">
        <f t="shared" si="272"/>
        <v>8.57752156522238</v>
      </c>
      <c r="BX73" s="43">
        <f t="shared" si="230"/>
        <v>0.65604812227405684</v>
      </c>
      <c r="BY73" s="17">
        <f t="shared" si="231"/>
        <v>33.443447287528521</v>
      </c>
      <c r="BZ73" s="96">
        <f t="shared" si="214"/>
        <v>0.23674928442571294</v>
      </c>
    </row>
    <row r="74" spans="5:78" ht="20.100000000000001" customHeight="1">
      <c r="E74" s="38">
        <v>42</v>
      </c>
      <c r="F74" s="20">
        <f t="shared" si="215"/>
        <v>0.83460000000000001</v>
      </c>
      <c r="G74" s="20">
        <f t="shared" si="205"/>
        <v>10.515078219424089</v>
      </c>
      <c r="H74" s="29">
        <f t="shared" si="206"/>
        <v>74643.8028169014</v>
      </c>
      <c r="M74" s="43">
        <f t="shared" si="216"/>
        <v>1.3322126818759892</v>
      </c>
      <c r="N74" s="43">
        <f t="shared" si="216"/>
        <v>0</v>
      </c>
      <c r="O74" s="43">
        <f t="shared" si="216"/>
        <v>1.3322126818759892</v>
      </c>
      <c r="P74" s="43">
        <f t="shared" si="216"/>
        <v>0</v>
      </c>
      <c r="Q74" s="17">
        <f t="shared" si="217"/>
        <v>41.559772457202783</v>
      </c>
      <c r="R74" s="96">
        <f t="shared" si="207"/>
        <v>0</v>
      </c>
      <c r="W74" s="43">
        <f t="shared" si="218"/>
        <v>1.0556132644749454</v>
      </c>
      <c r="X74" s="43">
        <f t="shared" si="218"/>
        <v>2.1112265289498908</v>
      </c>
      <c r="Y74" s="43">
        <f t="shared" si="218"/>
        <v>3.1668397934248365</v>
      </c>
      <c r="Z74" s="43">
        <f t="shared" si="218"/>
        <v>0.19047932575163729</v>
      </c>
      <c r="AA74" s="17">
        <f t="shared" si="219"/>
        <v>39.372127442634991</v>
      </c>
      <c r="AB74" s="96">
        <f t="shared" si="208"/>
        <v>5.3622363486096558E-2</v>
      </c>
      <c r="AG74" s="43">
        <f t="shared" ref="AG74:AJ74" si="273">AG15+AG45</f>
        <v>1.1378050586345636</v>
      </c>
      <c r="AH74" s="43">
        <f t="shared" si="273"/>
        <v>4.5512202345382544</v>
      </c>
      <c r="AI74" s="43">
        <f t="shared" si="273"/>
        <v>5.6890252931728185</v>
      </c>
      <c r="AJ74" s="43">
        <f t="shared" si="273"/>
        <v>0.34415529381365489</v>
      </c>
      <c r="AK74" s="17">
        <f t="shared" si="221"/>
        <v>42.269797593509878</v>
      </c>
      <c r="AL74" s="96">
        <f t="shared" si="209"/>
        <v>0.10767073640392948</v>
      </c>
      <c r="AQ74" s="43">
        <f t="shared" si="233"/>
        <v>0.91383972121683388</v>
      </c>
      <c r="AR74" s="43">
        <f t="shared" si="233"/>
        <v>5.4830383273010028</v>
      </c>
      <c r="AS74" s="43">
        <f t="shared" si="233"/>
        <v>6.3968780485178378</v>
      </c>
      <c r="AT74" s="43">
        <f t="shared" si="233"/>
        <v>0.46421948855647099</v>
      </c>
      <c r="AU74" s="17">
        <f t="shared" si="222"/>
        <v>40.775729256493022</v>
      </c>
      <c r="AV74" s="96">
        <f t="shared" si="211"/>
        <v>0.13446818554269996</v>
      </c>
      <c r="BA74" s="43">
        <f t="shared" si="223"/>
        <v>0.85481669334082833</v>
      </c>
      <c r="BB74" s="43">
        <f t="shared" si="223"/>
        <v>6.8385335467266266</v>
      </c>
      <c r="BC74" s="43">
        <f t="shared" si="223"/>
        <v>7.6933502400674545</v>
      </c>
      <c r="BD74" s="43">
        <f t="shared" si="223"/>
        <v>0.65725089288863292</v>
      </c>
      <c r="BE74" s="17">
        <f t="shared" si="224"/>
        <v>40.238412937125496</v>
      </c>
      <c r="BF74" s="96">
        <f t="shared" si="212"/>
        <v>0.16995037943996877</v>
      </c>
      <c r="BK74" s="43">
        <f t="shared" si="225"/>
        <v>0.72841053283474999</v>
      </c>
      <c r="BL74" s="43">
        <f t="shared" ref="BL74:BM74" si="274">BL15+BL45</f>
        <v>7.2841053283474988</v>
      </c>
      <c r="BM74" s="43">
        <f t="shared" si="274"/>
        <v>8.0125158611822478</v>
      </c>
      <c r="BN74" s="43">
        <f t="shared" ref="BN74" si="275">BN15+BN45</f>
        <v>0.72529015315903123</v>
      </c>
      <c r="BO74" s="17">
        <f t="shared" si="228"/>
        <v>39.681906749209119</v>
      </c>
      <c r="BP74" s="96">
        <f t="shared" si="213"/>
        <v>0.18356238207965334</v>
      </c>
      <c r="BU74" s="43">
        <f t="shared" si="229"/>
        <v>0.67659512427484081</v>
      </c>
      <c r="BV74" s="43">
        <f t="shared" ref="BV74:BW74" si="276">BV15+BV45</f>
        <v>8.1191414912980893</v>
      </c>
      <c r="BW74" s="43">
        <f t="shared" si="276"/>
        <v>8.7957366155729311</v>
      </c>
      <c r="BX74" s="43">
        <f t="shared" si="230"/>
        <v>0.77617081619105621</v>
      </c>
      <c r="BY74" s="17">
        <f t="shared" si="231"/>
        <v>38.508583357937169</v>
      </c>
      <c r="BZ74" s="96">
        <f t="shared" si="214"/>
        <v>0.21083978644009552</v>
      </c>
    </row>
    <row r="75" spans="5:78" ht="20.100000000000001" customHeight="1">
      <c r="E75" s="38">
        <v>44</v>
      </c>
      <c r="F75" s="20">
        <f t="shared" si="215"/>
        <v>0.87460000000000004</v>
      </c>
      <c r="G75" s="20">
        <f t="shared" si="205"/>
        <v>11.019035958193516</v>
      </c>
      <c r="H75" s="29">
        <f t="shared" si="206"/>
        <v>78221.267605633795</v>
      </c>
      <c r="M75" s="43">
        <f t="shared" si="216"/>
        <v>1.3224065068801876</v>
      </c>
      <c r="N75" s="43">
        <f t="shared" si="216"/>
        <v>0</v>
      </c>
      <c r="O75" s="43">
        <f t="shared" si="216"/>
        <v>1.3224065068801876</v>
      </c>
      <c r="P75" s="43">
        <f t="shared" si="216"/>
        <v>0</v>
      </c>
      <c r="Q75" s="17">
        <f t="shared" si="217"/>
        <v>46.535962487909757</v>
      </c>
      <c r="R75" s="96">
        <f t="shared" si="207"/>
        <v>0</v>
      </c>
      <c r="W75" s="43">
        <f t="shared" si="218"/>
        <v>1.1330879529879867</v>
      </c>
      <c r="X75" s="43">
        <f t="shared" si="218"/>
        <v>2.2661759059759734</v>
      </c>
      <c r="Y75" s="43">
        <f t="shared" si="218"/>
        <v>3.3992638589639599</v>
      </c>
      <c r="Z75" s="43">
        <f t="shared" si="218"/>
        <v>0.23339986156843842</v>
      </c>
      <c r="AA75" s="17">
        <f t="shared" si="219"/>
        <v>47.917750269735016</v>
      </c>
      <c r="AB75" s="96">
        <f t="shared" si="208"/>
        <v>4.7293036363756341E-2</v>
      </c>
      <c r="AG75" s="43">
        <f t="shared" ref="AG75:AJ75" si="277">AG16+AG46</f>
        <v>1.1137159892448711</v>
      </c>
      <c r="AH75" s="43">
        <f t="shared" si="277"/>
        <v>4.4548639569794846</v>
      </c>
      <c r="AI75" s="43">
        <f t="shared" si="277"/>
        <v>5.5685799462243555</v>
      </c>
      <c r="AJ75" s="43">
        <f t="shared" si="277"/>
        <v>0.27254534910316974</v>
      </c>
      <c r="AK75" s="17">
        <f t="shared" si="221"/>
        <v>47.778940538227459</v>
      </c>
      <c r="AL75" s="96">
        <f t="shared" si="209"/>
        <v>9.3239069489521056E-2</v>
      </c>
      <c r="AQ75" s="43">
        <f t="shared" si="233"/>
        <v>0.96298529831924107</v>
      </c>
      <c r="AR75" s="43">
        <f t="shared" si="233"/>
        <v>5.7779117899154455</v>
      </c>
      <c r="AS75" s="43">
        <f t="shared" si="233"/>
        <v>6.7408970882346866</v>
      </c>
      <c r="AT75" s="43">
        <f t="shared" si="233"/>
        <v>0.66211752700464432</v>
      </c>
      <c r="AU75" s="17">
        <f t="shared" si="222"/>
        <v>46.605367353663539</v>
      </c>
      <c r="AV75" s="96">
        <f t="shared" si="211"/>
        <v>0.12397524401148739</v>
      </c>
      <c r="BA75" s="43">
        <f t="shared" si="223"/>
        <v>0.8581588431496171</v>
      </c>
      <c r="BB75" s="43">
        <f t="shared" si="223"/>
        <v>6.8652707451969368</v>
      </c>
      <c r="BC75" s="43">
        <f t="shared" si="223"/>
        <v>7.723429588346554</v>
      </c>
      <c r="BD75" s="43">
        <f t="shared" si="223"/>
        <v>0.76718374650873522</v>
      </c>
      <c r="BE75" s="17">
        <f t="shared" si="224"/>
        <v>45.835604297121606</v>
      </c>
      <c r="BF75" s="96">
        <f t="shared" si="212"/>
        <v>0.14978030399019007</v>
      </c>
      <c r="BK75" s="43">
        <f t="shared" si="225"/>
        <v>0.70679755481679818</v>
      </c>
      <c r="BL75" s="43">
        <f t="shared" ref="BL75:BM75" si="278">BL16+BL46</f>
        <v>7.0679755481679809</v>
      </c>
      <c r="BM75" s="43">
        <f t="shared" si="278"/>
        <v>7.7747731029847795</v>
      </c>
      <c r="BN75" s="43">
        <f t="shared" ref="BN75" si="279">BN16+BN46</f>
        <v>0.86250017749167296</v>
      </c>
      <c r="BO75" s="17">
        <f t="shared" si="228"/>
        <v>44.431733148920145</v>
      </c>
      <c r="BP75" s="96">
        <f t="shared" si="213"/>
        <v>0.15907494592836424</v>
      </c>
      <c r="BU75" s="43">
        <f t="shared" si="229"/>
        <v>0.65281192884752881</v>
      </c>
      <c r="BV75" s="43">
        <f t="shared" ref="BV75:BW75" si="280">BV16+BV46</f>
        <v>7.8337431461703444</v>
      </c>
      <c r="BW75" s="43">
        <f t="shared" si="280"/>
        <v>8.486555075017872</v>
      </c>
      <c r="BX75" s="43">
        <f t="shared" si="230"/>
        <v>0.82417736433942013</v>
      </c>
      <c r="BY75" s="17">
        <f t="shared" si="231"/>
        <v>43.314945763609309</v>
      </c>
      <c r="BZ75" s="96">
        <f t="shared" si="214"/>
        <v>0.18085543010772503</v>
      </c>
    </row>
    <row r="76" spans="5:78" ht="20.100000000000001" customHeight="1">
      <c r="E76" s="38">
        <v>46</v>
      </c>
      <c r="F76" s="20">
        <f t="shared" si="215"/>
        <v>0.91460000000000008</v>
      </c>
      <c r="G76" s="20">
        <f t="shared" si="205"/>
        <v>11.522993696962944</v>
      </c>
      <c r="H76" s="29">
        <f t="shared" si="206"/>
        <v>81798.732394366205</v>
      </c>
      <c r="M76" s="43">
        <f t="shared" si="216"/>
        <v>2.2227600426780727</v>
      </c>
      <c r="N76" s="43">
        <f t="shared" si="216"/>
        <v>0</v>
      </c>
      <c r="O76" s="43">
        <f t="shared" si="216"/>
        <v>2.2227600426780727</v>
      </c>
      <c r="P76" s="43">
        <f t="shared" si="216"/>
        <v>0</v>
      </c>
      <c r="Q76" s="17">
        <f t="shared" si="217"/>
        <v>77.973577995834631</v>
      </c>
      <c r="R76" s="96">
        <f t="shared" si="207"/>
        <v>0</v>
      </c>
      <c r="W76" s="43">
        <f t="shared" si="218"/>
        <v>2.4502254731407618</v>
      </c>
      <c r="X76" s="43">
        <f t="shared" si="218"/>
        <v>4.9004509462815236</v>
      </c>
      <c r="Y76" s="43">
        <f t="shared" si="218"/>
        <v>7.3506764194222853</v>
      </c>
      <c r="Z76" s="43">
        <f t="shared" si="218"/>
        <v>0.14609388234500381</v>
      </c>
      <c r="AA76" s="17">
        <f t="shared" si="219"/>
        <v>83.009950312596999</v>
      </c>
      <c r="AB76" s="96">
        <f t="shared" si="208"/>
        <v>5.9034500416245472E-2</v>
      </c>
      <c r="AG76" s="43">
        <f t="shared" ref="AG76:AJ76" si="281">AG17+AG47</f>
        <v>1.591074273656073</v>
      </c>
      <c r="AH76" s="43">
        <f t="shared" si="281"/>
        <v>6.3642970946242921</v>
      </c>
      <c r="AI76" s="43">
        <f t="shared" si="281"/>
        <v>7.9553713682803648</v>
      </c>
      <c r="AJ76" s="43">
        <f t="shared" si="281"/>
        <v>0.16116406292390936</v>
      </c>
      <c r="AK76" s="17">
        <f t="shared" si="221"/>
        <v>70.704029128874623</v>
      </c>
      <c r="AL76" s="96">
        <f t="shared" si="209"/>
        <v>9.0013216687041597E-2</v>
      </c>
      <c r="AQ76" s="43">
        <f t="shared" si="233"/>
        <v>1.0821346811621091</v>
      </c>
      <c r="AR76" s="43">
        <f t="shared" si="233"/>
        <v>6.492808086972655</v>
      </c>
      <c r="AS76" s="43">
        <f t="shared" si="233"/>
        <v>7.5749427681347639</v>
      </c>
      <c r="AT76" s="43">
        <f t="shared" si="233"/>
        <v>0.40682699366379843</v>
      </c>
      <c r="AU76" s="17">
        <f t="shared" si="222"/>
        <v>55.728397691281067</v>
      </c>
      <c r="AV76" s="96">
        <f t="shared" si="211"/>
        <v>0.1165080704982925</v>
      </c>
      <c r="BA76" s="43">
        <f t="shared" si="223"/>
        <v>0.78275689508012736</v>
      </c>
      <c r="BB76" s="43">
        <f t="shared" si="223"/>
        <v>6.2620551606410189</v>
      </c>
      <c r="BC76" s="43">
        <f t="shared" si="223"/>
        <v>7.0448120557211462</v>
      </c>
      <c r="BD76" s="43">
        <f t="shared" si="223"/>
        <v>0.71983789463561632</v>
      </c>
      <c r="BE76" s="17">
        <f t="shared" si="224"/>
        <v>52.549999402550654</v>
      </c>
      <c r="BF76" s="96">
        <f t="shared" si="212"/>
        <v>0.11916375322236585</v>
      </c>
      <c r="BK76" s="43">
        <f t="shared" si="225"/>
        <v>0.54316342719419308</v>
      </c>
      <c r="BL76" s="43">
        <f t="shared" ref="BL76:BM76" si="282">BL17+BL47</f>
        <v>5.431634271941931</v>
      </c>
      <c r="BM76" s="43">
        <f t="shared" si="282"/>
        <v>5.9747976991361238</v>
      </c>
      <c r="BN76" s="43">
        <f t="shared" ref="BN76" si="283">BN17+BN47</f>
        <v>0.9754145243017468</v>
      </c>
      <c r="BO76" s="17">
        <f t="shared" si="228"/>
        <v>47.690405197193257</v>
      </c>
      <c r="BP76" s="96">
        <f t="shared" si="213"/>
        <v>0.11389364903659072</v>
      </c>
      <c r="BU76" s="43">
        <f t="shared" si="229"/>
        <v>0.46871511109153008</v>
      </c>
      <c r="BV76" s="43">
        <f t="shared" ref="BV76:BW76" si="284">BV17+BV47</f>
        <v>5.6245813330983605</v>
      </c>
      <c r="BW76" s="43">
        <f t="shared" si="284"/>
        <v>6.0932964441898907</v>
      </c>
      <c r="BX76" s="43">
        <f t="shared" si="230"/>
        <v>1.1634275629250279</v>
      </c>
      <c r="BY76" s="17">
        <f t="shared" si="231"/>
        <v>44.836701398798539</v>
      </c>
      <c r="BZ76" s="96">
        <f t="shared" si="214"/>
        <v>0.12544592170308672</v>
      </c>
    </row>
    <row r="77" spans="5:78" ht="20.100000000000001" customHeight="1">
      <c r="E77" s="38">
        <v>48</v>
      </c>
      <c r="F77" s="20">
        <f t="shared" si="215"/>
        <v>0.9546</v>
      </c>
      <c r="G77" s="20">
        <f t="shared" si="205"/>
        <v>12.02695143573237</v>
      </c>
      <c r="H77" s="29">
        <f t="shared" si="206"/>
        <v>85376.1971830986</v>
      </c>
      <c r="M77" s="43">
        <f t="shared" si="216"/>
        <v>3.3624613194246784</v>
      </c>
      <c r="N77" s="43">
        <f t="shared" si="216"/>
        <v>0</v>
      </c>
      <c r="O77" s="43">
        <f t="shared" si="216"/>
        <v>3.3624613194246784</v>
      </c>
      <c r="P77" s="43">
        <f t="shared" si="216"/>
        <v>0</v>
      </c>
      <c r="Q77" s="17">
        <f t="shared" si="217"/>
        <v>116.4659826033336</v>
      </c>
      <c r="R77" s="96">
        <f t="shared" si="207"/>
        <v>0</v>
      </c>
      <c r="W77" s="43">
        <f t="shared" si="218"/>
        <v>2.737696584134429</v>
      </c>
      <c r="X77" s="43">
        <f t="shared" si="218"/>
        <v>5.4753931682688579</v>
      </c>
      <c r="Y77" s="43">
        <f t="shared" si="218"/>
        <v>8.2130897524032882</v>
      </c>
      <c r="Z77" s="43">
        <f t="shared" si="218"/>
        <v>5.0344911537153647E-2</v>
      </c>
      <c r="AA77" s="17">
        <f t="shared" si="219"/>
        <v>113.04075382502339</v>
      </c>
      <c r="AB77" s="96">
        <f t="shared" si="208"/>
        <v>4.8437337712240132E-2</v>
      </c>
      <c r="AG77" s="43">
        <f t="shared" ref="AG77:AJ77" si="285">AG18+AG48</f>
        <v>2.0834158709453652</v>
      </c>
      <c r="AH77" s="43">
        <f t="shared" si="285"/>
        <v>8.3336634837814607</v>
      </c>
      <c r="AI77" s="43">
        <f t="shared" si="285"/>
        <v>10.417079354726827</v>
      </c>
      <c r="AJ77" s="43">
        <f t="shared" si="285"/>
        <v>0.24243604191561718</v>
      </c>
      <c r="AK77" s="17">
        <f t="shared" si="221"/>
        <v>106.15337763486428</v>
      </c>
      <c r="AL77" s="96">
        <f t="shared" si="209"/>
        <v>7.8505872064163221E-2</v>
      </c>
      <c r="AQ77" s="43">
        <f t="shared" si="233"/>
        <v>2.0682300041673995</v>
      </c>
      <c r="AR77" s="43">
        <f t="shared" si="233"/>
        <v>12.409380025004399</v>
      </c>
      <c r="AS77" s="43">
        <f t="shared" si="233"/>
        <v>14.477610029171798</v>
      </c>
      <c r="AT77" s="43">
        <f t="shared" si="233"/>
        <v>0.15816117058328633</v>
      </c>
      <c r="AU77" s="17">
        <f t="shared" si="222"/>
        <v>100.20537556474474</v>
      </c>
      <c r="AV77" s="96">
        <f t="shared" si="211"/>
        <v>0.12383946425096172</v>
      </c>
      <c r="BA77" s="43">
        <f t="shared" si="223"/>
        <v>1.7953646962995164</v>
      </c>
      <c r="BB77" s="43">
        <f t="shared" si="223"/>
        <v>14.362917570396132</v>
      </c>
      <c r="BC77" s="43">
        <f t="shared" si="223"/>
        <v>16.158282266695647</v>
      </c>
      <c r="BD77" s="43">
        <f t="shared" si="223"/>
        <v>0.22350266149311138</v>
      </c>
      <c r="BE77" s="17">
        <f t="shared" si="224"/>
        <v>95.730016765778956</v>
      </c>
      <c r="BF77" s="96">
        <f t="shared" si="212"/>
        <v>0.1500356738214895</v>
      </c>
      <c r="BK77" s="43">
        <f t="shared" si="225"/>
        <v>1.3862241557816022</v>
      </c>
      <c r="BL77" s="43">
        <f t="shared" ref="BL77:BM77" si="286">BL18+BL48</f>
        <v>13.86224155781602</v>
      </c>
      <c r="BM77" s="43">
        <f t="shared" si="286"/>
        <v>15.248465713597621</v>
      </c>
      <c r="BN77" s="43">
        <f t="shared" ref="BN77" si="287">BN18+BN48</f>
        <v>0.26545935322890463</v>
      </c>
      <c r="BO77" s="17">
        <f t="shared" si="228"/>
        <v>92.44425838083707</v>
      </c>
      <c r="BP77" s="96">
        <f t="shared" si="213"/>
        <v>0.14995243404634795</v>
      </c>
      <c r="BU77" s="43">
        <f t="shared" si="229"/>
        <v>1.0871538622219787</v>
      </c>
      <c r="BV77" s="43">
        <f t="shared" ref="BV77:BW77" si="288">BV18+BV48</f>
        <v>13.045846346663744</v>
      </c>
      <c r="BW77" s="43">
        <f t="shared" si="288"/>
        <v>14.133000208885722</v>
      </c>
      <c r="BX77" s="43">
        <f t="shared" si="230"/>
        <v>0.2960589081071856</v>
      </c>
      <c r="BY77" s="17">
        <f t="shared" si="231"/>
        <v>85.003102687597874</v>
      </c>
      <c r="BZ77" s="96">
        <f t="shared" si="214"/>
        <v>0.15347494308072074</v>
      </c>
    </row>
    <row r="78" spans="5:78" ht="20.100000000000001" customHeight="1">
      <c r="E78" s="38">
        <v>50</v>
      </c>
      <c r="F78" s="20">
        <f t="shared" si="215"/>
        <v>0.99460000000000004</v>
      </c>
      <c r="G78" s="20">
        <f t="shared" si="205"/>
        <v>12.530909174501796</v>
      </c>
      <c r="H78" s="29">
        <f t="shared" si="206"/>
        <v>88953.661971830996</v>
      </c>
      <c r="M78" s="43">
        <f t="shared" si="216"/>
        <v>3.3524012814290591</v>
      </c>
      <c r="N78" s="43">
        <f t="shared" si="216"/>
        <v>0</v>
      </c>
      <c r="O78" s="43">
        <f t="shared" si="216"/>
        <v>3.3524012814290591</v>
      </c>
      <c r="P78" s="43">
        <f t="shared" si="216"/>
        <v>0</v>
      </c>
      <c r="Q78" s="17">
        <f t="shared" si="217"/>
        <v>134.41497929696308</v>
      </c>
      <c r="R78" s="96">
        <f t="shared" si="207"/>
        <v>0</v>
      </c>
      <c r="W78" s="43">
        <f t="shared" si="218"/>
        <v>2.9738309278396935</v>
      </c>
      <c r="X78" s="43">
        <f t="shared" si="218"/>
        <v>5.947661855679387</v>
      </c>
      <c r="Y78" s="43">
        <f t="shared" si="218"/>
        <v>8.9214927835190814</v>
      </c>
      <c r="Z78" s="43">
        <f t="shared" si="218"/>
        <v>4.2454512357167781E-2</v>
      </c>
      <c r="AA78" s="17">
        <f t="shared" si="219"/>
        <v>130.2996195704639</v>
      </c>
      <c r="AB78" s="96">
        <f t="shared" si="208"/>
        <v>4.5646041602316334E-2</v>
      </c>
      <c r="AG78" s="43">
        <f t="shared" ref="AG78:AJ78" si="289">AG19+AG49</f>
        <v>1.816219382196961</v>
      </c>
      <c r="AH78" s="43">
        <f t="shared" si="289"/>
        <v>7.264877528787844</v>
      </c>
      <c r="AI78" s="43">
        <f t="shared" si="289"/>
        <v>9.0810969109848045</v>
      </c>
      <c r="AJ78" s="43">
        <f t="shared" si="289"/>
        <v>9.3031551178633265E-2</v>
      </c>
      <c r="AK78" s="17">
        <f t="shared" si="221"/>
        <v>126.2538544278402</v>
      </c>
      <c r="AL78" s="96">
        <f t="shared" si="209"/>
        <v>5.7541827627449194E-2</v>
      </c>
      <c r="AQ78" s="43">
        <f t="shared" si="233"/>
        <v>2.3623599050764499</v>
      </c>
      <c r="AR78" s="43">
        <f t="shared" si="233"/>
        <v>14.174159430458699</v>
      </c>
      <c r="AS78" s="43">
        <f t="shared" si="233"/>
        <v>16.53651933553515</v>
      </c>
      <c r="AT78" s="43">
        <f t="shared" si="233"/>
        <v>0.20356857373924986</v>
      </c>
      <c r="AU78" s="17">
        <f t="shared" si="222"/>
        <v>119.73052209925194</v>
      </c>
      <c r="AV78" s="96">
        <f t="shared" si="211"/>
        <v>0.11838384383481493</v>
      </c>
      <c r="BA78" s="43">
        <f t="shared" si="223"/>
        <v>2.0666895977621693</v>
      </c>
      <c r="BB78" s="43">
        <f t="shared" si="223"/>
        <v>16.533516782097355</v>
      </c>
      <c r="BC78" s="43">
        <f t="shared" si="223"/>
        <v>18.600206379859525</v>
      </c>
      <c r="BD78" s="43">
        <f t="shared" si="223"/>
        <v>0.24669321995068216</v>
      </c>
      <c r="BE78" s="17">
        <f t="shared" si="224"/>
        <v>115.58268490027764</v>
      </c>
      <c r="BF78" s="96">
        <f t="shared" si="212"/>
        <v>0.14304492750243802</v>
      </c>
      <c r="BK78" s="43">
        <f t="shared" si="225"/>
        <v>1.7228335441369642</v>
      </c>
      <c r="BL78" s="43">
        <f t="shared" ref="BL78:BM78" si="290">BL19+BL49</f>
        <v>17.228335441369641</v>
      </c>
      <c r="BM78" s="43">
        <f t="shared" si="290"/>
        <v>18.951168985506605</v>
      </c>
      <c r="BN78" s="43">
        <f t="shared" ref="BN78" si="291">BN19+BN49</f>
        <v>0.20797078130450608</v>
      </c>
      <c r="BO78" s="17">
        <f t="shared" si="228"/>
        <v>115.03984714604944</v>
      </c>
      <c r="BP78" s="96">
        <f t="shared" si="213"/>
        <v>0.14975972125117062</v>
      </c>
      <c r="BU78" s="43">
        <f t="shared" si="229"/>
        <v>1.5110315072303195</v>
      </c>
      <c r="BV78" s="43">
        <f t="shared" ref="BV78:BW78" si="292">BV19+BV49</f>
        <v>18.132378086763833</v>
      </c>
      <c r="BW78" s="43">
        <f t="shared" si="292"/>
        <v>19.64340959399415</v>
      </c>
      <c r="BX78" s="43">
        <f t="shared" si="230"/>
        <v>0.2271412383807552</v>
      </c>
      <c r="BY78" s="17">
        <f t="shared" si="231"/>
        <v>111.58331614690418</v>
      </c>
      <c r="BZ78" s="96">
        <f t="shared" si="214"/>
        <v>0.16250079951819846</v>
      </c>
    </row>
    <row r="79" spans="5:78" ht="20.100000000000001" customHeight="1">
      <c r="E79" s="38">
        <v>52</v>
      </c>
      <c r="F79" s="20">
        <f t="shared" si="215"/>
        <v>1.0346</v>
      </c>
      <c r="G79" s="20">
        <f t="shared" si="205"/>
        <v>13.034866913271221</v>
      </c>
      <c r="H79" s="29">
        <f t="shared" si="206"/>
        <v>92531.126760563377</v>
      </c>
      <c r="M79" s="43">
        <f t="shared" ref="M79:P82" si="293">M20+M50</f>
        <v>3.4040598516909948</v>
      </c>
      <c r="N79" s="43">
        <f t="shared" si="293"/>
        <v>0</v>
      </c>
      <c r="O79" s="43">
        <f t="shared" si="293"/>
        <v>3.4040598516909948</v>
      </c>
      <c r="P79" s="43">
        <f t="shared" si="293"/>
        <v>0</v>
      </c>
      <c r="Q79" s="17">
        <f t="shared" si="217"/>
        <v>154.53631754408511</v>
      </c>
      <c r="R79" s="96">
        <f t="shared" si="207"/>
        <v>0</v>
      </c>
      <c r="W79" s="43">
        <f t="shared" ref="W79:Z82" si="294">W20+W50</f>
        <v>2.9343374750513176</v>
      </c>
      <c r="X79" s="43">
        <f t="shared" si="294"/>
        <v>5.8686749501026352</v>
      </c>
      <c r="Y79" s="43">
        <f t="shared" si="294"/>
        <v>8.8030124251539537</v>
      </c>
      <c r="Z79" s="43">
        <f t="shared" si="294"/>
        <v>6.3019159971653554E-2</v>
      </c>
      <c r="AA79" s="17">
        <f t="shared" si="219"/>
        <v>149.11563973890935</v>
      </c>
      <c r="AB79" s="96">
        <f t="shared" si="208"/>
        <v>3.9356535373340169E-2</v>
      </c>
      <c r="AG79" s="43">
        <f t="shared" ref="AG79:AJ79" si="295">AG20+AG50</f>
        <v>2.7370692440457063</v>
      </c>
      <c r="AH79" s="43">
        <f t="shared" si="295"/>
        <v>10.948276976182825</v>
      </c>
      <c r="AI79" s="43">
        <f t="shared" si="295"/>
        <v>13.685346220228531</v>
      </c>
      <c r="AJ79" s="43">
        <f t="shared" si="295"/>
        <v>8.6874942455655538E-2</v>
      </c>
      <c r="AK79" s="17">
        <f t="shared" si="221"/>
        <v>143.54873941105066</v>
      </c>
      <c r="AL79" s="96">
        <f t="shared" si="209"/>
        <v>7.6268708601003612E-2</v>
      </c>
      <c r="AQ79" s="43">
        <f t="shared" ref="AQ79:AT82" si="296">AQ20+AQ50</f>
        <v>2.4398754282002946</v>
      </c>
      <c r="AR79" s="43">
        <f t="shared" si="296"/>
        <v>14.639252569201766</v>
      </c>
      <c r="AS79" s="43">
        <f t="shared" si="296"/>
        <v>17.079127997402061</v>
      </c>
      <c r="AT79" s="43">
        <f t="shared" si="296"/>
        <v>0.17085415649483959</v>
      </c>
      <c r="AU79" s="17">
        <f t="shared" si="222"/>
        <v>135.69972328274707</v>
      </c>
      <c r="AV79" s="96">
        <f t="shared" si="211"/>
        <v>0.10787975255262003</v>
      </c>
      <c r="BA79" s="43">
        <f t="shared" ref="BA79:BD82" si="297">BA20+BA50</f>
        <v>2.1977791397163946</v>
      </c>
      <c r="BB79" s="43">
        <f t="shared" si="297"/>
        <v>17.582233117731157</v>
      </c>
      <c r="BC79" s="43">
        <f t="shared" si="297"/>
        <v>19.780012257447552</v>
      </c>
      <c r="BD79" s="43">
        <f t="shared" si="297"/>
        <v>0.21048245361221077</v>
      </c>
      <c r="BE79" s="17">
        <f t="shared" si="224"/>
        <v>133.31838505619589</v>
      </c>
      <c r="BF79" s="96">
        <f t="shared" si="212"/>
        <v>0.13188153389586857</v>
      </c>
      <c r="BK79" s="43">
        <f t="shared" si="225"/>
        <v>1.7948800117427206</v>
      </c>
      <c r="BL79" s="43">
        <f t="shared" ref="BL79:BM79" si="298">BL20+BL50</f>
        <v>17.948800117427204</v>
      </c>
      <c r="BM79" s="43">
        <f t="shared" si="298"/>
        <v>19.743680129169924</v>
      </c>
      <c r="BN79" s="43">
        <f t="shared" ref="BN79" si="299">BN20+BN50</f>
        <v>0.24626721687598352</v>
      </c>
      <c r="BO79" s="17">
        <f t="shared" si="228"/>
        <v>133.21394039713661</v>
      </c>
      <c r="BP79" s="96">
        <f t="shared" si="213"/>
        <v>0.13473665041299993</v>
      </c>
      <c r="BU79" s="43">
        <f t="shared" si="229"/>
        <v>1.644314649030109</v>
      </c>
      <c r="BV79" s="43">
        <f t="shared" ref="BV79:BX86" si="300">BV20+BV50</f>
        <v>19.731775788361308</v>
      </c>
      <c r="BW79" s="43">
        <f t="shared" si="300"/>
        <v>21.376090437391419</v>
      </c>
      <c r="BX79" s="43">
        <f t="shared" si="300"/>
        <v>0.23443651459450371</v>
      </c>
      <c r="BY79" s="17">
        <f t="shared" si="231"/>
        <v>129.44871043805017</v>
      </c>
      <c r="BZ79" s="96">
        <f t="shared" si="214"/>
        <v>0.15242929590870105</v>
      </c>
    </row>
    <row r="80" spans="5:78" ht="20.100000000000001" customHeight="1">
      <c r="E80" s="38">
        <v>54</v>
      </c>
      <c r="F80" s="20">
        <f t="shared" si="215"/>
        <v>1.0746</v>
      </c>
      <c r="G80" s="20">
        <f t="shared" si="205"/>
        <v>13.538824652040649</v>
      </c>
      <c r="H80" s="29">
        <f t="shared" si="206"/>
        <v>96108.591549295772</v>
      </c>
      <c r="M80" s="43">
        <f t="shared" si="293"/>
        <v>3.7355182505445566</v>
      </c>
      <c r="N80" s="43">
        <f t="shared" si="293"/>
        <v>0</v>
      </c>
      <c r="O80" s="43">
        <f t="shared" si="293"/>
        <v>3.7355182505445566</v>
      </c>
      <c r="P80" s="43">
        <f t="shared" si="293"/>
        <v>0</v>
      </c>
      <c r="Q80" s="17">
        <f t="shared" si="217"/>
        <v>178.21240504461724</v>
      </c>
      <c r="R80" s="96">
        <f t="shared" si="207"/>
        <v>0</v>
      </c>
      <c r="W80" s="43">
        <f t="shared" si="294"/>
        <v>3.3072480687315067</v>
      </c>
      <c r="X80" s="43">
        <f t="shared" si="294"/>
        <v>6.6144961374630133</v>
      </c>
      <c r="Y80" s="43">
        <f t="shared" si="294"/>
        <v>9.9217442061945214</v>
      </c>
      <c r="Z80" s="43">
        <f t="shared" si="294"/>
        <v>4.5968931961566983E-2</v>
      </c>
      <c r="AA80" s="17">
        <f t="shared" si="219"/>
        <v>171.06752418566211</v>
      </c>
      <c r="AB80" s="96">
        <f t="shared" si="208"/>
        <v>3.8665995599984265E-2</v>
      </c>
      <c r="AG80" s="43">
        <f t="shared" ref="AG80:AJ80" si="301">AG21+AG51</f>
        <v>2.3234454829390305</v>
      </c>
      <c r="AH80" s="43">
        <f t="shared" si="301"/>
        <v>9.2937819317561221</v>
      </c>
      <c r="AI80" s="43">
        <f t="shared" si="301"/>
        <v>11.617227414695153</v>
      </c>
      <c r="AJ80" s="43">
        <f t="shared" si="301"/>
        <v>0.19764409706463196</v>
      </c>
      <c r="AK80" s="17">
        <f t="shared" si="221"/>
        <v>165.40896579859447</v>
      </c>
      <c r="AL80" s="96">
        <f t="shared" si="209"/>
        <v>5.6186687867164541E-2</v>
      </c>
      <c r="AQ80" s="43">
        <f t="shared" si="296"/>
        <v>2.7579748660806516</v>
      </c>
      <c r="AR80" s="43">
        <f t="shared" si="296"/>
        <v>16.547849196483906</v>
      </c>
      <c r="AS80" s="43">
        <f t="shared" si="296"/>
        <v>19.305824062564557</v>
      </c>
      <c r="AT80" s="43">
        <f t="shared" si="296"/>
        <v>0.15647559943776151</v>
      </c>
      <c r="AU80" s="17">
        <f t="shared" si="222"/>
        <v>158.68540469545002</v>
      </c>
      <c r="AV80" s="96">
        <f t="shared" si="211"/>
        <v>0.10428085196771963</v>
      </c>
      <c r="BA80" s="43">
        <f t="shared" si="297"/>
        <v>2.3479257823226369</v>
      </c>
      <c r="BB80" s="43">
        <f t="shared" si="297"/>
        <v>18.783406258581095</v>
      </c>
      <c r="BC80" s="43">
        <f t="shared" si="297"/>
        <v>21.131332040903736</v>
      </c>
      <c r="BD80" s="43">
        <f t="shared" si="297"/>
        <v>0.16381044011705437</v>
      </c>
      <c r="BE80" s="17">
        <f t="shared" si="224"/>
        <v>149.38711175124061</v>
      </c>
      <c r="BF80" s="96">
        <f t="shared" si="212"/>
        <v>0.12573645770633293</v>
      </c>
      <c r="BK80" s="43">
        <f t="shared" si="225"/>
        <v>1.992157888689976</v>
      </c>
      <c r="BL80" s="43">
        <f t="shared" ref="BL80:BM80" si="302">BL21+BL51</f>
        <v>19.921578886899759</v>
      </c>
      <c r="BM80" s="43">
        <f t="shared" si="302"/>
        <v>21.913736775589733</v>
      </c>
      <c r="BN80" s="43">
        <f t="shared" ref="BN80" si="303">BN21+BN51</f>
        <v>0.25473993326127525</v>
      </c>
      <c r="BO80" s="17">
        <f t="shared" si="228"/>
        <v>148.65565384184717</v>
      </c>
      <c r="BP80" s="96">
        <f t="shared" si="213"/>
        <v>0.13401157892113588</v>
      </c>
      <c r="BU80" s="43">
        <f t="shared" si="229"/>
        <v>1.7780645705426203</v>
      </c>
      <c r="BV80" s="43">
        <f t="shared" ref="BV80:BW80" si="304">BV21+BV51</f>
        <v>21.336774846511442</v>
      </c>
      <c r="BW80" s="43">
        <f t="shared" si="304"/>
        <v>23.114839417054064</v>
      </c>
      <c r="BX80" s="43">
        <f t="shared" si="300"/>
        <v>0.29593899416146391</v>
      </c>
      <c r="BY80" s="17">
        <f t="shared" si="231"/>
        <v>146.95867149205438</v>
      </c>
      <c r="BZ80" s="96">
        <f t="shared" si="214"/>
        <v>0.14518894754478684</v>
      </c>
    </row>
    <row r="81" spans="5:78" ht="20.100000000000001" customHeight="1">
      <c r="E81" s="38">
        <v>56</v>
      </c>
      <c r="F81" s="20">
        <f t="shared" si="215"/>
        <v>1.1146</v>
      </c>
      <c r="G81" s="21">
        <f t="shared" si="205"/>
        <v>14.042782390810077</v>
      </c>
      <c r="H81" s="30">
        <f t="shared" si="206"/>
        <v>99686.056338028182</v>
      </c>
      <c r="M81" s="43">
        <f t="shared" si="293"/>
        <v>3.9676078976785312</v>
      </c>
      <c r="N81" s="43">
        <f t="shared" si="293"/>
        <v>0</v>
      </c>
      <c r="O81" s="43">
        <f t="shared" si="293"/>
        <v>3.9676078976785312</v>
      </c>
      <c r="P81" s="43">
        <f t="shared" si="293"/>
        <v>0</v>
      </c>
      <c r="Q81" s="17">
        <f t="shared" si="217"/>
        <v>202.95740011831589</v>
      </c>
      <c r="R81" s="96">
        <f t="shared" si="207"/>
        <v>0</v>
      </c>
      <c r="W81" s="43">
        <f t="shared" si="294"/>
        <v>3.5335391511744234</v>
      </c>
      <c r="X81" s="43">
        <f t="shared" si="294"/>
        <v>7.0670783023488468</v>
      </c>
      <c r="Y81" s="43">
        <f t="shared" si="294"/>
        <v>10.60061745352327</v>
      </c>
      <c r="Z81" s="43">
        <f t="shared" si="294"/>
        <v>5.4431381347088206E-2</v>
      </c>
      <c r="AA81" s="17">
        <f t="shared" si="219"/>
        <v>196.40154046582282</v>
      </c>
      <c r="AB81" s="96">
        <f t="shared" si="208"/>
        <v>3.598280484759557E-2</v>
      </c>
      <c r="AG81" s="43">
        <f t="shared" ref="AG81:AJ81" si="305">AG22+AG52</f>
        <v>2.6457907855718794</v>
      </c>
      <c r="AH81" s="43">
        <f t="shared" si="305"/>
        <v>10.583163142287518</v>
      </c>
      <c r="AI81" s="43">
        <f t="shared" si="305"/>
        <v>13.228953927859397</v>
      </c>
      <c r="AJ81" s="43">
        <f t="shared" si="305"/>
        <v>0.17391562995127091</v>
      </c>
      <c r="AK81" s="17">
        <f t="shared" si="221"/>
        <v>187.65168794157913</v>
      </c>
      <c r="AL81" s="96">
        <f t="shared" si="209"/>
        <v>5.6397910716275215E-2</v>
      </c>
      <c r="AQ81" s="43">
        <f t="shared" si="296"/>
        <v>2.9146913624733299</v>
      </c>
      <c r="AR81" s="43">
        <f t="shared" si="296"/>
        <v>17.488148174839978</v>
      </c>
      <c r="AS81" s="43">
        <f t="shared" si="296"/>
        <v>20.402839537313309</v>
      </c>
      <c r="AT81" s="43">
        <f t="shared" si="296"/>
        <v>0.16035632811944625</v>
      </c>
      <c r="AU81" s="17">
        <f t="shared" si="222"/>
        <v>179.06507893457874</v>
      </c>
      <c r="AV81" s="96">
        <f t="shared" si="211"/>
        <v>9.7663644295654412E-2</v>
      </c>
      <c r="BA81" s="43">
        <f t="shared" si="297"/>
        <v>2.5393675212227462</v>
      </c>
      <c r="BB81" s="43">
        <f t="shared" si="297"/>
        <v>20.31494016978197</v>
      </c>
      <c r="BC81" s="43">
        <f t="shared" si="297"/>
        <v>22.854307691004713</v>
      </c>
      <c r="BD81" s="43">
        <f t="shared" si="297"/>
        <v>0.17207354029748112</v>
      </c>
      <c r="BE81" s="17">
        <f t="shared" si="224"/>
        <v>171.74523962138676</v>
      </c>
      <c r="BF81" s="96">
        <f t="shared" si="212"/>
        <v>0.11828531733727443</v>
      </c>
      <c r="BK81" s="43">
        <f t="shared" si="225"/>
        <v>2.0787084019189868</v>
      </c>
      <c r="BL81" s="43">
        <f t="shared" ref="BL81:BM81" si="306">BL22+BL52</f>
        <v>20.787084019189862</v>
      </c>
      <c r="BM81" s="43">
        <f t="shared" si="306"/>
        <v>22.86579242110885</v>
      </c>
      <c r="BN81" s="43">
        <f t="shared" ref="BN81" si="307">BN22+BN52</f>
        <v>0.18848616575483595</v>
      </c>
      <c r="BO81" s="17">
        <f t="shared" si="228"/>
        <v>165.30691530130895</v>
      </c>
      <c r="BP81" s="96">
        <f t="shared" si="213"/>
        <v>0.12574842365971645</v>
      </c>
      <c r="BU81" s="43">
        <f t="shared" si="229"/>
        <v>1.8992141459937955</v>
      </c>
      <c r="BV81" s="43">
        <f t="shared" ref="BV81:BW81" si="308">BV22+BV52</f>
        <v>22.790569751925545</v>
      </c>
      <c r="BW81" s="43">
        <f t="shared" si="308"/>
        <v>24.689783897919341</v>
      </c>
      <c r="BX81" s="43">
        <f t="shared" si="300"/>
        <v>0.24459038823488027</v>
      </c>
      <c r="BY81" s="17">
        <f t="shared" si="231"/>
        <v>164.53640589992034</v>
      </c>
      <c r="BZ81" s="96">
        <f t="shared" si="214"/>
        <v>0.13851384213283449</v>
      </c>
    </row>
    <row r="82" spans="5:78" ht="20.100000000000001" customHeight="1">
      <c r="E82" s="38">
        <v>58</v>
      </c>
      <c r="F82" s="20">
        <f t="shared" si="215"/>
        <v>1.1545999999999998</v>
      </c>
      <c r="G82" s="21">
        <f t="shared" si="205"/>
        <v>14.546740129579501</v>
      </c>
      <c r="H82" s="30">
        <f t="shared" si="206"/>
        <v>103263.52112676055</v>
      </c>
      <c r="M82" s="43">
        <f t="shared" si="293"/>
        <v>4.0131810201908147</v>
      </c>
      <c r="N82" s="43">
        <f t="shared" si="293"/>
        <v>0</v>
      </c>
      <c r="O82" s="43">
        <f t="shared" si="293"/>
        <v>4.0131810201908147</v>
      </c>
      <c r="P82" s="43">
        <f t="shared" si="293"/>
        <v>0</v>
      </c>
      <c r="Q82" s="17">
        <f t="shared" si="217"/>
        <v>224.87590687327278</v>
      </c>
      <c r="R82" s="96">
        <f t="shared" si="207"/>
        <v>0</v>
      </c>
      <c r="W82" s="43">
        <f t="shared" si="294"/>
        <v>3.4310510284940094</v>
      </c>
      <c r="X82" s="43">
        <f t="shared" si="294"/>
        <v>6.8621020569880189</v>
      </c>
      <c r="Y82" s="43">
        <f t="shared" si="294"/>
        <v>10.293153085482029</v>
      </c>
      <c r="Z82" s="43">
        <f t="shared" si="294"/>
        <v>4.293179373854844E-2</v>
      </c>
      <c r="AA82" s="17">
        <f t="shared" si="219"/>
        <v>214.70706220445041</v>
      </c>
      <c r="AB82" s="96">
        <f t="shared" si="208"/>
        <v>3.1960299705715886E-2</v>
      </c>
      <c r="AG82" s="43">
        <f t="shared" ref="AG82:AJ82" si="309">AG23+AG53</f>
        <v>2.2825050193282648</v>
      </c>
      <c r="AH82" s="43">
        <f t="shared" si="309"/>
        <v>9.1300200773130591</v>
      </c>
      <c r="AI82" s="43">
        <f t="shared" si="309"/>
        <v>11.412525096641325</v>
      </c>
      <c r="AJ82" s="43">
        <f t="shared" si="309"/>
        <v>0.15831302127735472</v>
      </c>
      <c r="AK82" s="17">
        <f t="shared" si="221"/>
        <v>207.39072000161462</v>
      </c>
      <c r="AL82" s="96">
        <f t="shared" si="209"/>
        <v>4.4023281645591363E-2</v>
      </c>
      <c r="AQ82" s="43">
        <f t="shared" si="296"/>
        <v>2.8568107370571454</v>
      </c>
      <c r="AR82" s="43">
        <f t="shared" si="296"/>
        <v>17.140864422342872</v>
      </c>
      <c r="AS82" s="43">
        <f t="shared" si="296"/>
        <v>19.997675159400018</v>
      </c>
      <c r="AT82" s="43">
        <f t="shared" si="296"/>
        <v>0.13884846951569146</v>
      </c>
      <c r="AU82" s="17">
        <f t="shared" si="222"/>
        <v>199.23241778337308</v>
      </c>
      <c r="AV82" s="96">
        <f t="shared" si="211"/>
        <v>8.6034514930096687E-2</v>
      </c>
      <c r="BA82" s="43">
        <f t="shared" si="297"/>
        <v>2.4012212085882876</v>
      </c>
      <c r="BB82" s="43">
        <f t="shared" si="297"/>
        <v>19.209769668706301</v>
      </c>
      <c r="BC82" s="43">
        <f t="shared" si="297"/>
        <v>21.61099087729459</v>
      </c>
      <c r="BD82" s="43">
        <f t="shared" si="297"/>
        <v>0.18432156079421841</v>
      </c>
      <c r="BE82" s="17">
        <f t="shared" si="224"/>
        <v>188.78775862674539</v>
      </c>
      <c r="BF82" s="96">
        <f t="shared" si="212"/>
        <v>0.10175325883648088</v>
      </c>
      <c r="BK82" s="43">
        <f t="shared" si="225"/>
        <v>2.0887828064448701</v>
      </c>
      <c r="BL82" s="43">
        <f t="shared" ref="BL82:BM82" si="310">BL23+BL53</f>
        <v>20.887828064448701</v>
      </c>
      <c r="BM82" s="43">
        <f t="shared" si="310"/>
        <v>22.976610870893573</v>
      </c>
      <c r="BN82" s="43">
        <f t="shared" ref="BN82" si="311">BN23+BN53</f>
        <v>0.18974561091322462</v>
      </c>
      <c r="BO82" s="17">
        <f t="shared" si="228"/>
        <v>186.5304347923387</v>
      </c>
      <c r="BP82" s="96">
        <f t="shared" si="213"/>
        <v>0.11198080403180737</v>
      </c>
      <c r="BU82" s="43">
        <f t="shared" si="229"/>
        <v>1.7985271568287078</v>
      </c>
      <c r="BV82" s="43">
        <f t="shared" ref="BV82:BW82" si="312">BV23+BV53</f>
        <v>21.582325881944492</v>
      </c>
      <c r="BW82" s="43">
        <f t="shared" si="312"/>
        <v>23.3808530387732</v>
      </c>
      <c r="BX82" s="43">
        <f t="shared" si="300"/>
        <v>0.1873338530778822</v>
      </c>
      <c r="BY82" s="17">
        <f t="shared" si="231"/>
        <v>180.98511193225283</v>
      </c>
      <c r="BZ82" s="96">
        <f t="shared" si="214"/>
        <v>0.11924917829718107</v>
      </c>
    </row>
    <row r="83" spans="5:78" ht="20.100000000000001" customHeight="1">
      <c r="E83" s="38">
        <v>60</v>
      </c>
      <c r="F83" s="20">
        <f t="shared" si="215"/>
        <v>1.1945999999999999</v>
      </c>
      <c r="G83" s="21">
        <f t="shared" si="205"/>
        <v>15.050697868348928</v>
      </c>
      <c r="H83" s="30">
        <f t="shared" si="206"/>
        <v>106840.98591549294</v>
      </c>
      <c r="M83" s="43">
        <f t="shared" ref="M83:M86" si="313">N24+N54</f>
        <v>0</v>
      </c>
      <c r="N83" s="43">
        <f>N24+N54</f>
        <v>0</v>
      </c>
      <c r="O83" s="43">
        <f>O24+O54</f>
        <v>3.8907918178788385</v>
      </c>
      <c r="P83" s="43">
        <f>P24+P54</f>
        <v>0</v>
      </c>
      <c r="Q83" s="17">
        <f t="shared" si="217"/>
        <v>246.4781924544418</v>
      </c>
      <c r="R83" s="96">
        <f t="shared" si="207"/>
        <v>0</v>
      </c>
      <c r="W83" s="43">
        <f>W24+W54</f>
        <v>3.3569818787783774</v>
      </c>
      <c r="X83" s="43">
        <f>X24+X54</f>
        <v>6.7139637575567548</v>
      </c>
      <c r="Y83" s="43">
        <f>Y24+Y54</f>
        <v>10.070945636335132</v>
      </c>
      <c r="Z83" s="43">
        <f>Z24+Z54</f>
        <v>4.7488566075998953E-2</v>
      </c>
      <c r="AA83" s="17">
        <f t="shared" si="219"/>
        <v>235.86660686931913</v>
      </c>
      <c r="AB83" s="96">
        <f t="shared" si="208"/>
        <v>2.8465088155851571E-2</v>
      </c>
      <c r="AG83" s="43">
        <f>AG24+AG54</f>
        <v>2.1338814356162312</v>
      </c>
      <c r="AH83" s="43">
        <f>AH24+AH54</f>
        <v>8.5355257424649249</v>
      </c>
      <c r="AI83" s="43">
        <f>AI24+AI54</f>
        <v>10.669407178081157</v>
      </c>
      <c r="AJ83" s="43">
        <f>AJ24+AJ54</f>
        <v>8.4909722170957713E-2</v>
      </c>
      <c r="AK83" s="17">
        <f t="shared" si="221"/>
        <v>229.23436587861738</v>
      </c>
      <c r="AL83" s="96">
        <f t="shared" si="209"/>
        <v>3.7234930765069486E-2</v>
      </c>
      <c r="AQ83" s="43">
        <f>AQ24+AQ54</f>
        <v>1.9280054296142906</v>
      </c>
      <c r="AR83" s="43">
        <f>AR24+AR54</f>
        <v>11.568032577685743</v>
      </c>
      <c r="AS83" s="43">
        <f>AS24+AS54</f>
        <v>13.496038007300035</v>
      </c>
      <c r="AT83" s="43">
        <f>AT24+AT54</f>
        <v>0.10530728747721969</v>
      </c>
      <c r="AU83" s="17">
        <f t="shared" si="222"/>
        <v>221.12293416998943</v>
      </c>
      <c r="AV83" s="96">
        <f t="shared" si="211"/>
        <v>5.2314937937612369E-2</v>
      </c>
      <c r="BA83" s="43">
        <f>BA24+BA54</f>
        <v>2.4052256278197075</v>
      </c>
      <c r="BB83" s="43">
        <f>BB24+BB54</f>
        <v>19.24180502255766</v>
      </c>
      <c r="BC83" s="43">
        <f>BC24+BC54</f>
        <v>21.647030650377367</v>
      </c>
      <c r="BD83" s="43">
        <f>BD24+BD54</f>
        <v>0.16779043250214928</v>
      </c>
      <c r="BE83" s="17">
        <f t="shared" si="224"/>
        <v>210.65605202466386</v>
      </c>
      <c r="BF83" s="96">
        <f t="shared" si="212"/>
        <v>9.1342284437689963E-2</v>
      </c>
      <c r="BK83" s="43">
        <f t="shared" si="225"/>
        <v>2.0556928461295394</v>
      </c>
      <c r="BL83" s="43">
        <f t="shared" ref="BL83:BM83" si="314">BL24+BL54</f>
        <v>20.556928461295392</v>
      </c>
      <c r="BM83" s="43">
        <f t="shared" si="314"/>
        <v>22.612621307424931</v>
      </c>
      <c r="BN83" s="43">
        <f t="shared" ref="BN83" si="315">BN24+BN54</f>
        <v>0.22219605464188777</v>
      </c>
      <c r="BO83" s="17">
        <f t="shared" si="228"/>
        <v>208.09962458824791</v>
      </c>
      <c r="BP83" s="96">
        <f t="shared" si="213"/>
        <v>9.8784072782302904E-2</v>
      </c>
      <c r="BU83" s="43">
        <f t="shared" si="229"/>
        <v>1.8091044819400477</v>
      </c>
      <c r="BV83" s="43">
        <f t="shared" ref="BV83:BW83" si="316">BV24+BV54</f>
        <v>21.709253783280573</v>
      </c>
      <c r="BW83" s="43">
        <f t="shared" si="316"/>
        <v>23.51835826522062</v>
      </c>
      <c r="BX83" s="43">
        <f t="shared" si="300"/>
        <v>0.21897959812985071</v>
      </c>
      <c r="BY83" s="17">
        <f t="shared" si="231"/>
        <v>202.92245707550623</v>
      </c>
      <c r="BZ83" s="96">
        <f t="shared" si="214"/>
        <v>0.10698300274967935</v>
      </c>
    </row>
    <row r="84" spans="5:78" ht="20.100000000000001" customHeight="1">
      <c r="E84" s="38">
        <v>62</v>
      </c>
      <c r="F84" s="20">
        <f t="shared" si="215"/>
        <v>1.2345999999999999</v>
      </c>
      <c r="G84" s="21">
        <f t="shared" si="205"/>
        <v>15.554655607118354</v>
      </c>
      <c r="H84" s="30">
        <f t="shared" si="206"/>
        <v>110418.45070422534</v>
      </c>
      <c r="M84" s="43">
        <f t="shared" si="313"/>
        <v>0</v>
      </c>
      <c r="N84" s="43">
        <f t="shared" ref="N84:P84" si="317">N25+N55</f>
        <v>0</v>
      </c>
      <c r="O84" s="43">
        <f t="shared" si="317"/>
        <v>4.051613599209027</v>
      </c>
      <c r="P84" s="43">
        <f t="shared" si="317"/>
        <v>0</v>
      </c>
      <c r="Q84" s="17">
        <f t="shared" si="217"/>
        <v>275.27922078567195</v>
      </c>
      <c r="R84" s="96">
        <f t="shared" si="207"/>
        <v>0</v>
      </c>
      <c r="W84" s="43">
        <f t="shared" ref="W84:Z84" si="318">W25+W55</f>
        <v>3.4931488151778916</v>
      </c>
      <c r="X84" s="43">
        <f t="shared" si="318"/>
        <v>6.9862976303557831</v>
      </c>
      <c r="Y84" s="43">
        <f t="shared" si="318"/>
        <v>10.479446445533675</v>
      </c>
      <c r="Z84" s="43">
        <f t="shared" si="318"/>
        <v>5.8517205152118654E-2</v>
      </c>
      <c r="AA84" s="17">
        <f t="shared" si="219"/>
        <v>262.42972168191471</v>
      </c>
      <c r="AB84" s="96">
        <f t="shared" si="208"/>
        <v>2.6621594480916763E-2</v>
      </c>
      <c r="AG84" s="43">
        <f t="shared" ref="AG84:AJ84" si="319">AG25+AG55</f>
        <v>2.7736398318967699</v>
      </c>
      <c r="AH84" s="43">
        <f t="shared" si="319"/>
        <v>11.09455932758708</v>
      </c>
      <c r="AI84" s="43">
        <f t="shared" si="319"/>
        <v>13.868199159483849</v>
      </c>
      <c r="AJ84" s="43">
        <f t="shared" si="319"/>
        <v>0.22358227921552123</v>
      </c>
      <c r="AK84" s="17">
        <f t="shared" si="221"/>
        <v>257.72652104310856</v>
      </c>
      <c r="AL84" s="96">
        <f t="shared" si="209"/>
        <v>4.3047798428673748E-2</v>
      </c>
      <c r="AQ84" s="43">
        <f t="shared" ref="AQ84:AT84" si="320">AQ25+AQ55</f>
        <v>2.9096707554855401</v>
      </c>
      <c r="AR84" s="43">
        <f t="shared" si="320"/>
        <v>17.458024532913242</v>
      </c>
      <c r="AS84" s="43">
        <f t="shared" si="320"/>
        <v>20.367695288398785</v>
      </c>
      <c r="AT84" s="43">
        <f t="shared" si="320"/>
        <v>0.15984829957249591</v>
      </c>
      <c r="AU84" s="17">
        <f t="shared" si="222"/>
        <v>247.33510982038771</v>
      </c>
      <c r="AV84" s="96">
        <f t="shared" si="211"/>
        <v>7.0584497872506188E-2</v>
      </c>
      <c r="BA84" s="43">
        <f t="shared" ref="BA84:BD84" si="321">BA25+BA55</f>
        <v>2.6118536615197145</v>
      </c>
      <c r="BB84" s="43">
        <f t="shared" si="321"/>
        <v>20.894829292157716</v>
      </c>
      <c r="BC84" s="43">
        <f t="shared" si="321"/>
        <v>23.50668295367743</v>
      </c>
      <c r="BD84" s="43">
        <f t="shared" si="321"/>
        <v>0.21096869712062427</v>
      </c>
      <c r="BE84" s="17">
        <f t="shared" si="224"/>
        <v>239.29529891707</v>
      </c>
      <c r="BF84" s="96">
        <f t="shared" si="212"/>
        <v>8.7318177108857503E-2</v>
      </c>
      <c r="BK84" s="43">
        <f t="shared" si="225"/>
        <v>2.213526218719795</v>
      </c>
      <c r="BL84" s="43">
        <f t="shared" ref="BL84:BM84" si="322">BL25+BL55</f>
        <v>22.135262187197945</v>
      </c>
      <c r="BM84" s="43">
        <f t="shared" si="322"/>
        <v>24.348788405917738</v>
      </c>
      <c r="BN84" s="43">
        <f t="shared" ref="BN84" si="323">BN25+BN55</f>
        <v>0.19243341293264446</v>
      </c>
      <c r="BO84" s="17">
        <f t="shared" si="228"/>
        <v>235.05354437867501</v>
      </c>
      <c r="BP84" s="96">
        <f t="shared" si="213"/>
        <v>9.4171148304565383E-2</v>
      </c>
      <c r="BU84" s="43">
        <f t="shared" si="229"/>
        <v>1.9753980813872807</v>
      </c>
      <c r="BV84" s="43">
        <f t="shared" ref="BV84:BW84" si="324">BV25+BV55</f>
        <v>23.704776976647366</v>
      </c>
      <c r="BW84" s="43">
        <f t="shared" si="324"/>
        <v>25.680175058034646</v>
      </c>
      <c r="BX84" s="43">
        <f t="shared" si="300"/>
        <v>0.23838585414217872</v>
      </c>
      <c r="BY84" s="17">
        <f t="shared" si="231"/>
        <v>229.53393910067985</v>
      </c>
      <c r="BZ84" s="96">
        <f t="shared" si="214"/>
        <v>0.1032735161933931</v>
      </c>
    </row>
    <row r="85" spans="5:78" ht="20.100000000000001" customHeight="1" thickBot="1">
      <c r="E85" s="38">
        <v>64</v>
      </c>
      <c r="F85" s="24">
        <f t="shared" si="215"/>
        <v>1.2746</v>
      </c>
      <c r="G85" s="25">
        <f t="shared" si="205"/>
        <v>16.058613345887782</v>
      </c>
      <c r="H85" s="31">
        <f t="shared" si="206"/>
        <v>113995.91549295773</v>
      </c>
      <c r="M85" s="43">
        <f t="shared" si="313"/>
        <v>0</v>
      </c>
      <c r="N85" s="43">
        <f t="shared" ref="N85:P85" si="325">N26+N56</f>
        <v>0</v>
      </c>
      <c r="O85" s="43">
        <f t="shared" si="325"/>
        <v>4.3906840527753079</v>
      </c>
      <c r="P85" s="43">
        <f t="shared" si="325"/>
        <v>0</v>
      </c>
      <c r="Q85" s="17">
        <f t="shared" si="217"/>
        <v>314.38548002383465</v>
      </c>
      <c r="R85" s="96">
        <f t="shared" si="207"/>
        <v>0</v>
      </c>
      <c r="W85" s="43">
        <f t="shared" ref="W85:Z85" si="326">W26+W56</f>
        <v>3.8276437980335665</v>
      </c>
      <c r="X85" s="43">
        <f t="shared" si="326"/>
        <v>7.6552875960671329</v>
      </c>
      <c r="Y85" s="43">
        <f t="shared" si="326"/>
        <v>11.482931394100699</v>
      </c>
      <c r="Z85" s="43">
        <f t="shared" si="326"/>
        <v>5.1114554443298571E-2</v>
      </c>
      <c r="AA85" s="17">
        <f t="shared" si="219"/>
        <v>299.86531575512294</v>
      </c>
      <c r="AB85" s="96">
        <f t="shared" si="208"/>
        <v>2.5529086539366964E-2</v>
      </c>
      <c r="AG85" s="43">
        <f t="shared" ref="AG85:AJ85" si="327">AG26+AG56</f>
        <v>3.1538311167744628</v>
      </c>
      <c r="AH85" s="43">
        <f t="shared" si="327"/>
        <v>12.615324467097851</v>
      </c>
      <c r="AI85" s="43">
        <f t="shared" si="327"/>
        <v>15.769155583872315</v>
      </c>
      <c r="AJ85" s="43">
        <f t="shared" si="327"/>
        <v>0.19716616586710875</v>
      </c>
      <c r="AK85" s="17">
        <f t="shared" si="221"/>
        <v>285.82362361093504</v>
      </c>
      <c r="AL85" s="96">
        <f t="shared" si="209"/>
        <v>4.4136745268718275E-2</v>
      </c>
      <c r="AQ85" s="43">
        <f t="shared" ref="AQ85:AT85" si="328">AQ26+AQ56</f>
        <v>3.2472264449899404</v>
      </c>
      <c r="AR85" s="43">
        <f t="shared" si="328"/>
        <v>19.483358669939641</v>
      </c>
      <c r="AS85" s="43">
        <f t="shared" si="328"/>
        <v>22.730585114929582</v>
      </c>
      <c r="AT85" s="43">
        <f t="shared" si="328"/>
        <v>0.17380929163663189</v>
      </c>
      <c r="AU85" s="17">
        <f t="shared" si="222"/>
        <v>281.98608187750955</v>
      </c>
      <c r="AV85" s="96">
        <f t="shared" si="211"/>
        <v>6.9093334466070966E-2</v>
      </c>
      <c r="BA85" s="43">
        <f t="shared" ref="BA85:BD86" si="329">BA26+BA56</f>
        <v>2.9746561574677681</v>
      </c>
      <c r="BB85" s="43">
        <f t="shared" si="329"/>
        <v>23.797249259742145</v>
      </c>
      <c r="BC85" s="43">
        <f t="shared" si="329"/>
        <v>26.771905417209915</v>
      </c>
      <c r="BD85" s="43">
        <f t="shared" si="329"/>
        <v>0.20793227779244372</v>
      </c>
      <c r="BE85" s="17">
        <f t="shared" si="224"/>
        <v>273.86182049784031</v>
      </c>
      <c r="BF85" s="96">
        <f t="shared" si="212"/>
        <v>8.6895096280607001E-2</v>
      </c>
      <c r="BK85" s="43">
        <f t="shared" si="225"/>
        <v>2.4489352298159917</v>
      </c>
      <c r="BL85" s="43">
        <f t="shared" ref="BL85:BM85" si="330">BL26+BL56</f>
        <v>24.489352298159915</v>
      </c>
      <c r="BM85" s="43">
        <f t="shared" si="330"/>
        <v>26.938287527975909</v>
      </c>
      <c r="BN85" s="43">
        <f t="shared" ref="BN85" si="331">BN26+BN56</f>
        <v>0.19324718616790387</v>
      </c>
      <c r="BO85" s="17">
        <f t="shared" si="228"/>
        <v>269.78016033353526</v>
      </c>
      <c r="BP85" s="96">
        <f t="shared" si="213"/>
        <v>9.0775215893871442E-2</v>
      </c>
      <c r="BU85" s="43">
        <f t="shared" si="229"/>
        <v>2.1993073803491958</v>
      </c>
      <c r="BV85" s="43">
        <f t="shared" ref="BV85:BW85" si="332">BV26+BV56</f>
        <v>26.391688564190346</v>
      </c>
      <c r="BW85" s="43">
        <f t="shared" si="332"/>
        <v>28.590995944539543</v>
      </c>
      <c r="BX85" s="43">
        <f t="shared" si="300"/>
        <v>0.23770778338400358</v>
      </c>
      <c r="BY85" s="17">
        <f t="shared" si="231"/>
        <v>261.97813528262702</v>
      </c>
      <c r="BZ85" s="96">
        <f t="shared" si="214"/>
        <v>0.10074004281204035</v>
      </c>
    </row>
    <row r="86" spans="5:78" ht="20.100000000000001" customHeight="1">
      <c r="E86" s="38">
        <v>66</v>
      </c>
      <c r="F86" s="20">
        <f t="shared" si="215"/>
        <v>1.3146</v>
      </c>
      <c r="G86" s="21">
        <f t="shared" si="205"/>
        <v>16.562571084657208</v>
      </c>
      <c r="H86" s="30">
        <f t="shared" si="206"/>
        <v>117573.38028169014</v>
      </c>
      <c r="M86" s="43">
        <f t="shared" si="313"/>
        <v>0</v>
      </c>
      <c r="N86" s="43">
        <f t="shared" ref="N86:P86" si="333">N27+N57</f>
        <v>0</v>
      </c>
      <c r="O86" s="43">
        <f t="shared" si="333"/>
        <v>4.6202909916640671</v>
      </c>
      <c r="P86" s="43">
        <f t="shared" si="333"/>
        <v>0</v>
      </c>
      <c r="Q86" s="17">
        <f t="shared" si="217"/>
        <v>351.84331126550109</v>
      </c>
      <c r="R86" s="96">
        <f t="shared" si="207"/>
        <v>0</v>
      </c>
      <c r="W86" s="43">
        <f t="shared" ref="W86:Z86" si="334">W27+W57</f>
        <v>4.0788733214597226</v>
      </c>
      <c r="X86" s="43">
        <f t="shared" si="334"/>
        <v>8.1577466429194452</v>
      </c>
      <c r="Y86" s="43">
        <f t="shared" si="334"/>
        <v>12.23661996437917</v>
      </c>
      <c r="Z86" s="43">
        <f t="shared" si="334"/>
        <v>4.8024596267676384E-2</v>
      </c>
      <c r="AA86" s="17">
        <f t="shared" si="219"/>
        <v>334.87358332431137</v>
      </c>
      <c r="AB86" s="96">
        <f t="shared" si="208"/>
        <v>2.4360675338845707E-2</v>
      </c>
      <c r="AG86" s="43">
        <f t="shared" ref="AG86:AJ86" si="335">AG27+AG57</f>
        <v>2.5183713385427597</v>
      </c>
      <c r="AH86" s="43">
        <f t="shared" si="335"/>
        <v>10.073485354171039</v>
      </c>
      <c r="AI86" s="43">
        <f t="shared" si="335"/>
        <v>12.591856692713797</v>
      </c>
      <c r="AJ86" s="43">
        <f t="shared" si="335"/>
        <v>0.10993776058950688</v>
      </c>
      <c r="AK86" s="17">
        <f t="shared" si="221"/>
        <v>323.66756348435905</v>
      </c>
      <c r="AL86" s="96">
        <f t="shared" si="209"/>
        <v>3.1122937515664376E-2</v>
      </c>
      <c r="AQ86" s="43">
        <f t="shared" ref="AQ86:AT86" si="336">AQ27+AQ57</f>
        <v>3.3965149068629712</v>
      </c>
      <c r="AR86" s="43">
        <f t="shared" si="336"/>
        <v>20.379089441177825</v>
      </c>
      <c r="AS86" s="43">
        <f t="shared" si="336"/>
        <v>23.775604348040801</v>
      </c>
      <c r="AT86" s="43">
        <f t="shared" si="336"/>
        <v>0.14357911912297902</v>
      </c>
      <c r="AU86" s="17">
        <f t="shared" si="222"/>
        <v>311.79732449519355</v>
      </c>
      <c r="AV86" s="96">
        <f t="shared" si="211"/>
        <v>6.5360052316587397E-2</v>
      </c>
      <c r="BA86" s="43">
        <f t="shared" si="329"/>
        <v>3.030631157211527</v>
      </c>
      <c r="BB86" s="43">
        <f t="shared" si="329"/>
        <v>24.245049257692216</v>
      </c>
      <c r="BC86" s="43">
        <f t="shared" si="329"/>
        <v>27.275680414903743</v>
      </c>
      <c r="BD86" s="43">
        <f t="shared" si="329"/>
        <v>0.25042576959006563</v>
      </c>
      <c r="BE86" s="17">
        <f t="shared" si="224"/>
        <v>303.22675482792596</v>
      </c>
      <c r="BF86" s="96">
        <f t="shared" si="212"/>
        <v>7.9956827264304933E-2</v>
      </c>
      <c r="BK86" s="43">
        <f t="shared" si="225"/>
        <v>2.5412145580503749</v>
      </c>
      <c r="BL86" s="43">
        <f t="shared" ref="BL86:BM86" si="337">BL27+BL57</f>
        <v>25.412145580503747</v>
      </c>
      <c r="BM86" s="43">
        <f t="shared" si="337"/>
        <v>27.953360138554117</v>
      </c>
      <c r="BN86" s="43">
        <f t="shared" ref="BN86" si="338">BN27+BN57</f>
        <v>0.21901347765695772</v>
      </c>
      <c r="BO86" s="17">
        <f t="shared" si="228"/>
        <v>297.81658272546332</v>
      </c>
      <c r="BP86" s="96">
        <f t="shared" si="213"/>
        <v>8.5328175308254955E-2</v>
      </c>
      <c r="BU86" s="43">
        <f t="shared" si="229"/>
        <v>2.3694129541845008</v>
      </c>
      <c r="BV86" s="43">
        <f t="shared" ref="BV86:BW86" si="339">BV27+BV57</f>
        <v>28.432955450214006</v>
      </c>
      <c r="BW86" s="43">
        <f t="shared" si="339"/>
        <v>30.802368404398507</v>
      </c>
      <c r="BX86" s="43">
        <f t="shared" si="300"/>
        <v>0.21412970201996148</v>
      </c>
      <c r="BY86" s="17">
        <f t="shared" si="231"/>
        <v>294.82759655400372</v>
      </c>
      <c r="BZ86" s="96">
        <f t="shared" si="214"/>
        <v>9.6439260715561706E-2</v>
      </c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>
      <c r="BL106" s="43"/>
    </row>
    <row r="107" spans="64:64" ht="20.100000000000001" customHeight="1">
      <c r="BL107" s="43"/>
    </row>
    <row r="108" spans="64:64" ht="20.100000000000001" customHeight="1">
      <c r="BL108" s="43"/>
    </row>
  </sheetData>
  <mergeCells count="45">
    <mergeCell ref="BL1:BM1"/>
    <mergeCell ref="AW1:BA1"/>
    <mergeCell ref="BB1:BC1"/>
    <mergeCell ref="BQ1:BU1"/>
    <mergeCell ref="BV1:BW1"/>
    <mergeCell ref="E1:H1"/>
    <mergeCell ref="I1:M1"/>
    <mergeCell ref="N1:O1"/>
    <mergeCell ref="S1:W1"/>
    <mergeCell ref="X1:Y1"/>
    <mergeCell ref="AC1:AG1"/>
    <mergeCell ref="AH1:AI1"/>
    <mergeCell ref="AM1:AQ1"/>
    <mergeCell ref="AR1:AS1"/>
    <mergeCell ref="BG1:BK1"/>
    <mergeCell ref="E31:H31"/>
    <mergeCell ref="I31:M31"/>
    <mergeCell ref="N31:O31"/>
    <mergeCell ref="S31:W31"/>
    <mergeCell ref="X31:Y31"/>
    <mergeCell ref="AC31:AG31"/>
    <mergeCell ref="AH31:AI31"/>
    <mergeCell ref="AM31:AQ31"/>
    <mergeCell ref="AR31:AS31"/>
    <mergeCell ref="AW31:BA31"/>
    <mergeCell ref="BB31:BC31"/>
    <mergeCell ref="BG31:BK31"/>
    <mergeCell ref="BL31:BM31"/>
    <mergeCell ref="BQ31:BU31"/>
    <mergeCell ref="BV31:BW31"/>
    <mergeCell ref="E60:H60"/>
    <mergeCell ref="I60:M60"/>
    <mergeCell ref="N60:O60"/>
    <mergeCell ref="S60:W60"/>
    <mergeCell ref="X60:Y60"/>
    <mergeCell ref="AC60:AG60"/>
    <mergeCell ref="AH60:AI60"/>
    <mergeCell ref="AM60:AQ60"/>
    <mergeCell ref="AR60:AS60"/>
    <mergeCell ref="AW60:BA60"/>
    <mergeCell ref="BB60:BC60"/>
    <mergeCell ref="BG60:BK60"/>
    <mergeCell ref="BL60:BM60"/>
    <mergeCell ref="BQ60:BU60"/>
    <mergeCell ref="BV60:BW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zoomScale="70" zoomScaleNormal="70" workbookViewId="0">
      <selection activeCell="BS74" sqref="BS74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4.140625" style="1" customWidth="1"/>
    <col min="18" max="18" width="8.85546875" style="1"/>
    <col min="19" max="26" width="11.140625" style="1" customWidth="1"/>
    <col min="27" max="27" width="14.140625" style="1" customWidth="1"/>
    <col min="28" max="28" width="8.85546875" style="1"/>
    <col min="29" max="36" width="11.140625" style="1" customWidth="1"/>
    <col min="37" max="37" width="14.140625" style="1" customWidth="1"/>
    <col min="38" max="38" width="8.85546875" style="1"/>
    <col min="39" max="46" width="11.140625" style="1" customWidth="1"/>
    <col min="47" max="47" width="14.140625" style="1" customWidth="1"/>
    <col min="48" max="48" width="8.85546875" style="1"/>
    <col min="49" max="56" width="11.140625" style="1" customWidth="1"/>
    <col min="57" max="57" width="14.140625" style="1" customWidth="1"/>
    <col min="58" max="58" width="8.85546875" style="1"/>
    <col min="59" max="66" width="11.140625" style="1" customWidth="1"/>
    <col min="67" max="67" width="14.140625" style="1" customWidth="1"/>
    <col min="68" max="68" width="8.85546875" style="1"/>
    <col min="69" max="76" width="11.140625" style="1" customWidth="1"/>
    <col min="77" max="77" width="14.140625" style="1" customWidth="1"/>
    <col min="78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2" t="s">
        <v>19</v>
      </c>
      <c r="F1" s="83"/>
      <c r="G1" s="83"/>
      <c r="H1" s="84"/>
      <c r="I1" s="79" t="s">
        <v>21</v>
      </c>
      <c r="J1" s="80"/>
      <c r="K1" s="80"/>
      <c r="L1" s="80"/>
      <c r="M1" s="81"/>
      <c r="N1" s="77">
        <v>0</v>
      </c>
      <c r="O1" s="78"/>
      <c r="P1" s="32"/>
      <c r="S1" s="79" t="s">
        <v>21</v>
      </c>
      <c r="T1" s="80"/>
      <c r="U1" s="80"/>
      <c r="V1" s="80"/>
      <c r="W1" s="81"/>
      <c r="X1" s="77">
        <v>0.04</v>
      </c>
      <c r="Y1" s="78"/>
      <c r="Z1" s="32"/>
      <c r="AC1" s="79" t="s">
        <v>21</v>
      </c>
      <c r="AD1" s="80"/>
      <c r="AE1" s="80"/>
      <c r="AF1" s="80"/>
      <c r="AG1" s="81"/>
      <c r="AH1" s="77">
        <v>0.08</v>
      </c>
      <c r="AI1" s="78"/>
      <c r="AJ1" s="32"/>
      <c r="AM1" s="79" t="s">
        <v>21</v>
      </c>
      <c r="AN1" s="80"/>
      <c r="AO1" s="80"/>
      <c r="AP1" s="80"/>
      <c r="AQ1" s="81"/>
      <c r="AR1" s="77">
        <v>0.12</v>
      </c>
      <c r="AS1" s="78"/>
      <c r="AT1" s="32"/>
      <c r="AW1" s="79" t="s">
        <v>21</v>
      </c>
      <c r="AX1" s="80"/>
      <c r="AY1" s="80"/>
      <c r="AZ1" s="80"/>
      <c r="BA1" s="81"/>
      <c r="BB1" s="77">
        <v>0.16</v>
      </c>
      <c r="BC1" s="78"/>
      <c r="BD1" s="32"/>
      <c r="BG1" s="79" t="s">
        <v>21</v>
      </c>
      <c r="BH1" s="80"/>
      <c r="BI1" s="80"/>
      <c r="BJ1" s="80"/>
      <c r="BK1" s="81"/>
      <c r="BL1" s="77">
        <v>0.2</v>
      </c>
      <c r="BM1" s="78"/>
      <c r="BN1" s="32"/>
      <c r="BQ1" s="79" t="s">
        <v>21</v>
      </c>
      <c r="BR1" s="80"/>
      <c r="BS1" s="80"/>
      <c r="BT1" s="80"/>
      <c r="BU1" s="81"/>
      <c r="BV1" s="77">
        <v>0.24</v>
      </c>
      <c r="BW1" s="78"/>
      <c r="BX1" s="32"/>
    </row>
    <row r="2" spans="2:78" ht="20.100000000000001" customHeight="1">
      <c r="B2" s="4" t="s">
        <v>1</v>
      </c>
      <c r="C2" s="5">
        <v>600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6" t="s">
        <v>62</v>
      </c>
      <c r="R2" s="76" t="s">
        <v>63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6" t="s">
        <v>62</v>
      </c>
      <c r="AB2" s="76" t="s">
        <v>63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6" t="s">
        <v>62</v>
      </c>
      <c r="AL2" s="76" t="s">
        <v>63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6" t="s">
        <v>62</v>
      </c>
      <c r="AV2" s="76" t="s">
        <v>63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6" t="s">
        <v>62</v>
      </c>
      <c r="BF2" s="76" t="s">
        <v>63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6" t="s">
        <v>62</v>
      </c>
      <c r="BP2" s="76" t="s">
        <v>63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6" t="s">
        <v>62</v>
      </c>
      <c r="BZ2" s="76" t="s">
        <v>63</v>
      </c>
    </row>
    <row r="3" spans="2:78" ht="20.100000000000001" customHeight="1">
      <c r="B3" s="6" t="s">
        <v>24</v>
      </c>
      <c r="C3" s="7">
        <v>20.5</v>
      </c>
      <c r="D3" s="2"/>
      <c r="E3" s="38">
        <v>20</v>
      </c>
      <c r="F3" s="20">
        <f t="shared" ref="F3:F25" si="0">0.02*E3-0.0054</f>
        <v>0.39460000000000001</v>
      </c>
      <c r="G3" s="20">
        <f t="shared" ref="G3:G26" si="1">F3/$C$14/$C$7</f>
        <v>4.0592479373370143</v>
      </c>
      <c r="H3" s="29">
        <f t="shared" ref="H3:H26" si="2">F3*$C$7/$C$5</f>
        <v>35291.690140845072</v>
      </c>
      <c r="I3" s="19">
        <v>0.35620000000000002</v>
      </c>
      <c r="J3" s="19">
        <v>0.02</v>
      </c>
      <c r="K3" s="19">
        <v>1.099</v>
      </c>
      <c r="L3" s="19">
        <f t="shared" ref="L3:L26" si="3">K3/$C$14</f>
        <v>1.00505065547531</v>
      </c>
      <c r="M3" s="19">
        <f t="shared" ref="M3:M25" si="4">4*PI()^2*$C$13*SQRT($C$11*$C$2)*($C$7*I3*K3)^2</f>
        <v>6.3225165116969059E-2</v>
      </c>
      <c r="N3" s="19">
        <f t="shared" ref="N3:N25" si="5">4*PI()^2*N$1*SQRT($C$11*$C$2)*($C$7*I3*K3)^2</f>
        <v>0</v>
      </c>
      <c r="O3" s="19">
        <f t="shared" ref="O3:O25" si="6">M3+N3</f>
        <v>6.3225165116969059E-2</v>
      </c>
      <c r="P3" s="36">
        <f t="shared" ref="P3:P25" si="7">2*PI()^2*N$1*2*SQRT($C$2*$C$11)*J3*$C$7^2*K3^2/SQRT(2)</f>
        <v>0</v>
      </c>
      <c r="Q3" s="17">
        <f t="shared" ref="Q3:Q7" si="8">0.5926*0.5*$C$6*$F3^3*($C$7*I3*2+$C$7)*$C$8</f>
        <v>2.4807630516627039</v>
      </c>
      <c r="R3" s="96">
        <f t="shared" ref="R3:R26" si="9">N3/Q3</f>
        <v>0</v>
      </c>
      <c r="S3" s="26">
        <v>0</v>
      </c>
      <c r="T3" s="20">
        <v>0</v>
      </c>
      <c r="U3" s="19">
        <v>0</v>
      </c>
      <c r="V3" s="19">
        <f t="shared" ref="V3:V26" si="10">U3/$C$14</f>
        <v>0</v>
      </c>
      <c r="W3" s="19">
        <f t="shared" ref="W3:W25" si="11">4*PI()^2*$C$13*SQRT($C$11*$C$2)*($C$7*S3*U3)^2</f>
        <v>0</v>
      </c>
      <c r="X3" s="19">
        <f t="shared" ref="X3:X25" si="12">4*PI()^2*X$1*SQRT($C$11*$C$2)*($C$7*S3*U3)^2</f>
        <v>0</v>
      </c>
      <c r="Y3" s="19">
        <f t="shared" ref="Y3:Y25" si="13">W3+X3</f>
        <v>0</v>
      </c>
      <c r="Z3" s="36">
        <f t="shared" ref="Z3:Z25" si="14">2*PI()^2*X$1*2*SQRT($C$2*$C$11)*T3*$C$7^2*U3^2/SQRT(2)</f>
        <v>0</v>
      </c>
      <c r="AA3" s="17">
        <f t="shared" ref="AA3:AA7" si="15">0.5926*0.5*$C$6*$F3^3*($C$7*S3*2+$C$7)*$C$8</f>
        <v>1.4487053560282079</v>
      </c>
      <c r="AB3" s="96">
        <f t="shared" ref="AB3:AB26" si="16">X3/AA3</f>
        <v>0</v>
      </c>
      <c r="AC3" s="26">
        <v>0</v>
      </c>
      <c r="AD3" s="20">
        <v>0</v>
      </c>
      <c r="AE3" s="19">
        <v>0</v>
      </c>
      <c r="AF3" s="19">
        <f t="shared" ref="AF3:AF26" si="17">AE3/$C$14</f>
        <v>0</v>
      </c>
      <c r="AG3" s="19">
        <f t="shared" ref="AG3:AG25" si="18">4*PI()^2*$C$13*SQRT($C$11*$C$2)*($C$7*AC3*AE3)^2</f>
        <v>0</v>
      </c>
      <c r="AH3" s="19">
        <f t="shared" ref="AH3:AH25" si="19">4*PI()^2*AH$1*SQRT($C$11*$C$2)*($C$7*AC3*AE3)^2</f>
        <v>0</v>
      </c>
      <c r="AI3" s="19">
        <f t="shared" ref="AI3:AI25" si="20">AG3+AH3</f>
        <v>0</v>
      </c>
      <c r="AJ3" s="36">
        <f t="shared" ref="AJ3:AJ25" si="21">2*PI()^2*AH$1*2*SQRT($C$2*$C$11)*AD3*$C$7^2*AE3^2/SQRT(2)</f>
        <v>0</v>
      </c>
      <c r="AK3" s="17">
        <f t="shared" ref="AK3:AK7" si="22">0.5926*0.5*$C$6*$F3^3*($C$7*AC3*2+$C$7)*$C$8</f>
        <v>1.4487053560282079</v>
      </c>
      <c r="AL3" s="96">
        <f t="shared" ref="AL3:AL26" si="23">AH3/AK3</f>
        <v>0</v>
      </c>
      <c r="AM3" s="26">
        <v>0</v>
      </c>
      <c r="AN3" s="20">
        <v>0</v>
      </c>
      <c r="AO3" s="19">
        <v>0</v>
      </c>
      <c r="AP3" s="19">
        <f t="shared" ref="AP3:AP26" si="24">AO3/$C$14</f>
        <v>0</v>
      </c>
      <c r="AQ3" s="19">
        <f t="shared" ref="AQ3:AQ25" si="25">4*PI()^2*$C$13*SQRT($C$11*$C$2)*($C$7*AM3*AO3)^2</f>
        <v>0</v>
      </c>
      <c r="AR3" s="19">
        <f t="shared" ref="AR3:AR25" si="26">4*PI()^2*AR$1*SQRT($C$11*$C$2)*($C$7*AM3*AO3)^2</f>
        <v>0</v>
      </c>
      <c r="AS3" s="19">
        <f t="shared" ref="AS3:AS25" si="27">AQ3+AR3</f>
        <v>0</v>
      </c>
      <c r="AT3" s="36">
        <f t="shared" ref="AT3:AT25" si="28">2*PI()^2*AR$1*2*SQRT($C$2*$C$11)*AN3*$C$7^2*AO3^2/SQRT(2)</f>
        <v>0</v>
      </c>
      <c r="AU3" s="17">
        <f t="shared" ref="AU3:AU7" si="29">0.5926*0.5*$C$6*$F3^3*($C$7*AM3*2+$C$7)*$C$8</f>
        <v>1.4487053560282079</v>
      </c>
      <c r="AV3" s="96">
        <f t="shared" ref="AV3:AV26" si="30">AR3/AU3</f>
        <v>0</v>
      </c>
      <c r="AW3" s="26">
        <v>0</v>
      </c>
      <c r="AX3" s="20">
        <v>0</v>
      </c>
      <c r="AY3" s="19">
        <v>0</v>
      </c>
      <c r="AZ3" s="19">
        <f t="shared" ref="AZ3:AZ26" si="31">AY3/$C$14</f>
        <v>0</v>
      </c>
      <c r="BA3" s="19">
        <f t="shared" ref="BA3:BA25" si="32">4*PI()^2*$C$13*SQRT($C$11*$C$2)*($C$7*AW3*AY3)^2</f>
        <v>0</v>
      </c>
      <c r="BB3" s="19">
        <f t="shared" ref="BB3:BB25" si="33">4*PI()^2*BB$1*SQRT($C$11*$C$2)*($C$7*AW3*AY3)^2</f>
        <v>0</v>
      </c>
      <c r="BC3" s="19">
        <f t="shared" ref="BC3:BC25" si="34">BA3+BB3</f>
        <v>0</v>
      </c>
      <c r="BD3" s="36">
        <f t="shared" ref="BD3:BD25" si="35">2*PI()^2*BB$1*2*SQRT($C$2*$C$11)*AX3*$C$7^2*AY3^2/SQRT(2)</f>
        <v>0</v>
      </c>
      <c r="BE3" s="17">
        <f t="shared" ref="BE3:BE7" si="36">0.5926*0.5*$C$6*$F3^3*($C$7*AW3*2+$C$7)*$C$8</f>
        <v>1.4487053560282079</v>
      </c>
      <c r="BF3" s="96">
        <f t="shared" ref="BF3:BF26" si="37">BB3/BE3</f>
        <v>0</v>
      </c>
      <c r="BG3" s="22">
        <v>0</v>
      </c>
      <c r="BH3" s="19">
        <v>0</v>
      </c>
      <c r="BI3" s="19">
        <v>0</v>
      </c>
      <c r="BJ3" s="19">
        <f t="shared" ref="BJ3:BJ26" si="38">BI3/$C$14</f>
        <v>0</v>
      </c>
      <c r="BK3" s="19">
        <f t="shared" ref="BK3:BK25" si="39">4*PI()^2*$C$13*SQRT($C$11*$C$2)*($C$7*BG3*BI3)^2</f>
        <v>0</v>
      </c>
      <c r="BL3" s="19">
        <f t="shared" ref="BL3:BL25" si="40">4*PI()^2*BL$1*SQRT($C$11*$C$2)*($C$7*BG3*BI3)^2</f>
        <v>0</v>
      </c>
      <c r="BM3" s="19">
        <f t="shared" ref="BM3:BM25" si="41">BK3+BL3</f>
        <v>0</v>
      </c>
      <c r="BN3" s="36">
        <f t="shared" ref="BN3:BN25" si="42">2*PI()^2*BL$1*2*SQRT($C$2*$C$11)*BH3*$C$7^2*BI3^2/SQRT(2)</f>
        <v>0</v>
      </c>
      <c r="BO3" s="17">
        <f t="shared" ref="BO3:BO7" si="43">0.5926*0.5*$C$6*$F3^3*($C$7*BG3*2+$C$7)*$C$8</f>
        <v>1.4487053560282079</v>
      </c>
      <c r="BP3" s="96">
        <f t="shared" ref="BP3:BP26" si="44">BL3/BO3</f>
        <v>0</v>
      </c>
      <c r="BQ3" s="26">
        <v>0</v>
      </c>
      <c r="BR3" s="20">
        <v>0</v>
      </c>
      <c r="BS3" s="19">
        <v>0</v>
      </c>
      <c r="BT3" s="19">
        <f t="shared" ref="BT3:BT26" si="45">BS3/$C$14</f>
        <v>0</v>
      </c>
      <c r="BU3" s="19">
        <f t="shared" ref="BU3:BU25" si="46">4*PI()^2*$C$13*SQRT($C$11*$C$2)*($C$7*BQ3*BS3)^2</f>
        <v>0</v>
      </c>
      <c r="BV3" s="19">
        <f t="shared" ref="BV3:BV25" si="47">4*PI()^2*BV$1*SQRT($C$11*$C$2)*($C$7*BQ3*BS3)^2</f>
        <v>0</v>
      </c>
      <c r="BW3" s="19">
        <f t="shared" ref="BW3:BW25" si="48">BU3+BV3</f>
        <v>0</v>
      </c>
      <c r="BX3" s="36">
        <f t="shared" ref="BX3:BX25" si="49">2*PI()^2*BV$1*2*SQRT($C$2*$C$11)*BR3*$C$7^2*BS3^2/SQRT(2)</f>
        <v>0</v>
      </c>
      <c r="BY3" s="17">
        <f t="shared" ref="BY3:BY7" si="50">0.5926*0.5*$C$6*$F3^3*($C$7*BQ3*2+$C$7)*$C$8</f>
        <v>1.4487053560282079</v>
      </c>
      <c r="BZ3" s="96">
        <f t="shared" ref="BZ3:BZ26" si="51">BV3/BY3</f>
        <v>0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20">
        <f t="shared" si="1"/>
        <v>4.4707277079743193</v>
      </c>
      <c r="H4" s="29">
        <f t="shared" si="2"/>
        <v>38869.15492957746</v>
      </c>
      <c r="I4" s="19">
        <v>0.8911</v>
      </c>
      <c r="J4" s="19">
        <v>1.4999999999999999E-2</v>
      </c>
      <c r="K4" s="19">
        <v>1.129</v>
      </c>
      <c r="L4" s="19">
        <f t="shared" si="3"/>
        <v>1.0324860691825524</v>
      </c>
      <c r="M4" s="19">
        <f t="shared" si="4"/>
        <v>0.41758753673847171</v>
      </c>
      <c r="N4" s="19">
        <f t="shared" si="5"/>
        <v>0</v>
      </c>
      <c r="O4" s="19">
        <f t="shared" si="6"/>
        <v>0.41758753673847171</v>
      </c>
      <c r="P4" s="36">
        <f t="shared" si="7"/>
        <v>0</v>
      </c>
      <c r="Q4" s="17">
        <f t="shared" si="8"/>
        <v>5.3847597989363001</v>
      </c>
      <c r="R4" s="96">
        <f t="shared" si="9"/>
        <v>0</v>
      </c>
      <c r="S4" s="26">
        <v>0.77569999999999995</v>
      </c>
      <c r="T4" s="20">
        <v>1.6E-2</v>
      </c>
      <c r="U4" s="20">
        <v>1.095</v>
      </c>
      <c r="V4" s="19">
        <f t="shared" si="10"/>
        <v>1.0013926003143443</v>
      </c>
      <c r="W4" s="19">
        <f t="shared" si="11"/>
        <v>0.29766143995317118</v>
      </c>
      <c r="X4" s="19">
        <f t="shared" si="12"/>
        <v>0.59532287990634236</v>
      </c>
      <c r="Y4" s="19">
        <f t="shared" si="13"/>
        <v>0.89298431985951354</v>
      </c>
      <c r="Z4" s="36">
        <f t="shared" si="14"/>
        <v>1.1193604961144143E-2</v>
      </c>
      <c r="AA4" s="17">
        <f t="shared" si="15"/>
        <v>4.9380620196269405</v>
      </c>
      <c r="AB4" s="96">
        <f t="shared" si="16"/>
        <v>0.12055799978618285</v>
      </c>
      <c r="AC4" s="26">
        <v>0.61199999999999999</v>
      </c>
      <c r="AD4" s="20">
        <v>1.9E-2</v>
      </c>
      <c r="AE4" s="20">
        <v>1.071</v>
      </c>
      <c r="AF4" s="19">
        <f t="shared" si="17"/>
        <v>0.97944426934855044</v>
      </c>
      <c r="AG4" s="19">
        <f t="shared" si="18"/>
        <v>0.17725093838514314</v>
      </c>
      <c r="AH4" s="19">
        <f t="shared" si="19"/>
        <v>0.70900375354057255</v>
      </c>
      <c r="AI4" s="19">
        <f t="shared" si="20"/>
        <v>0.88625469192571571</v>
      </c>
      <c r="AJ4" s="36">
        <f t="shared" si="21"/>
        <v>2.5432221256487454E-2</v>
      </c>
      <c r="AK4" s="17">
        <f t="shared" si="22"/>
        <v>4.304401478266958</v>
      </c>
      <c r="AL4" s="96">
        <f t="shared" si="23"/>
        <v>0.16471599062502698</v>
      </c>
      <c r="AM4" s="26">
        <v>0.45569999999999999</v>
      </c>
      <c r="AN4" s="20">
        <v>0.02</v>
      </c>
      <c r="AO4" s="20">
        <v>1.081</v>
      </c>
      <c r="AP4" s="19">
        <f t="shared" si="24"/>
        <v>0.98858940725096456</v>
      </c>
      <c r="AQ4" s="19">
        <f t="shared" si="25"/>
        <v>0.10011893061057296</v>
      </c>
      <c r="AR4" s="19">
        <f t="shared" si="26"/>
        <v>0.60071358366343763</v>
      </c>
      <c r="AS4" s="19">
        <f t="shared" si="27"/>
        <v>0.70083251427401061</v>
      </c>
      <c r="AT4" s="36">
        <f t="shared" si="28"/>
        <v>4.0909520882590721E-2</v>
      </c>
      <c r="AU4" s="17">
        <f t="shared" si="29"/>
        <v>3.6993853352335715</v>
      </c>
      <c r="AV4" s="96">
        <f t="shared" si="30"/>
        <v>0.16238199842069434</v>
      </c>
      <c r="AW4" s="26">
        <v>0.29039999999999999</v>
      </c>
      <c r="AX4" s="20">
        <v>3.1E-2</v>
      </c>
      <c r="AY4" s="20">
        <v>1.091</v>
      </c>
      <c r="AZ4" s="19">
        <f t="shared" si="31"/>
        <v>0.99773454515337867</v>
      </c>
      <c r="BA4" s="19">
        <f t="shared" si="32"/>
        <v>4.1414219629835623E-2</v>
      </c>
      <c r="BB4" s="19">
        <f t="shared" si="33"/>
        <v>0.33131375703868499</v>
      </c>
      <c r="BC4" s="19">
        <f t="shared" si="34"/>
        <v>0.37272797666852059</v>
      </c>
      <c r="BD4" s="36">
        <f t="shared" si="35"/>
        <v>8.6117802904323068E-2</v>
      </c>
      <c r="BE4" s="17">
        <f t="shared" si="36"/>
        <v>3.0595314104516218</v>
      </c>
      <c r="BF4" s="96">
        <f t="shared" si="37"/>
        <v>0.10828905233882835</v>
      </c>
      <c r="BG4" s="26">
        <v>0.2326</v>
      </c>
      <c r="BH4" s="20">
        <v>6.4000000000000001E-2</v>
      </c>
      <c r="BI4" s="20">
        <v>1.2</v>
      </c>
      <c r="BJ4" s="19">
        <f t="shared" si="38"/>
        <v>1.0974165482896925</v>
      </c>
      <c r="BK4" s="19">
        <f t="shared" si="39"/>
        <v>3.2143167393115152E-2</v>
      </c>
      <c r="BL4" s="19">
        <f t="shared" si="40"/>
        <v>0.32143167393115146</v>
      </c>
      <c r="BM4" s="19">
        <f t="shared" si="41"/>
        <v>0.35357484132426664</v>
      </c>
      <c r="BN4" s="36">
        <f t="shared" si="42"/>
        <v>0.26886497185709324</v>
      </c>
      <c r="BO4" s="17">
        <f t="shared" si="43"/>
        <v>2.83579543433307</v>
      </c>
      <c r="BP4" s="96">
        <f t="shared" si="44"/>
        <v>0.11334797638770676</v>
      </c>
      <c r="BQ4" s="26">
        <v>0.45779999999999998</v>
      </c>
      <c r="BR4" s="20">
        <v>1.6E-2</v>
      </c>
      <c r="BS4" s="20">
        <v>1.1160000000000001</v>
      </c>
      <c r="BT4" s="19">
        <v>0</v>
      </c>
      <c r="BU4" s="19">
        <f t="shared" si="46"/>
        <v>0.10769281345847471</v>
      </c>
      <c r="BV4" s="19">
        <f t="shared" si="47"/>
        <v>1.2923137615016964</v>
      </c>
      <c r="BW4" s="19">
        <f t="shared" si="48"/>
        <v>1.4000065749601711</v>
      </c>
      <c r="BX4" s="36">
        <f t="shared" si="49"/>
        <v>6.9762394247760012E-2</v>
      </c>
      <c r="BY4" s="17">
        <f t="shared" si="50"/>
        <v>3.7075141509749034</v>
      </c>
      <c r="BZ4" s="96">
        <f t="shared" si="51"/>
        <v>0.34856610356075868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20">
        <f t="shared" si="1"/>
        <v>4.8822074786116243</v>
      </c>
      <c r="H5" s="29">
        <f t="shared" si="2"/>
        <v>42446.619718309856</v>
      </c>
      <c r="I5" s="19">
        <v>0.97550000000000003</v>
      </c>
      <c r="J5" s="19">
        <v>1.6E-2</v>
      </c>
      <c r="K5" s="19">
        <v>1.1990000000000001</v>
      </c>
      <c r="L5" s="19">
        <f t="shared" si="3"/>
        <v>1.0965020344994512</v>
      </c>
      <c r="M5" s="19">
        <f t="shared" si="4"/>
        <v>0.56441646029673542</v>
      </c>
      <c r="N5" s="19">
        <f t="shared" si="5"/>
        <v>0</v>
      </c>
      <c r="O5" s="19">
        <f t="shared" si="6"/>
        <v>0.56441646029673542</v>
      </c>
      <c r="P5" s="36">
        <f t="shared" si="7"/>
        <v>0</v>
      </c>
      <c r="Q5" s="17">
        <f t="shared" si="8"/>
        <v>7.4380866634933076</v>
      </c>
      <c r="R5" s="96">
        <f t="shared" si="9"/>
        <v>0</v>
      </c>
      <c r="S5" s="26">
        <v>0.90880000000000005</v>
      </c>
      <c r="T5" s="20">
        <v>1.4E-2</v>
      </c>
      <c r="U5" s="20">
        <v>1.175</v>
      </c>
      <c r="V5" s="19">
        <f t="shared" si="10"/>
        <v>1.0745537035336572</v>
      </c>
      <c r="W5" s="19">
        <f t="shared" si="11"/>
        <v>0.47045612494555372</v>
      </c>
      <c r="X5" s="19">
        <f t="shared" si="12"/>
        <v>0.94091224989110744</v>
      </c>
      <c r="Y5" s="19">
        <f t="shared" si="13"/>
        <v>1.4113683748366612</v>
      </c>
      <c r="Z5" s="36">
        <f t="shared" si="14"/>
        <v>1.1277829480865436E-2</v>
      </c>
      <c r="AA5" s="17">
        <f t="shared" si="15"/>
        <v>7.1018478424462037</v>
      </c>
      <c r="AB5" s="96">
        <f t="shared" si="16"/>
        <v>0.13248837074028524</v>
      </c>
      <c r="AC5" s="26">
        <v>0.82379999999999998</v>
      </c>
      <c r="AD5" s="20">
        <v>1.2999999999999999E-2</v>
      </c>
      <c r="AE5" s="20">
        <v>1.155</v>
      </c>
      <c r="AF5" s="19">
        <f t="shared" si="17"/>
        <v>1.056263427728829</v>
      </c>
      <c r="AG5" s="19">
        <f t="shared" si="18"/>
        <v>0.37352037832535051</v>
      </c>
      <c r="AH5" s="19">
        <f t="shared" si="19"/>
        <v>1.494081513301402</v>
      </c>
      <c r="AI5" s="19">
        <f t="shared" si="20"/>
        <v>1.8676018916267525</v>
      </c>
      <c r="AJ5" s="36">
        <f t="shared" si="21"/>
        <v>2.0237602964676929E-2</v>
      </c>
      <c r="AK5" s="17">
        <f t="shared" si="22"/>
        <v>6.6733575907369991</v>
      </c>
      <c r="AL5" s="96">
        <f t="shared" si="23"/>
        <v>0.2238875248308696</v>
      </c>
      <c r="AM5" s="26">
        <v>0.71419999999999995</v>
      </c>
      <c r="AN5" s="20">
        <v>2.1999999999999999E-2</v>
      </c>
      <c r="AO5" s="20">
        <v>1.1319999999999999</v>
      </c>
      <c r="AP5" s="19">
        <f t="shared" si="24"/>
        <v>1.0352296105532766</v>
      </c>
      <c r="AQ5" s="19">
        <f t="shared" si="25"/>
        <v>0.2696741400609009</v>
      </c>
      <c r="AR5" s="19">
        <f t="shared" si="26"/>
        <v>1.6180448403654053</v>
      </c>
      <c r="AS5" s="19">
        <f t="shared" si="27"/>
        <v>1.8877189804263061</v>
      </c>
      <c r="AT5" s="36">
        <f t="shared" si="28"/>
        <v>4.934674875868543E-2</v>
      </c>
      <c r="AU5" s="17">
        <f t="shared" si="29"/>
        <v>6.1208572191213655</v>
      </c>
      <c r="AV5" s="96">
        <f t="shared" si="30"/>
        <v>0.26434938480686726</v>
      </c>
      <c r="AW5" s="26">
        <v>0.66110000000000002</v>
      </c>
      <c r="AX5" s="20">
        <v>1.7000000000000001E-2</v>
      </c>
      <c r="AY5" s="20">
        <v>1.127</v>
      </c>
      <c r="AZ5" s="19">
        <f t="shared" si="31"/>
        <v>1.0306570416020695</v>
      </c>
      <c r="BA5" s="19">
        <f t="shared" si="32"/>
        <v>0.22902817029336089</v>
      </c>
      <c r="BB5" s="19">
        <f t="shared" si="33"/>
        <v>1.8322253623468872</v>
      </c>
      <c r="BC5" s="19">
        <f t="shared" si="34"/>
        <v>2.0612535326402481</v>
      </c>
      <c r="BD5" s="36">
        <f t="shared" si="35"/>
        <v>5.0393961486787556E-2</v>
      </c>
      <c r="BE5" s="17">
        <f t="shared" si="36"/>
        <v>5.8531768383477329</v>
      </c>
      <c r="BF5" s="96">
        <f t="shared" si="37"/>
        <v>0.31303092541863092</v>
      </c>
      <c r="BG5" s="26">
        <v>0.55910000000000004</v>
      </c>
      <c r="BH5" s="20">
        <v>2.3E-2</v>
      </c>
      <c r="BI5" s="20">
        <v>1.1120000000000001</v>
      </c>
      <c r="BJ5" s="19">
        <f t="shared" si="38"/>
        <v>1.0169393347484483</v>
      </c>
      <c r="BK5" s="19">
        <f t="shared" si="39"/>
        <v>0.15947599339993163</v>
      </c>
      <c r="BL5" s="19">
        <f t="shared" si="40"/>
        <v>1.5947599339993159</v>
      </c>
      <c r="BM5" s="19">
        <f t="shared" si="41"/>
        <v>1.7542359273992476</v>
      </c>
      <c r="BN5" s="36">
        <f t="shared" si="42"/>
        <v>8.2971543603312978E-2</v>
      </c>
      <c r="BO5" s="17">
        <f t="shared" si="43"/>
        <v>5.3389885362966876</v>
      </c>
      <c r="BP5" s="96">
        <f t="shared" si="44"/>
        <v>0.29870076010792451</v>
      </c>
      <c r="BQ5" s="26">
        <v>0.6663</v>
      </c>
      <c r="BR5" s="20">
        <v>1.4999999999999999E-2</v>
      </c>
      <c r="BS5" s="20">
        <v>1.175</v>
      </c>
      <c r="BT5" s="19">
        <f t="shared" si="45"/>
        <v>1.0745537035336572</v>
      </c>
      <c r="BU5" s="19">
        <f t="shared" si="46"/>
        <v>0.25288444516310193</v>
      </c>
      <c r="BV5" s="19">
        <f t="shared" si="47"/>
        <v>3.0346133419572228</v>
      </c>
      <c r="BW5" s="19">
        <f t="shared" si="48"/>
        <v>3.2874977871203246</v>
      </c>
      <c r="BX5" s="36">
        <f t="shared" si="49"/>
        <v>7.2500332376992063E-2</v>
      </c>
      <c r="BY5" s="17">
        <f t="shared" si="50"/>
        <v>5.8793903596287675</v>
      </c>
      <c r="BZ5" s="96">
        <f t="shared" si="51"/>
        <v>0.5161442184200935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20">
        <f t="shared" si="1"/>
        <v>5.2936872492489302</v>
      </c>
      <c r="H6" s="29">
        <f t="shared" si="2"/>
        <v>46024.084507042258</v>
      </c>
      <c r="I6" s="19">
        <v>0.96689999999999998</v>
      </c>
      <c r="J6" s="19">
        <v>1.2999999999999999E-2</v>
      </c>
      <c r="K6" s="19">
        <v>1.2569999999999999</v>
      </c>
      <c r="L6" s="19">
        <f t="shared" si="3"/>
        <v>1.1495438343334528</v>
      </c>
      <c r="M6" s="19">
        <f t="shared" si="4"/>
        <v>0.60945329997902653</v>
      </c>
      <c r="N6" s="19">
        <f t="shared" si="5"/>
        <v>0</v>
      </c>
      <c r="O6" s="19">
        <f t="shared" si="6"/>
        <v>0.60945329997902653</v>
      </c>
      <c r="P6" s="36">
        <f t="shared" si="7"/>
        <v>0</v>
      </c>
      <c r="Q6" s="17">
        <f t="shared" si="8"/>
        <v>9.4264609524096663</v>
      </c>
      <c r="R6" s="96">
        <f t="shared" si="9"/>
        <v>0</v>
      </c>
      <c r="S6" s="26">
        <v>0.92530000000000001</v>
      </c>
      <c r="T6" s="20">
        <v>1.4E-2</v>
      </c>
      <c r="U6" s="20">
        <v>1.2410000000000001</v>
      </c>
      <c r="V6" s="19">
        <f t="shared" si="10"/>
        <v>1.1349116136895905</v>
      </c>
      <c r="W6" s="19">
        <f t="shared" si="11"/>
        <v>0.54402072444179195</v>
      </c>
      <c r="X6" s="19">
        <f t="shared" si="12"/>
        <v>1.0880414488835839</v>
      </c>
      <c r="Y6" s="19">
        <f t="shared" si="13"/>
        <v>1.6320621733253757</v>
      </c>
      <c r="Z6" s="36">
        <f t="shared" si="14"/>
        <v>1.2580368242441447E-2</v>
      </c>
      <c r="AA6" s="17">
        <f t="shared" si="15"/>
        <v>9.1591347709247355</v>
      </c>
      <c r="AB6" s="96">
        <f t="shared" si="16"/>
        <v>0.11879303843606745</v>
      </c>
      <c r="AC6" s="26">
        <v>0.87760000000000005</v>
      </c>
      <c r="AD6" s="20">
        <v>1.2999999999999999E-2</v>
      </c>
      <c r="AE6" s="20">
        <v>1.226</v>
      </c>
      <c r="AF6" s="19">
        <f t="shared" si="17"/>
        <v>1.1211939068359691</v>
      </c>
      <c r="AG6" s="19">
        <f t="shared" si="18"/>
        <v>0.47761826494213566</v>
      </c>
      <c r="AH6" s="19">
        <f t="shared" si="19"/>
        <v>1.9104730597685426</v>
      </c>
      <c r="AI6" s="19">
        <f t="shared" si="20"/>
        <v>2.3880913247106781</v>
      </c>
      <c r="AJ6" s="36">
        <f t="shared" si="21"/>
        <v>2.2802162863315708E-2</v>
      </c>
      <c r="AK6" s="17">
        <f t="shared" si="22"/>
        <v>8.8526093176355261</v>
      </c>
      <c r="AL6" s="96">
        <f t="shared" si="23"/>
        <v>0.21580903338438723</v>
      </c>
      <c r="AM6" s="26">
        <v>0.83030000000000004</v>
      </c>
      <c r="AN6" s="20">
        <v>1.7000000000000001E-2</v>
      </c>
      <c r="AO6" s="20">
        <v>1.212</v>
      </c>
      <c r="AP6" s="19">
        <f t="shared" si="24"/>
        <v>1.1083907137725895</v>
      </c>
      <c r="AQ6" s="19">
        <f t="shared" si="25"/>
        <v>0.4178131192444135</v>
      </c>
      <c r="AR6" s="19">
        <f t="shared" si="26"/>
        <v>2.5068787154664811</v>
      </c>
      <c r="AS6" s="19">
        <f t="shared" si="27"/>
        <v>2.9246918347108948</v>
      </c>
      <c r="AT6" s="36">
        <f t="shared" si="28"/>
        <v>4.3711647023007692E-2</v>
      </c>
      <c r="AU6" s="17">
        <f t="shared" si="29"/>
        <v>8.5486543083990565</v>
      </c>
      <c r="AV6" s="96">
        <f t="shared" si="30"/>
        <v>0.29324834354378698</v>
      </c>
      <c r="AW6" s="26">
        <v>0.76590000000000003</v>
      </c>
      <c r="AX6" s="20">
        <v>1.6E-2</v>
      </c>
      <c r="AY6" s="20">
        <v>1.1930000000000001</v>
      </c>
      <c r="AZ6" s="19">
        <f t="shared" si="31"/>
        <v>1.0910149517580026</v>
      </c>
      <c r="BA6" s="19">
        <f t="shared" si="32"/>
        <v>0.34445443709541779</v>
      </c>
      <c r="BB6" s="19">
        <f t="shared" si="33"/>
        <v>2.7556354967633423</v>
      </c>
      <c r="BC6" s="19">
        <f t="shared" si="34"/>
        <v>3.1000899338587602</v>
      </c>
      <c r="BD6" s="36">
        <f t="shared" si="35"/>
        <v>5.3147472545921698E-2</v>
      </c>
      <c r="BE6" s="17">
        <f t="shared" si="36"/>
        <v>8.1348128159079636</v>
      </c>
      <c r="BF6" s="96">
        <f t="shared" si="37"/>
        <v>0.33874602392504755</v>
      </c>
      <c r="BG6" s="26">
        <v>0.71099999999999997</v>
      </c>
      <c r="BH6" s="20">
        <v>1.7000000000000001E-2</v>
      </c>
      <c r="BI6" s="20">
        <v>1.181</v>
      </c>
      <c r="BJ6" s="19">
        <f t="shared" si="38"/>
        <v>1.0800407862751058</v>
      </c>
      <c r="BK6" s="19">
        <f t="shared" si="39"/>
        <v>0.29090136144762491</v>
      </c>
      <c r="BL6" s="19">
        <f t="shared" si="40"/>
        <v>2.9090136144762488</v>
      </c>
      <c r="BM6" s="19">
        <f t="shared" si="41"/>
        <v>3.1999149759238739</v>
      </c>
      <c r="BN6" s="36">
        <f t="shared" si="42"/>
        <v>6.9173615551327172E-2</v>
      </c>
      <c r="BO6" s="17">
        <f t="shared" si="43"/>
        <v>7.7820193696694426</v>
      </c>
      <c r="BP6" s="96">
        <f t="shared" si="44"/>
        <v>0.37381217859906396</v>
      </c>
      <c r="BQ6" s="26">
        <v>0.75309999999999999</v>
      </c>
      <c r="BR6" s="20">
        <v>1.7999999999999999E-2</v>
      </c>
      <c r="BS6" s="20">
        <v>1.2470000000000001</v>
      </c>
      <c r="BT6" s="19">
        <f t="shared" si="45"/>
        <v>1.1403986964310389</v>
      </c>
      <c r="BU6" s="19">
        <f t="shared" si="46"/>
        <v>0.36386891792400178</v>
      </c>
      <c r="BV6" s="19">
        <f t="shared" si="47"/>
        <v>4.3664270150880204</v>
      </c>
      <c r="BW6" s="19">
        <f t="shared" si="48"/>
        <v>4.7302959330120222</v>
      </c>
      <c r="BX6" s="36">
        <f t="shared" si="49"/>
        <v>9.7989246333404709E-2</v>
      </c>
      <c r="BY6" s="17">
        <f t="shared" si="50"/>
        <v>8.0525586062202947</v>
      </c>
      <c r="BZ6" s="96">
        <f t="shared" si="51"/>
        <v>0.54224094832605407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20">
        <f t="shared" si="1"/>
        <v>5.7051670198862352</v>
      </c>
      <c r="H7" s="29">
        <f t="shared" si="2"/>
        <v>49601.549295774654</v>
      </c>
      <c r="I7" s="19">
        <v>1.0643</v>
      </c>
      <c r="J7" s="19">
        <v>2.1000000000000001E-2</v>
      </c>
      <c r="K7" s="19">
        <v>1.3120000000000001</v>
      </c>
      <c r="L7" s="19">
        <f t="shared" si="3"/>
        <v>1.1998420927967304</v>
      </c>
      <c r="M7" s="19">
        <f t="shared" si="4"/>
        <v>0.80445647473558712</v>
      </c>
      <c r="N7" s="19">
        <f t="shared" si="5"/>
        <v>0</v>
      </c>
      <c r="O7" s="19">
        <f t="shared" si="6"/>
        <v>0.80445647473558712</v>
      </c>
      <c r="P7" s="36">
        <f t="shared" si="7"/>
        <v>0</v>
      </c>
      <c r="Q7" s="17">
        <f t="shared" si="8"/>
        <v>12.583413257685256</v>
      </c>
      <c r="R7" s="96">
        <f t="shared" si="9"/>
        <v>0</v>
      </c>
      <c r="S7" s="26">
        <v>0.99880000000000002</v>
      </c>
      <c r="T7" s="20">
        <v>1.4E-2</v>
      </c>
      <c r="U7" s="20">
        <v>1.31</v>
      </c>
      <c r="V7" s="19">
        <f t="shared" si="10"/>
        <v>1.1980130652162477</v>
      </c>
      <c r="W7" s="19">
        <f t="shared" si="11"/>
        <v>0.70632798867960211</v>
      </c>
      <c r="X7" s="19">
        <f t="shared" si="12"/>
        <v>1.4126559773592042</v>
      </c>
      <c r="Y7" s="19">
        <f t="shared" si="13"/>
        <v>2.1189839660388063</v>
      </c>
      <c r="Z7" s="36">
        <f t="shared" si="14"/>
        <v>1.4018204198904968E-2</v>
      </c>
      <c r="AA7" s="17">
        <f t="shared" si="15"/>
        <v>12.056523550865347</v>
      </c>
      <c r="AB7" s="96">
        <f t="shared" si="16"/>
        <v>0.11716942876604028</v>
      </c>
      <c r="AC7" s="26">
        <v>0.93830000000000002</v>
      </c>
      <c r="AD7" s="20">
        <v>1.2E-2</v>
      </c>
      <c r="AE7" s="20">
        <v>1.2869999999999999</v>
      </c>
      <c r="AF7" s="19">
        <f t="shared" si="17"/>
        <v>1.1769792480406951</v>
      </c>
      <c r="AG7" s="19">
        <f t="shared" si="18"/>
        <v>0.60165465830010878</v>
      </c>
      <c r="AH7" s="19">
        <f t="shared" si="19"/>
        <v>2.4066186332004351</v>
      </c>
      <c r="AI7" s="19">
        <f t="shared" si="20"/>
        <v>3.0082732915005437</v>
      </c>
      <c r="AJ7" s="36">
        <f t="shared" si="21"/>
        <v>2.3194771071352167E-2</v>
      </c>
      <c r="AK7" s="17">
        <f t="shared" si="22"/>
        <v>11.569854432352301</v>
      </c>
      <c r="AL7" s="96">
        <f t="shared" si="23"/>
        <v>0.20800768473550607</v>
      </c>
      <c r="AM7" s="26">
        <v>0.88900000000000001</v>
      </c>
      <c r="AN7" s="20">
        <v>1.9E-2</v>
      </c>
      <c r="AO7" s="20">
        <v>1.2849999999999999</v>
      </c>
      <c r="AP7" s="19">
        <f t="shared" si="24"/>
        <v>1.1751502204602122</v>
      </c>
      <c r="AQ7" s="19">
        <f t="shared" si="25"/>
        <v>0.53841423600505078</v>
      </c>
      <c r="AR7" s="19">
        <f t="shared" si="26"/>
        <v>3.2304854160303043</v>
      </c>
      <c r="AS7" s="19">
        <f t="shared" si="27"/>
        <v>3.7688996520353548</v>
      </c>
      <c r="AT7" s="36">
        <f t="shared" si="28"/>
        <v>5.4916501952733364E-2</v>
      </c>
      <c r="AU7" s="17">
        <f t="shared" si="29"/>
        <v>11.173279431646627</v>
      </c>
      <c r="AV7" s="96">
        <f t="shared" si="30"/>
        <v>0.28912598452343741</v>
      </c>
      <c r="AW7" s="26">
        <v>0.8327</v>
      </c>
      <c r="AX7" s="20">
        <v>1.4999999999999999E-2</v>
      </c>
      <c r="AY7" s="20">
        <v>1.262</v>
      </c>
      <c r="AZ7" s="19">
        <f t="shared" si="31"/>
        <v>1.1541164032846598</v>
      </c>
      <c r="BA7" s="19">
        <f t="shared" si="32"/>
        <v>0.45561980751495085</v>
      </c>
      <c r="BB7" s="19">
        <f t="shared" si="33"/>
        <v>3.6449584601196068</v>
      </c>
      <c r="BC7" s="19">
        <f t="shared" si="34"/>
        <v>4.1005782676345577</v>
      </c>
      <c r="BD7" s="36">
        <f t="shared" si="35"/>
        <v>5.5756013572704217E-2</v>
      </c>
      <c r="BE7" s="17">
        <f t="shared" si="36"/>
        <v>10.720395607311348</v>
      </c>
      <c r="BF7" s="96">
        <f t="shared" si="37"/>
        <v>0.34000223439830263</v>
      </c>
      <c r="BG7" s="26">
        <v>0.79290000000000005</v>
      </c>
      <c r="BH7" s="20">
        <v>1.6E-2</v>
      </c>
      <c r="BI7" s="20">
        <v>1.2569999999999999</v>
      </c>
      <c r="BJ7" s="19">
        <f t="shared" si="38"/>
        <v>1.1495438343334528</v>
      </c>
      <c r="BK7" s="19">
        <f t="shared" si="39"/>
        <v>0.40983981627603022</v>
      </c>
      <c r="BL7" s="19">
        <f t="shared" si="40"/>
        <v>4.0983981627603017</v>
      </c>
      <c r="BM7" s="19">
        <f t="shared" si="41"/>
        <v>4.5082379790363323</v>
      </c>
      <c r="BN7" s="36">
        <f t="shared" si="42"/>
        <v>7.3753442694067403E-2</v>
      </c>
      <c r="BO7" s="17">
        <f t="shared" si="43"/>
        <v>10.400239724388715</v>
      </c>
      <c r="BP7" s="96">
        <f t="shared" si="44"/>
        <v>0.39406766299333446</v>
      </c>
      <c r="BQ7" s="26">
        <v>0.78969999999999996</v>
      </c>
      <c r="BR7" s="20">
        <v>1.9E-2</v>
      </c>
      <c r="BS7" s="20">
        <v>1.3140000000000001</v>
      </c>
      <c r="BT7" s="19">
        <f t="shared" si="45"/>
        <v>1.2016711203772132</v>
      </c>
      <c r="BU7" s="19">
        <f t="shared" si="46"/>
        <v>0.44424419709907842</v>
      </c>
      <c r="BV7" s="19">
        <f t="shared" si="47"/>
        <v>5.3309303651889408</v>
      </c>
      <c r="BW7" s="19">
        <f t="shared" si="48"/>
        <v>5.7751745622880195</v>
      </c>
      <c r="BX7" s="36">
        <f t="shared" si="49"/>
        <v>0.11484638690133887</v>
      </c>
      <c r="BY7" s="17">
        <f t="shared" si="50"/>
        <v>10.374498547872323</v>
      </c>
      <c r="BZ7" s="96">
        <f t="shared" si="51"/>
        <v>0.51384944926154974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20">
        <f t="shared" si="1"/>
        <v>6.1166467905235393</v>
      </c>
      <c r="H8" s="29">
        <f t="shared" si="2"/>
        <v>53179.014084507042</v>
      </c>
      <c r="I8" s="19">
        <v>1.0815999999999999</v>
      </c>
      <c r="J8" s="19">
        <v>0.02</v>
      </c>
      <c r="K8" s="19">
        <v>1.339</v>
      </c>
      <c r="L8" s="19">
        <f t="shared" si="3"/>
        <v>1.2245339651332485</v>
      </c>
      <c r="M8" s="19">
        <f t="shared" si="4"/>
        <v>0.86536887020108444</v>
      </c>
      <c r="N8" s="19">
        <f t="shared" si="5"/>
        <v>0</v>
      </c>
      <c r="O8" s="19">
        <f t="shared" si="6"/>
        <v>0.86536887020108444</v>
      </c>
      <c r="P8" s="36">
        <f t="shared" si="7"/>
        <v>0</v>
      </c>
      <c r="Q8" s="17">
        <f>0.5926*0.5*$C$6*$F8^3*($C$7*I8*2+$C$7)*$C$8</f>
        <v>15.678705028545517</v>
      </c>
      <c r="R8" s="96">
        <f t="shared" si="9"/>
        <v>0</v>
      </c>
      <c r="S8" s="26">
        <v>1.0243</v>
      </c>
      <c r="T8" s="20">
        <v>2.3E-2</v>
      </c>
      <c r="U8" s="20">
        <v>1.341</v>
      </c>
      <c r="V8" s="19">
        <f t="shared" si="10"/>
        <v>1.2263629927137314</v>
      </c>
      <c r="W8" s="19">
        <f t="shared" si="11"/>
        <v>0.77842837490030092</v>
      </c>
      <c r="X8" s="19">
        <f t="shared" si="12"/>
        <v>1.5568567498006018</v>
      </c>
      <c r="Y8" s="19">
        <f t="shared" si="13"/>
        <v>2.3352851247009028</v>
      </c>
      <c r="Z8" s="36">
        <f t="shared" si="14"/>
        <v>2.4132768490649621E-2</v>
      </c>
      <c r="AA8" s="17">
        <f>0.5926*0.5*$C$6*$F8^3*($C$7*S8*2+$C$7)*$C$8</f>
        <v>15.110679106608456</v>
      </c>
      <c r="AB8" s="96">
        <f t="shared" si="16"/>
        <v>0.103030230396444</v>
      </c>
      <c r="AC8" s="26">
        <v>0.95860000000000001</v>
      </c>
      <c r="AD8" s="20">
        <v>1.2999999999999999E-2</v>
      </c>
      <c r="AE8" s="20">
        <v>1.3360000000000001</v>
      </c>
      <c r="AF8" s="19">
        <f t="shared" si="17"/>
        <v>1.2217904237625243</v>
      </c>
      <c r="AG8" s="19">
        <f t="shared" si="18"/>
        <v>0.6766974231431665</v>
      </c>
      <c r="AH8" s="19">
        <f t="shared" si="19"/>
        <v>2.706789692572666</v>
      </c>
      <c r="AI8" s="19">
        <f t="shared" si="20"/>
        <v>3.3834871157158326</v>
      </c>
      <c r="AJ8" s="36">
        <f t="shared" si="21"/>
        <v>2.7077466000442266E-2</v>
      </c>
      <c r="AK8" s="17">
        <f>0.5926*0.5*$C$6*$F8^3*($C$7*AC8*2+$C$7)*$C$8</f>
        <v>14.459382368890045</v>
      </c>
      <c r="AL8" s="96">
        <f t="shared" si="23"/>
        <v>0.18719953754016735</v>
      </c>
      <c r="AM8" s="26">
        <v>0.91210000000000002</v>
      </c>
      <c r="AN8" s="20">
        <v>1.7999999999999999E-2</v>
      </c>
      <c r="AO8" s="20">
        <v>1.329</v>
      </c>
      <c r="AP8" s="19">
        <f t="shared" si="24"/>
        <v>1.2153888272308344</v>
      </c>
      <c r="AQ8" s="19">
        <f t="shared" si="25"/>
        <v>0.60623587160446268</v>
      </c>
      <c r="AR8" s="19">
        <f t="shared" si="26"/>
        <v>3.6374152296267757</v>
      </c>
      <c r="AS8" s="19">
        <f t="shared" si="27"/>
        <v>4.2436511012312383</v>
      </c>
      <c r="AT8" s="36">
        <f t="shared" si="28"/>
        <v>5.5650039463809864E-2</v>
      </c>
      <c r="AU8" s="17">
        <f>0.5926*0.5*$C$6*$F8^3*($C$7*AM8*2+$C$7)*$C$8</f>
        <v>13.998418924386147</v>
      </c>
      <c r="AV8" s="96">
        <f t="shared" si="30"/>
        <v>0.25984471884108029</v>
      </c>
      <c r="AW8" s="26">
        <v>0.87350000000000005</v>
      </c>
      <c r="AX8" s="20">
        <v>1.6E-2</v>
      </c>
      <c r="AY8" s="20">
        <v>1.3160000000000001</v>
      </c>
      <c r="AZ8" s="19">
        <f t="shared" si="31"/>
        <v>1.2035001479576961</v>
      </c>
      <c r="BA8" s="19">
        <f t="shared" si="32"/>
        <v>0.54518557240401211</v>
      </c>
      <c r="BB8" s="19">
        <f t="shared" si="33"/>
        <v>4.3614845792320969</v>
      </c>
      <c r="BC8" s="19">
        <f t="shared" si="34"/>
        <v>4.9066701516361091</v>
      </c>
      <c r="BD8" s="36">
        <f t="shared" si="35"/>
        <v>6.4671585375074739E-2</v>
      </c>
      <c r="BE8" s="17">
        <f>0.5926*0.5*$C$6*$F8^3*($C$7*AW8*2+$C$7)*$C$8</f>
        <v>13.615769699486135</v>
      </c>
      <c r="BF8" s="96">
        <f t="shared" si="37"/>
        <v>0.32032596580982869</v>
      </c>
      <c r="BG8" s="26">
        <v>0.83130000000000004</v>
      </c>
      <c r="BH8" s="20">
        <v>1.6E-2</v>
      </c>
      <c r="BI8" s="20">
        <v>1.3149999999999999</v>
      </c>
      <c r="BJ8" s="19">
        <f t="shared" si="38"/>
        <v>1.2025856341674546</v>
      </c>
      <c r="BK8" s="19">
        <f t="shared" si="39"/>
        <v>0.49303054223026122</v>
      </c>
      <c r="BL8" s="19">
        <f t="shared" si="40"/>
        <v>4.9303054223026113</v>
      </c>
      <c r="BM8" s="19">
        <f t="shared" si="41"/>
        <v>5.4233359645328729</v>
      </c>
      <c r="BN8" s="36">
        <f t="shared" si="42"/>
        <v>8.0716672041594092E-2</v>
      </c>
      <c r="BO8" s="17">
        <f>0.5926*0.5*$C$6*$F8^3*($C$7*BG8*2+$C$7)*$C$8</f>
        <v>13.197432982108401</v>
      </c>
      <c r="BP8" s="96">
        <f t="shared" si="44"/>
        <v>0.37358063715773865</v>
      </c>
      <c r="BQ8" s="26">
        <v>0.80910000000000004</v>
      </c>
      <c r="BR8" s="20">
        <v>1.2999999999999999E-2</v>
      </c>
      <c r="BS8" s="20">
        <v>1.3660000000000001</v>
      </c>
      <c r="BT8" s="19">
        <f t="shared" si="45"/>
        <v>1.2492258374697667</v>
      </c>
      <c r="BU8" s="19">
        <f t="shared" si="46"/>
        <v>0.50397913656013338</v>
      </c>
      <c r="BV8" s="19">
        <f t="shared" si="47"/>
        <v>6.0477496387216005</v>
      </c>
      <c r="BW8" s="19">
        <f t="shared" si="48"/>
        <v>6.5517287752817337</v>
      </c>
      <c r="BX8" s="36">
        <f t="shared" si="49"/>
        <v>8.4921519486269095E-2</v>
      </c>
      <c r="BY8" s="17">
        <f>0.5926*0.5*$C$6*$F8^3*($C$7*BQ8*2+$C$7)*$C$8</f>
        <v>12.977360111829121</v>
      </c>
      <c r="BZ8" s="96">
        <f t="shared" si="51"/>
        <v>0.46602310382132006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20">
        <f t="shared" si="1"/>
        <v>6.5281265611608452</v>
      </c>
      <c r="H9" s="29">
        <f t="shared" si="2"/>
        <v>56756.478873239437</v>
      </c>
      <c r="I9" s="19">
        <v>1.0805</v>
      </c>
      <c r="J9" s="19">
        <v>1.9E-2</v>
      </c>
      <c r="K9" s="19">
        <v>1.39</v>
      </c>
      <c r="L9" s="19">
        <f t="shared" si="3"/>
        <v>1.2711741684355604</v>
      </c>
      <c r="M9" s="19">
        <f t="shared" si="4"/>
        <v>0.9306489679194716</v>
      </c>
      <c r="N9" s="19">
        <f t="shared" si="5"/>
        <v>0</v>
      </c>
      <c r="O9" s="19">
        <f t="shared" si="6"/>
        <v>0.9306489679194716</v>
      </c>
      <c r="P9" s="36">
        <f t="shared" si="7"/>
        <v>0</v>
      </c>
      <c r="Q9" s="17">
        <f t="shared" ref="Q9:Q25" si="52">0.5926*0.5*$C$6*$F9^3*($C$7*I9*2+$C$7)*$C$8</f>
        <v>19.047304387675638</v>
      </c>
      <c r="R9" s="96">
        <f t="shared" si="9"/>
        <v>0</v>
      </c>
      <c r="S9" s="26">
        <v>1.0276000000000001</v>
      </c>
      <c r="T9" s="20">
        <v>2.1000000000000001E-2</v>
      </c>
      <c r="U9" s="20">
        <v>1.381</v>
      </c>
      <c r="V9" s="19">
        <f t="shared" si="10"/>
        <v>1.2629435443233878</v>
      </c>
      <c r="W9" s="19">
        <f t="shared" si="11"/>
        <v>0.83088765310931523</v>
      </c>
      <c r="X9" s="19">
        <f t="shared" si="12"/>
        <v>1.6617753062186305</v>
      </c>
      <c r="Y9" s="19">
        <f t="shared" si="13"/>
        <v>2.4926629593279457</v>
      </c>
      <c r="Z9" s="36">
        <f t="shared" si="14"/>
        <v>2.3368369271768365E-2</v>
      </c>
      <c r="AA9" s="17">
        <f t="shared" ref="AA9:AA25" si="53">0.5926*0.5*$C$6*$F9^3*($C$7*S9*2+$C$7)*$C$8</f>
        <v>18.409783095611079</v>
      </c>
      <c r="AB9" s="96">
        <f t="shared" si="16"/>
        <v>9.0265881873143869E-2</v>
      </c>
      <c r="AC9" s="26">
        <v>0.97050000000000003</v>
      </c>
      <c r="AD9" s="20">
        <v>1.9E-2</v>
      </c>
      <c r="AE9" s="20">
        <v>1.383</v>
      </c>
      <c r="AF9" s="19">
        <f t="shared" si="17"/>
        <v>1.2647725719038705</v>
      </c>
      <c r="AG9" s="19">
        <f t="shared" si="18"/>
        <v>0.74326245718317263</v>
      </c>
      <c r="AH9" s="19">
        <f t="shared" si="19"/>
        <v>2.9730498287326905</v>
      </c>
      <c r="AI9" s="19">
        <f t="shared" si="20"/>
        <v>3.7163122859158633</v>
      </c>
      <c r="AJ9" s="36">
        <f t="shared" si="21"/>
        <v>4.2408187538936916E-2</v>
      </c>
      <c r="AK9" s="17">
        <f t="shared" ref="AK9:AK25" si="54">0.5926*0.5*$C$6*$F9^3*($C$7*AC9*2+$C$7)*$C$8</f>
        <v>17.721645746331557</v>
      </c>
      <c r="AL9" s="96">
        <f t="shared" si="23"/>
        <v>0.16776375463594415</v>
      </c>
      <c r="AM9" s="26">
        <v>0.92720000000000002</v>
      </c>
      <c r="AN9" s="20">
        <v>0.02</v>
      </c>
      <c r="AO9" s="20">
        <v>1.369</v>
      </c>
      <c r="AP9" s="19">
        <f t="shared" si="24"/>
        <v>1.2519693788404909</v>
      </c>
      <c r="AQ9" s="19">
        <f t="shared" si="25"/>
        <v>0.66475329591599119</v>
      </c>
      <c r="AR9" s="19">
        <f t="shared" si="26"/>
        <v>3.9885197754959467</v>
      </c>
      <c r="AS9" s="19">
        <f t="shared" si="27"/>
        <v>4.6532730714119381</v>
      </c>
      <c r="AT9" s="36">
        <f t="shared" si="28"/>
        <v>6.5611490171961162E-2</v>
      </c>
      <c r="AU9" s="17">
        <f t="shared" ref="AU9:AU25" si="55">0.5926*0.5*$C$6*$F9^3*($C$7*AM9*2+$C$7)*$C$8</f>
        <v>17.199818299329753</v>
      </c>
      <c r="AV9" s="96">
        <f t="shared" si="30"/>
        <v>0.23189313433917919</v>
      </c>
      <c r="AW9" s="26">
        <v>0.88800000000000001</v>
      </c>
      <c r="AX9" s="20">
        <v>2.1000000000000001E-2</v>
      </c>
      <c r="AY9" s="20">
        <v>1.3660000000000001</v>
      </c>
      <c r="AZ9" s="19">
        <f t="shared" si="31"/>
        <v>1.2492258374697667</v>
      </c>
      <c r="BA9" s="19">
        <f t="shared" si="32"/>
        <v>0.60706345229648784</v>
      </c>
      <c r="BB9" s="19">
        <f t="shared" si="33"/>
        <v>4.8565076183719027</v>
      </c>
      <c r="BC9" s="19">
        <f t="shared" si="34"/>
        <v>5.4635710706683902</v>
      </c>
      <c r="BD9" s="36">
        <f t="shared" si="35"/>
        <v>9.1453944062135958E-2</v>
      </c>
      <c r="BE9" s="17">
        <f t="shared" ref="BE9:BE25" si="56">0.5926*0.5*$C$6*$F9^3*($C$7*AW9*2+$C$7)*$C$8</f>
        <v>16.727401765323496</v>
      </c>
      <c r="BF9" s="96">
        <f t="shared" si="37"/>
        <v>0.29033245488487142</v>
      </c>
      <c r="BG9" s="26">
        <v>0.84360000000000002</v>
      </c>
      <c r="BH9" s="20">
        <v>1.6E-2</v>
      </c>
      <c r="BI9" s="20">
        <v>1.3620000000000001</v>
      </c>
      <c r="BJ9" s="19">
        <f t="shared" si="38"/>
        <v>1.2455677823088009</v>
      </c>
      <c r="BK9" s="19">
        <f t="shared" si="39"/>
        <v>0.54467082656756227</v>
      </c>
      <c r="BL9" s="19">
        <f t="shared" si="40"/>
        <v>5.4467082656756221</v>
      </c>
      <c r="BM9" s="19">
        <f t="shared" si="41"/>
        <v>5.991379092243184</v>
      </c>
      <c r="BN9" s="36">
        <f t="shared" si="42"/>
        <v>8.6589644592651005E-2</v>
      </c>
      <c r="BO9" s="17">
        <f t="shared" ref="BO9:BO25" si="57">0.5926*0.5*$C$6*$F9^3*($C$7*BG9*2+$C$7)*$C$8</f>
        <v>16.192317731908251</v>
      </c>
      <c r="BP9" s="96">
        <f t="shared" si="44"/>
        <v>0.33637607387992702</v>
      </c>
      <c r="BQ9" s="26">
        <v>0.83050000000000002</v>
      </c>
      <c r="BR9" s="20">
        <v>1.7000000000000001E-2</v>
      </c>
      <c r="BS9" s="20">
        <v>1.3959999999999999</v>
      </c>
      <c r="BT9" s="19">
        <f t="shared" si="45"/>
        <v>1.2766612511770088</v>
      </c>
      <c r="BU9" s="19">
        <f t="shared" si="46"/>
        <v>0.5545706320350432</v>
      </c>
      <c r="BV9" s="19">
        <f t="shared" si="47"/>
        <v>6.6548475844205184</v>
      </c>
      <c r="BW9" s="19">
        <f t="shared" si="48"/>
        <v>7.2094182164555614</v>
      </c>
      <c r="BX9" s="36">
        <f t="shared" si="49"/>
        <v>0.11598257946496224</v>
      </c>
      <c r="BY9" s="17">
        <f t="shared" ref="BY9:BY25" si="58">0.5926*0.5*$C$6*$F9^3*($C$7*BQ9*2+$C$7)*$C$8</f>
        <v>16.034443839166361</v>
      </c>
      <c r="BZ9" s="96">
        <f t="shared" si="51"/>
        <v>0.41503451265114211</v>
      </c>
    </row>
    <row r="10" spans="2:78" ht="20.100000000000001" customHeight="1"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20">
        <f t="shared" si="1"/>
        <v>6.9396063317981502</v>
      </c>
      <c r="H10" s="29">
        <f t="shared" si="2"/>
        <v>60333.94366197184</v>
      </c>
      <c r="I10" s="19">
        <v>1.0849</v>
      </c>
      <c r="J10" s="19">
        <v>2.5999999999999999E-2</v>
      </c>
      <c r="K10" s="19">
        <v>1.409</v>
      </c>
      <c r="L10" s="19">
        <f t="shared" si="3"/>
        <v>1.2885499304501473</v>
      </c>
      <c r="M10" s="19">
        <f t="shared" si="4"/>
        <v>0.96406909665090645</v>
      </c>
      <c r="N10" s="19">
        <f t="shared" si="5"/>
        <v>0</v>
      </c>
      <c r="O10" s="19">
        <f t="shared" si="6"/>
        <v>0.96406909665090645</v>
      </c>
      <c r="P10" s="36">
        <f t="shared" si="7"/>
        <v>0</v>
      </c>
      <c r="Q10" s="17">
        <f t="shared" si="52"/>
        <v>22.944557931487253</v>
      </c>
      <c r="R10" s="96">
        <f t="shared" si="9"/>
        <v>0</v>
      </c>
      <c r="S10" s="26">
        <v>1.0474000000000001</v>
      </c>
      <c r="T10" s="20">
        <v>1.9E-2</v>
      </c>
      <c r="U10" s="20">
        <v>1.4119999999999999</v>
      </c>
      <c r="V10" s="19">
        <f t="shared" si="10"/>
        <v>1.2912934718208713</v>
      </c>
      <c r="W10" s="19">
        <f t="shared" si="11"/>
        <v>0.90240457758434145</v>
      </c>
      <c r="X10" s="19">
        <f t="shared" si="12"/>
        <v>1.8048091551686829</v>
      </c>
      <c r="Y10" s="19">
        <f t="shared" si="13"/>
        <v>2.7072137327530243</v>
      </c>
      <c r="Z10" s="36">
        <f t="shared" si="14"/>
        <v>2.2102670495995489E-2</v>
      </c>
      <c r="AA10" s="17">
        <f t="shared" si="53"/>
        <v>22.401671362977716</v>
      </c>
      <c r="AB10" s="96">
        <f t="shared" si="16"/>
        <v>8.0565825912052871E-2</v>
      </c>
      <c r="AC10" s="26">
        <v>0.99139999999999995</v>
      </c>
      <c r="AD10" s="20">
        <v>2.5999999999999999E-2</v>
      </c>
      <c r="AE10" s="20">
        <v>1.407</v>
      </c>
      <c r="AF10" s="19">
        <f t="shared" si="17"/>
        <v>1.2867209028696645</v>
      </c>
      <c r="AG10" s="19">
        <f t="shared" si="18"/>
        <v>0.80277304410722183</v>
      </c>
      <c r="AH10" s="19">
        <f t="shared" si="19"/>
        <v>3.2110921764288873</v>
      </c>
      <c r="AI10" s="19">
        <f t="shared" si="20"/>
        <v>4.0138652205361094</v>
      </c>
      <c r="AJ10" s="36">
        <f t="shared" si="21"/>
        <v>6.0063867575824617E-2</v>
      </c>
      <c r="AK10" s="17">
        <f t="shared" si="54"/>
        <v>21.590960754003465</v>
      </c>
      <c r="AL10" s="96">
        <f t="shared" si="23"/>
        <v>0.14872391335496621</v>
      </c>
      <c r="AM10" s="26">
        <v>0.94179999999999997</v>
      </c>
      <c r="AN10" s="20">
        <v>1.7999999999999999E-2</v>
      </c>
      <c r="AO10" s="20">
        <v>1.4019999999999999</v>
      </c>
      <c r="AP10" s="19">
        <f t="shared" si="24"/>
        <v>1.2821483339184572</v>
      </c>
      <c r="AQ10" s="19">
        <f t="shared" si="25"/>
        <v>0.71931672215430553</v>
      </c>
      <c r="AR10" s="19">
        <f t="shared" si="26"/>
        <v>4.3159003329258327</v>
      </c>
      <c r="AS10" s="19">
        <f t="shared" si="27"/>
        <v>5.0352170550801381</v>
      </c>
      <c r="AT10" s="36">
        <f t="shared" si="28"/>
        <v>6.193149189166286E-2</v>
      </c>
      <c r="AU10" s="17">
        <f t="shared" si="55"/>
        <v>20.872902786054844</v>
      </c>
      <c r="AV10" s="96">
        <f t="shared" si="30"/>
        <v>0.20677048981463564</v>
      </c>
      <c r="AW10" s="26">
        <v>0.90039999999999998</v>
      </c>
      <c r="AX10" s="20">
        <v>1.7999999999999999E-2</v>
      </c>
      <c r="AY10" s="20">
        <v>1.4039999999999999</v>
      </c>
      <c r="AZ10" s="19">
        <f t="shared" si="31"/>
        <v>1.28397736149894</v>
      </c>
      <c r="BA10" s="19">
        <f t="shared" si="32"/>
        <v>0.65934382824546667</v>
      </c>
      <c r="BB10" s="19">
        <f t="shared" si="33"/>
        <v>5.2747506259637333</v>
      </c>
      <c r="BC10" s="19">
        <f t="shared" si="34"/>
        <v>5.9340944542092</v>
      </c>
      <c r="BD10" s="36">
        <f t="shared" si="35"/>
        <v>8.2811083494414364E-2</v>
      </c>
      <c r="BE10" s="17">
        <f t="shared" si="56"/>
        <v>20.273556014420311</v>
      </c>
      <c r="BF10" s="96">
        <f t="shared" si="37"/>
        <v>0.26017885674382302</v>
      </c>
      <c r="BG10" s="26">
        <v>0.86680000000000001</v>
      </c>
      <c r="BH10" s="20">
        <v>1.7000000000000001E-2</v>
      </c>
      <c r="BI10" s="20">
        <v>1.395</v>
      </c>
      <c r="BJ10" s="19">
        <f t="shared" si="38"/>
        <v>1.2757467373867675</v>
      </c>
      <c r="BK10" s="19">
        <f t="shared" si="39"/>
        <v>0.60324395362035865</v>
      </c>
      <c r="BL10" s="19">
        <f t="shared" si="40"/>
        <v>6.0324395362035856</v>
      </c>
      <c r="BM10" s="19">
        <f t="shared" si="41"/>
        <v>6.6356834898239443</v>
      </c>
      <c r="BN10" s="36">
        <f t="shared" si="42"/>
        <v>9.6513729021152336E-2</v>
      </c>
      <c r="BO10" s="17">
        <f t="shared" si="57"/>
        <v>19.787129649035762</v>
      </c>
      <c r="BP10" s="96">
        <f t="shared" si="44"/>
        <v>0.30486683228952055</v>
      </c>
      <c r="BQ10" s="26">
        <v>0.85209999999999997</v>
      </c>
      <c r="BR10" s="20">
        <v>0.02</v>
      </c>
      <c r="BS10" s="20">
        <v>1.431</v>
      </c>
      <c r="BT10" s="19">
        <f t="shared" si="45"/>
        <v>1.3086692338354584</v>
      </c>
      <c r="BU10" s="19">
        <f t="shared" si="46"/>
        <v>0.61343302800871213</v>
      </c>
      <c r="BV10" s="19">
        <f t="shared" si="47"/>
        <v>7.3611963361045456</v>
      </c>
      <c r="BW10" s="19">
        <f t="shared" si="48"/>
        <v>7.974629364113258</v>
      </c>
      <c r="BX10" s="36">
        <f t="shared" si="49"/>
        <v>0.14337791761329508</v>
      </c>
      <c r="BY10" s="17">
        <f t="shared" si="58"/>
        <v>19.574318114180024</v>
      </c>
      <c r="BZ10" s="96">
        <f t="shared" si="51"/>
        <v>0.37606399840676696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20">
        <f t="shared" si="1"/>
        <v>7.3510861024354552</v>
      </c>
      <c r="H11" s="29">
        <f t="shared" si="2"/>
        <v>63911.408450704221</v>
      </c>
      <c r="I11" s="19">
        <v>1.1101000000000001</v>
      </c>
      <c r="J11" s="19">
        <v>0.03</v>
      </c>
      <c r="K11" s="19">
        <v>1.4330000000000001</v>
      </c>
      <c r="L11" s="19">
        <f t="shared" si="3"/>
        <v>1.3104982614159411</v>
      </c>
      <c r="M11" s="19">
        <f t="shared" si="4"/>
        <v>1.0440549174128886</v>
      </c>
      <c r="N11" s="19">
        <f t="shared" si="5"/>
        <v>0</v>
      </c>
      <c r="O11" s="19">
        <f t="shared" si="6"/>
        <v>1.0440549174128886</v>
      </c>
      <c r="P11" s="36">
        <f t="shared" si="7"/>
        <v>0</v>
      </c>
      <c r="Q11" s="17">
        <f t="shared" si="52"/>
        <v>27.706438558454984</v>
      </c>
      <c r="R11" s="96">
        <f t="shared" si="9"/>
        <v>0</v>
      </c>
      <c r="S11" s="26">
        <v>1.0525</v>
      </c>
      <c r="T11" s="20">
        <v>2.9000000000000001E-2</v>
      </c>
      <c r="U11" s="20">
        <v>1.4219999999999999</v>
      </c>
      <c r="V11" s="19">
        <f t="shared" si="10"/>
        <v>1.3004386097232854</v>
      </c>
      <c r="W11" s="19">
        <f t="shared" si="11"/>
        <v>0.92416636621504489</v>
      </c>
      <c r="X11" s="19">
        <f t="shared" si="12"/>
        <v>1.8483327324300898</v>
      </c>
      <c r="Y11" s="19">
        <f t="shared" si="13"/>
        <v>2.7724990986451346</v>
      </c>
      <c r="Z11" s="36">
        <f t="shared" si="14"/>
        <v>3.4215189181483682E-2</v>
      </c>
      <c r="AA11" s="17">
        <f t="shared" si="53"/>
        <v>26.71526356251249</v>
      </c>
      <c r="AB11" s="96">
        <f t="shared" si="16"/>
        <v>6.9186393318002498E-2</v>
      </c>
      <c r="AC11" s="26">
        <v>1.0056</v>
      </c>
      <c r="AD11" s="20">
        <v>0.02</v>
      </c>
      <c r="AE11" s="20">
        <v>1.4279999999999999</v>
      </c>
      <c r="AF11" s="19">
        <f t="shared" si="17"/>
        <v>1.305925692464734</v>
      </c>
      <c r="AG11" s="19">
        <f t="shared" si="18"/>
        <v>0.85077300508581466</v>
      </c>
      <c r="AH11" s="19">
        <f t="shared" si="19"/>
        <v>3.4030920203432586</v>
      </c>
      <c r="AI11" s="19">
        <f t="shared" si="20"/>
        <v>4.2538650254290733</v>
      </c>
      <c r="AJ11" s="36">
        <f t="shared" si="21"/>
        <v>4.7592460830853715E-2</v>
      </c>
      <c r="AK11" s="17">
        <f t="shared" si="54"/>
        <v>25.908213088385704</v>
      </c>
      <c r="AL11" s="96">
        <f t="shared" si="23"/>
        <v>0.1313518616175354</v>
      </c>
      <c r="AM11" s="26">
        <v>0.96</v>
      </c>
      <c r="AN11" s="20">
        <v>1.7000000000000001E-2</v>
      </c>
      <c r="AO11" s="20">
        <v>1.429</v>
      </c>
      <c r="AP11" s="19">
        <f t="shared" si="24"/>
        <v>1.3068402062549755</v>
      </c>
      <c r="AQ11" s="19">
        <f t="shared" si="25"/>
        <v>0.77645033339198832</v>
      </c>
      <c r="AR11" s="19">
        <f t="shared" si="26"/>
        <v>4.6587020003519299</v>
      </c>
      <c r="AS11" s="19">
        <f t="shared" si="27"/>
        <v>5.4351523337439183</v>
      </c>
      <c r="AT11" s="36">
        <f t="shared" si="28"/>
        <v>6.0765403853727341E-2</v>
      </c>
      <c r="AU11" s="17">
        <f t="shared" si="55"/>
        <v>25.123532883264563</v>
      </c>
      <c r="AV11" s="96">
        <f t="shared" si="30"/>
        <v>0.18543180300312032</v>
      </c>
      <c r="AW11" s="26">
        <v>0.92230000000000001</v>
      </c>
      <c r="AX11" s="20">
        <v>1.9E-2</v>
      </c>
      <c r="AY11" s="20">
        <v>1.4279999999999999</v>
      </c>
      <c r="AZ11" s="19">
        <f t="shared" si="31"/>
        <v>1.305925692464734</v>
      </c>
      <c r="BA11" s="19">
        <f t="shared" si="32"/>
        <v>0.71566139271170714</v>
      </c>
      <c r="BB11" s="19">
        <f t="shared" si="33"/>
        <v>5.7252911416936572</v>
      </c>
      <c r="BC11" s="19">
        <f t="shared" si="34"/>
        <v>6.4409525344053646</v>
      </c>
      <c r="BD11" s="36">
        <f t="shared" si="35"/>
        <v>9.042567557862205E-2</v>
      </c>
      <c r="BE11" s="17">
        <f t="shared" si="56"/>
        <v>24.474795082100819</v>
      </c>
      <c r="BF11" s="96">
        <f t="shared" si="37"/>
        <v>0.23392600928784654</v>
      </c>
      <c r="BG11" s="26">
        <v>0.88190000000000002</v>
      </c>
      <c r="BH11" s="20">
        <v>1.7999999999999999E-2</v>
      </c>
      <c r="BI11" s="20">
        <v>1.427</v>
      </c>
      <c r="BJ11" s="19">
        <f t="shared" si="38"/>
        <v>1.3050111786744927</v>
      </c>
      <c r="BK11" s="19">
        <f t="shared" si="39"/>
        <v>0.65342145224936643</v>
      </c>
      <c r="BL11" s="19">
        <f t="shared" si="40"/>
        <v>6.534214522493663</v>
      </c>
      <c r="BM11" s="19">
        <f t="shared" si="41"/>
        <v>7.1876359747430296</v>
      </c>
      <c r="BN11" s="36">
        <f t="shared" si="42"/>
        <v>0.10693311313999665</v>
      </c>
      <c r="BO11" s="17">
        <f t="shared" si="57"/>
        <v>23.779595953002261</v>
      </c>
      <c r="BP11" s="96">
        <f t="shared" si="44"/>
        <v>0.27478240317488212</v>
      </c>
      <c r="BQ11" s="26">
        <v>0.88049999999999995</v>
      </c>
      <c r="BR11" s="20">
        <v>1.7999999999999999E-2</v>
      </c>
      <c r="BS11" s="20">
        <v>1.446</v>
      </c>
      <c r="BT11" s="19">
        <f t="shared" si="45"/>
        <v>1.3223869406890794</v>
      </c>
      <c r="BU11" s="19">
        <f t="shared" si="46"/>
        <v>0.66880893064695568</v>
      </c>
      <c r="BV11" s="19">
        <f t="shared" si="47"/>
        <v>8.0257071677634677</v>
      </c>
      <c r="BW11" s="19">
        <f t="shared" si="48"/>
        <v>8.6945160984104231</v>
      </c>
      <c r="BX11" s="36">
        <f t="shared" si="49"/>
        <v>0.13175954800676856</v>
      </c>
      <c r="BY11" s="17">
        <f t="shared" si="58"/>
        <v>23.755504894073102</v>
      </c>
      <c r="BZ11" s="96">
        <f t="shared" si="51"/>
        <v>0.3378462046397443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20">
        <f t="shared" si="1"/>
        <v>7.7625658730727602</v>
      </c>
      <c r="H12" s="29">
        <f t="shared" si="2"/>
        <v>67488.873239436623</v>
      </c>
      <c r="I12" s="19">
        <v>1.1466000000000001</v>
      </c>
      <c r="J12" s="19">
        <v>4.9000000000000002E-2</v>
      </c>
      <c r="K12" s="19">
        <v>1.42</v>
      </c>
      <c r="L12" s="19">
        <f t="shared" si="3"/>
        <v>1.2986095821428028</v>
      </c>
      <c r="M12" s="19">
        <f t="shared" si="4"/>
        <v>1.0937229388584782</v>
      </c>
      <c r="N12" s="19">
        <f t="shared" si="5"/>
        <v>0</v>
      </c>
      <c r="O12" s="19">
        <f t="shared" si="6"/>
        <v>1.0937229388584782</v>
      </c>
      <c r="P12" s="36">
        <f t="shared" si="7"/>
        <v>0</v>
      </c>
      <c r="Q12" s="17">
        <f t="shared" si="52"/>
        <v>33.363940064087146</v>
      </c>
      <c r="R12" s="96">
        <f t="shared" si="9"/>
        <v>0</v>
      </c>
      <c r="S12" s="26">
        <v>1.0734999999999999</v>
      </c>
      <c r="T12" s="20">
        <v>3.6999999999999998E-2</v>
      </c>
      <c r="U12" s="20">
        <v>1.4359999999999999</v>
      </c>
      <c r="V12" s="19">
        <f t="shared" si="10"/>
        <v>1.3132418027866652</v>
      </c>
      <c r="W12" s="19">
        <f t="shared" si="11"/>
        <v>0.98043709493136311</v>
      </c>
      <c r="X12" s="19">
        <f t="shared" si="12"/>
        <v>1.9608741898627262</v>
      </c>
      <c r="Y12" s="19">
        <f t="shared" si="13"/>
        <v>2.9413112847940894</v>
      </c>
      <c r="Z12" s="36">
        <f t="shared" si="14"/>
        <v>4.4517663132042334E-2</v>
      </c>
      <c r="AA12" s="17">
        <f t="shared" si="53"/>
        <v>31.882764296636172</v>
      </c>
      <c r="AB12" s="96">
        <f t="shared" si="16"/>
        <v>6.1502640474295718E-2</v>
      </c>
      <c r="AC12" s="26">
        <v>1.0396000000000001</v>
      </c>
      <c r="AD12" s="20">
        <v>3.2000000000000001E-2</v>
      </c>
      <c r="AE12" s="20">
        <v>1.44</v>
      </c>
      <c r="AF12" s="19">
        <f t="shared" si="17"/>
        <v>1.316899857947631</v>
      </c>
      <c r="AG12" s="19">
        <f t="shared" si="18"/>
        <v>0.92462212846889635</v>
      </c>
      <c r="AH12" s="19">
        <f t="shared" si="19"/>
        <v>3.6984885138755854</v>
      </c>
      <c r="AI12" s="19">
        <f t="shared" si="20"/>
        <v>4.6231106423444821</v>
      </c>
      <c r="AJ12" s="36">
        <f t="shared" si="21"/>
        <v>7.7433111894842865E-2</v>
      </c>
      <c r="AK12" s="17">
        <f t="shared" si="54"/>
        <v>31.195871567271094</v>
      </c>
      <c r="AL12" s="96">
        <f t="shared" si="23"/>
        <v>0.11855698616722816</v>
      </c>
      <c r="AM12" s="26">
        <v>0.9889</v>
      </c>
      <c r="AN12" s="20">
        <v>2.4E-2</v>
      </c>
      <c r="AO12" s="20">
        <v>1.44</v>
      </c>
      <c r="AP12" s="19">
        <f t="shared" si="24"/>
        <v>1.316899857947631</v>
      </c>
      <c r="AQ12" s="19">
        <f t="shared" si="25"/>
        <v>0.83663589785003956</v>
      </c>
      <c r="AR12" s="19">
        <f t="shared" si="26"/>
        <v>5.0198153871002367</v>
      </c>
      <c r="AS12" s="19">
        <f t="shared" si="27"/>
        <v>5.8564512849502766</v>
      </c>
      <c r="AT12" s="36">
        <f t="shared" si="28"/>
        <v>8.7112250881698217E-2</v>
      </c>
      <c r="AU12" s="17">
        <f t="shared" si="55"/>
        <v>30.168571821583477</v>
      </c>
      <c r="AV12" s="96">
        <f t="shared" si="30"/>
        <v>0.16639221162961762</v>
      </c>
      <c r="AW12" s="26">
        <v>0.95540000000000003</v>
      </c>
      <c r="AX12" s="20">
        <v>2.4E-2</v>
      </c>
      <c r="AY12" s="20">
        <v>1.448</v>
      </c>
      <c r="AZ12" s="19">
        <f t="shared" si="31"/>
        <v>1.3242159682695622</v>
      </c>
      <c r="BA12" s="19">
        <f t="shared" si="32"/>
        <v>0.78961311796688505</v>
      </c>
      <c r="BB12" s="19">
        <f t="shared" si="33"/>
        <v>6.3169049437350804</v>
      </c>
      <c r="BC12" s="19">
        <f t="shared" si="34"/>
        <v>7.1065180617019656</v>
      </c>
      <c r="BD12" s="36">
        <f t="shared" si="35"/>
        <v>0.11744380457346976</v>
      </c>
      <c r="BE12" s="17">
        <f t="shared" si="56"/>
        <v>29.489784021178448</v>
      </c>
      <c r="BF12" s="96">
        <f t="shared" si="37"/>
        <v>0.21420655163830696</v>
      </c>
      <c r="BG12" s="26">
        <v>0.91339999999999999</v>
      </c>
      <c r="BH12" s="20">
        <v>2.3E-2</v>
      </c>
      <c r="BI12" s="20">
        <v>1.4430000000000001</v>
      </c>
      <c r="BJ12" s="19">
        <f t="shared" si="38"/>
        <v>1.3196433993183552</v>
      </c>
      <c r="BK12" s="19">
        <f t="shared" si="39"/>
        <v>0.71673965586519295</v>
      </c>
      <c r="BL12" s="19">
        <f t="shared" si="40"/>
        <v>7.1673965586519284</v>
      </c>
      <c r="BM12" s="19">
        <f t="shared" si="41"/>
        <v>7.8841362145171212</v>
      </c>
      <c r="BN12" s="36">
        <f t="shared" si="42"/>
        <v>0.13971796692754548</v>
      </c>
      <c r="BO12" s="17">
        <f t="shared" si="57"/>
        <v>28.638766480372144</v>
      </c>
      <c r="BP12" s="96">
        <f t="shared" si="44"/>
        <v>0.2502690387717702</v>
      </c>
      <c r="BQ12" s="26">
        <v>0.92879999999999996</v>
      </c>
      <c r="BR12" s="20">
        <v>2.3E-2</v>
      </c>
      <c r="BS12" s="20">
        <v>1.4139999999999999</v>
      </c>
      <c r="BT12" s="19">
        <f t="shared" si="45"/>
        <v>1.2931224994013542</v>
      </c>
      <c r="BU12" s="19">
        <f t="shared" si="46"/>
        <v>0.71162302169992042</v>
      </c>
      <c r="BV12" s="19">
        <f t="shared" si="47"/>
        <v>8.5394762603990451</v>
      </c>
      <c r="BW12" s="19">
        <f t="shared" si="48"/>
        <v>9.2510992820989664</v>
      </c>
      <c r="BX12" s="36">
        <f t="shared" si="49"/>
        <v>0.16099028168277668</v>
      </c>
      <c r="BY12" s="17">
        <f t="shared" si="58"/>
        <v>28.950806245334459</v>
      </c>
      <c r="BZ12" s="96">
        <f t="shared" si="51"/>
        <v>0.29496505859056055</v>
      </c>
    </row>
    <row r="13" spans="2:78" ht="20.100000000000001" customHeight="1"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20">
        <f t="shared" si="1"/>
        <v>8.1740456437100661</v>
      </c>
      <c r="H13" s="29">
        <f t="shared" si="2"/>
        <v>71066.338028169019</v>
      </c>
      <c r="I13" s="19">
        <v>1.2199</v>
      </c>
      <c r="J13" s="19">
        <v>7.4999999999999997E-2</v>
      </c>
      <c r="K13" s="19">
        <v>1.403</v>
      </c>
      <c r="L13" s="19">
        <f t="shared" si="3"/>
        <v>1.2830628477086987</v>
      </c>
      <c r="M13" s="19">
        <f t="shared" si="4"/>
        <v>1.2085665273176058</v>
      </c>
      <c r="N13" s="19">
        <f t="shared" si="5"/>
        <v>0</v>
      </c>
      <c r="O13" s="19">
        <f t="shared" si="6"/>
        <v>1.2085665273176058</v>
      </c>
      <c r="P13" s="36">
        <f t="shared" si="7"/>
        <v>0</v>
      </c>
      <c r="Q13" s="17">
        <f t="shared" si="52"/>
        <v>40.690000700212444</v>
      </c>
      <c r="R13" s="96">
        <f t="shared" si="9"/>
        <v>0</v>
      </c>
      <c r="S13" s="26">
        <v>1.1780999999999999</v>
      </c>
      <c r="T13" s="20">
        <v>6.0999999999999999E-2</v>
      </c>
      <c r="U13" s="20">
        <v>1.359</v>
      </c>
      <c r="V13" s="19">
        <f t="shared" si="10"/>
        <v>1.2428242409380768</v>
      </c>
      <c r="W13" s="19">
        <f t="shared" si="11"/>
        <v>1.0575720938159117</v>
      </c>
      <c r="X13" s="19">
        <f t="shared" si="12"/>
        <v>2.1151441876318233</v>
      </c>
      <c r="Y13" s="19">
        <f t="shared" si="13"/>
        <v>3.1727162814477348</v>
      </c>
      <c r="Z13" s="36">
        <f t="shared" si="14"/>
        <v>6.5734067042952288E-2</v>
      </c>
      <c r="AA13" s="17">
        <f t="shared" si="53"/>
        <v>39.701081559989831</v>
      </c>
      <c r="AB13" s="96">
        <f t="shared" si="16"/>
        <v>5.3276739688710009E-2</v>
      </c>
      <c r="AC13" s="26">
        <v>1.1012</v>
      </c>
      <c r="AD13" s="20">
        <v>3.4000000000000002E-2</v>
      </c>
      <c r="AE13" s="20">
        <v>1.4019999999999999</v>
      </c>
      <c r="AF13" s="19">
        <f t="shared" si="17"/>
        <v>1.2821483339184572</v>
      </c>
      <c r="AG13" s="19">
        <f t="shared" si="18"/>
        <v>0.98341128985043458</v>
      </c>
      <c r="AH13" s="19">
        <f t="shared" si="19"/>
        <v>3.9336451594017383</v>
      </c>
      <c r="AI13" s="19">
        <f t="shared" si="20"/>
        <v>4.9170564492521729</v>
      </c>
      <c r="AJ13" s="36">
        <f t="shared" si="21"/>
        <v>7.7987804604316216E-2</v>
      </c>
      <c r="AK13" s="17">
        <f t="shared" si="54"/>
        <v>37.881754242211848</v>
      </c>
      <c r="AL13" s="96">
        <f t="shared" si="23"/>
        <v>0.1038401002828548</v>
      </c>
      <c r="AM13" s="26">
        <v>1.0566</v>
      </c>
      <c r="AN13" s="20">
        <v>3.6999999999999998E-2</v>
      </c>
      <c r="AO13" s="20">
        <v>1.401</v>
      </c>
      <c r="AP13" s="19">
        <f t="shared" si="24"/>
        <v>1.2812338201282161</v>
      </c>
      <c r="AQ13" s="19">
        <f t="shared" si="25"/>
        <v>0.90407454271295296</v>
      </c>
      <c r="AR13" s="19">
        <f t="shared" si="26"/>
        <v>5.4244472562777171</v>
      </c>
      <c r="AS13" s="19">
        <f t="shared" si="27"/>
        <v>6.3285217989906704</v>
      </c>
      <c r="AT13" s="36">
        <f t="shared" si="28"/>
        <v>0.12712208410263512</v>
      </c>
      <c r="AU13" s="17">
        <f t="shared" si="55"/>
        <v>36.826591714605897</v>
      </c>
      <c r="AV13" s="96">
        <f t="shared" si="30"/>
        <v>0.14729702108507403</v>
      </c>
      <c r="AW13" s="26">
        <v>1.0427999999999999</v>
      </c>
      <c r="AX13" s="20">
        <v>3.1E-2</v>
      </c>
      <c r="AY13" s="20">
        <v>1.3979999999999999</v>
      </c>
      <c r="AZ13" s="19">
        <f t="shared" si="31"/>
        <v>1.2784902787574917</v>
      </c>
      <c r="BA13" s="19">
        <f t="shared" si="32"/>
        <v>0.87684563610585275</v>
      </c>
      <c r="BB13" s="19">
        <f t="shared" si="33"/>
        <v>7.014765088846822</v>
      </c>
      <c r="BC13" s="19">
        <f t="shared" si="34"/>
        <v>7.8916107249526748</v>
      </c>
      <c r="BD13" s="36">
        <f t="shared" si="35"/>
        <v>0.14140272630363807</v>
      </c>
      <c r="BE13" s="17">
        <f t="shared" si="56"/>
        <v>36.50010644821662</v>
      </c>
      <c r="BF13" s="96">
        <f t="shared" si="37"/>
        <v>0.19218478441422629</v>
      </c>
      <c r="BG13" s="26">
        <v>0.96730000000000005</v>
      </c>
      <c r="BH13" s="20">
        <v>3.5999999999999997E-2</v>
      </c>
      <c r="BI13" s="20">
        <v>1.4059999999999999</v>
      </c>
      <c r="BJ13" s="19">
        <f t="shared" si="38"/>
        <v>1.2858063890794229</v>
      </c>
      <c r="BK13" s="19">
        <f t="shared" si="39"/>
        <v>0.76313219162064794</v>
      </c>
      <c r="BL13" s="19">
        <f t="shared" si="40"/>
        <v>7.6313219162064785</v>
      </c>
      <c r="BM13" s="19">
        <f t="shared" si="41"/>
        <v>8.3944541078271264</v>
      </c>
      <c r="BN13" s="36">
        <f t="shared" si="42"/>
        <v>0.2076179513695659</v>
      </c>
      <c r="BO13" s="17">
        <f t="shared" si="57"/>
        <v>34.713900824130313</v>
      </c>
      <c r="BP13" s="96">
        <f t="shared" si="44"/>
        <v>0.21983475596328825</v>
      </c>
      <c r="BQ13" s="26">
        <v>0.91839999999999999</v>
      </c>
      <c r="BR13" s="20">
        <v>5.3999999999999999E-2</v>
      </c>
      <c r="BS13" s="20">
        <v>1.371</v>
      </c>
      <c r="BT13" s="19">
        <f t="shared" si="45"/>
        <v>1.2537984064209737</v>
      </c>
      <c r="BU13" s="19">
        <f t="shared" si="46"/>
        <v>0.65410190925496769</v>
      </c>
      <c r="BV13" s="19">
        <f t="shared" si="47"/>
        <v>7.849222911059611</v>
      </c>
      <c r="BW13" s="19">
        <f t="shared" si="48"/>
        <v>8.5033248203145781</v>
      </c>
      <c r="BX13" s="36">
        <f t="shared" si="49"/>
        <v>0.35533801727327707</v>
      </c>
      <c r="BY13" s="17">
        <f t="shared" si="58"/>
        <v>33.557007380185674</v>
      </c>
      <c r="BZ13" s="96">
        <f t="shared" si="51"/>
        <v>0.23390711877645928</v>
      </c>
    </row>
    <row r="14" spans="2:78" ht="20.100000000000001" customHeight="1" thickBot="1">
      <c r="B14" s="13" t="s">
        <v>16</v>
      </c>
      <c r="C14" s="14">
        <f>1/(2*PI())*SQRT($C$2/(C11+C12))</f>
        <v>1.0934772232751386</v>
      </c>
      <c r="D14" s="2"/>
      <c r="E14" s="38">
        <v>42</v>
      </c>
      <c r="F14" s="20">
        <f t="shared" si="0"/>
        <v>0.83460000000000001</v>
      </c>
      <c r="G14" s="20">
        <f t="shared" si="1"/>
        <v>8.5855254143473694</v>
      </c>
      <c r="H14" s="29">
        <f t="shared" si="2"/>
        <v>74643.8028169014</v>
      </c>
      <c r="I14" s="19">
        <v>1.2581</v>
      </c>
      <c r="J14" s="19">
        <v>0.13</v>
      </c>
      <c r="K14" s="19">
        <v>1.252</v>
      </c>
      <c r="L14" s="19">
        <f t="shared" si="3"/>
        <v>1.1449712653822457</v>
      </c>
      <c r="M14" s="19">
        <f t="shared" si="4"/>
        <v>1.0236364442481496</v>
      </c>
      <c r="N14" s="19">
        <f t="shared" si="5"/>
        <v>0</v>
      </c>
      <c r="O14" s="19">
        <f t="shared" si="6"/>
        <v>1.0236364442481496</v>
      </c>
      <c r="P14" s="36">
        <f t="shared" si="7"/>
        <v>0</v>
      </c>
      <c r="Q14" s="17">
        <f t="shared" si="52"/>
        <v>48.196725565308853</v>
      </c>
      <c r="R14" s="96">
        <f t="shared" si="9"/>
        <v>0</v>
      </c>
      <c r="S14" s="26">
        <v>1.1539999999999999</v>
      </c>
      <c r="T14" s="20">
        <v>0.109</v>
      </c>
      <c r="U14" s="20">
        <v>1.2230000000000001</v>
      </c>
      <c r="V14" s="19">
        <f t="shared" si="10"/>
        <v>1.1184503654652449</v>
      </c>
      <c r="W14" s="19">
        <f t="shared" si="11"/>
        <v>0.82180974880215563</v>
      </c>
      <c r="X14" s="19">
        <f t="shared" si="12"/>
        <v>1.6436194976043113</v>
      </c>
      <c r="Y14" s="19">
        <f t="shared" si="13"/>
        <v>2.4654292464064671</v>
      </c>
      <c r="Z14" s="36">
        <f t="shared" si="14"/>
        <v>9.512642310872696E-2</v>
      </c>
      <c r="AA14" s="17">
        <f t="shared" si="53"/>
        <v>45.342917971117025</v>
      </c>
      <c r="AB14" s="96">
        <f t="shared" si="16"/>
        <v>3.6248648546423061E-2</v>
      </c>
      <c r="AC14" s="26">
        <v>1.1252</v>
      </c>
      <c r="AD14" s="20">
        <v>9.2999999999999999E-2</v>
      </c>
      <c r="AE14" s="20">
        <v>1.25</v>
      </c>
      <c r="AF14" s="19">
        <f t="shared" si="17"/>
        <v>1.1431422378017631</v>
      </c>
      <c r="AG14" s="19">
        <f t="shared" si="18"/>
        <v>0.81618052934363994</v>
      </c>
      <c r="AH14" s="19">
        <f t="shared" si="19"/>
        <v>3.2647221173745598</v>
      </c>
      <c r="AI14" s="19">
        <f t="shared" si="20"/>
        <v>4.0809026467181999</v>
      </c>
      <c r="AJ14" s="36">
        <f t="shared" si="21"/>
        <v>0.16957222753031193</v>
      </c>
      <c r="AK14" s="17">
        <f t="shared" si="54"/>
        <v>44.553391950821876</v>
      </c>
      <c r="AL14" s="96">
        <f t="shared" si="23"/>
        <v>7.3276623269854887E-2</v>
      </c>
      <c r="AM14" s="26">
        <v>1.0649999999999999</v>
      </c>
      <c r="AN14" s="20">
        <v>7.4999999999999997E-2</v>
      </c>
      <c r="AO14" s="20">
        <v>1.272</v>
      </c>
      <c r="AP14" s="19">
        <f t="shared" si="24"/>
        <v>1.1632615411870739</v>
      </c>
      <c r="AQ14" s="19">
        <f t="shared" si="25"/>
        <v>0.75714698147307091</v>
      </c>
      <c r="AR14" s="19">
        <f t="shared" si="26"/>
        <v>4.5428818888384255</v>
      </c>
      <c r="AS14" s="19">
        <f t="shared" si="27"/>
        <v>5.3000288703114968</v>
      </c>
      <c r="AT14" s="36">
        <f t="shared" si="28"/>
        <v>0.21241172979747422</v>
      </c>
      <c r="AU14" s="17">
        <f t="shared" si="55"/>
        <v>42.90306325562161</v>
      </c>
      <c r="AV14" s="96">
        <f t="shared" si="30"/>
        <v>0.10588712190016338</v>
      </c>
      <c r="AW14" s="26">
        <v>1.0246</v>
      </c>
      <c r="AX14" s="20">
        <v>5.7000000000000002E-2</v>
      </c>
      <c r="AY14" s="20">
        <v>1.284</v>
      </c>
      <c r="AZ14" s="19">
        <f t="shared" si="31"/>
        <v>1.1742357066699709</v>
      </c>
      <c r="BA14" s="19">
        <f t="shared" si="32"/>
        <v>0.71407776082038077</v>
      </c>
      <c r="BB14" s="19">
        <f t="shared" si="33"/>
        <v>5.7126220865630462</v>
      </c>
      <c r="BC14" s="19">
        <f t="shared" si="34"/>
        <v>6.4266998473834267</v>
      </c>
      <c r="BD14" s="36">
        <f t="shared" si="35"/>
        <v>0.21932424822392008</v>
      </c>
      <c r="BE14" s="17">
        <f t="shared" si="56"/>
        <v>41.795533699374253</v>
      </c>
      <c r="BF14" s="96">
        <f t="shared" si="37"/>
        <v>0.13668020434079475</v>
      </c>
      <c r="BG14" s="26">
        <v>0.95189999999999997</v>
      </c>
      <c r="BH14" s="20">
        <v>6.2E-2</v>
      </c>
      <c r="BI14" s="20">
        <v>1.339</v>
      </c>
      <c r="BJ14" s="19">
        <f t="shared" si="38"/>
        <v>1.2245339651332485</v>
      </c>
      <c r="BK14" s="19">
        <f t="shared" si="39"/>
        <v>0.67027120864895529</v>
      </c>
      <c r="BL14" s="19">
        <f t="shared" si="40"/>
        <v>6.7027120864895515</v>
      </c>
      <c r="BM14" s="19">
        <f t="shared" si="41"/>
        <v>7.372983295138507</v>
      </c>
      <c r="BN14" s="36">
        <f t="shared" si="42"/>
        <v>0.32429824827293263</v>
      </c>
      <c r="BO14" s="17">
        <f t="shared" si="57"/>
        <v>39.802528780087549</v>
      </c>
      <c r="BP14" s="96">
        <f t="shared" si="44"/>
        <v>0.16839915181074605</v>
      </c>
      <c r="BQ14" s="26">
        <v>0.79649999999999999</v>
      </c>
      <c r="BR14" s="20">
        <v>6.5000000000000002E-2</v>
      </c>
      <c r="BS14" s="20">
        <v>1.325</v>
      </c>
      <c r="BT14" s="19">
        <f t="shared" si="45"/>
        <v>1.2117307720698687</v>
      </c>
      <c r="BU14" s="19">
        <f t="shared" si="46"/>
        <v>0.45952598424500812</v>
      </c>
      <c r="BV14" s="19">
        <f t="shared" si="47"/>
        <v>5.5143118109400975</v>
      </c>
      <c r="BW14" s="19">
        <f t="shared" si="48"/>
        <v>5.9738377951851058</v>
      </c>
      <c r="BX14" s="36">
        <f t="shared" si="49"/>
        <v>0.39950122791770326</v>
      </c>
      <c r="BY14" s="17">
        <f t="shared" si="58"/>
        <v>35.542377962244998</v>
      </c>
      <c r="BZ14" s="96">
        <f t="shared" si="51"/>
        <v>0.15514752042752156</v>
      </c>
    </row>
    <row r="15" spans="2:78" ht="20.100000000000001" customHeight="1">
      <c r="B15" s="2"/>
      <c r="C15" s="2"/>
      <c r="D15" s="2"/>
      <c r="E15" s="38">
        <v>44</v>
      </c>
      <c r="F15" s="20">
        <f t="shared" si="0"/>
        <v>0.87460000000000004</v>
      </c>
      <c r="G15" s="20">
        <f t="shared" si="1"/>
        <v>8.9970051849846762</v>
      </c>
      <c r="H15" s="29">
        <f t="shared" si="2"/>
        <v>78221.267605633795</v>
      </c>
      <c r="I15" s="19">
        <v>1.8049999999999999</v>
      </c>
      <c r="J15" s="19">
        <v>7.5999999999999998E-2</v>
      </c>
      <c r="K15" s="19">
        <v>1.2430000000000001</v>
      </c>
      <c r="L15" s="19">
        <f t="shared" si="3"/>
        <v>1.1367406412700731</v>
      </c>
      <c r="M15" s="19">
        <f t="shared" si="4"/>
        <v>2.0768418513831026</v>
      </c>
      <c r="N15" s="19">
        <f t="shared" si="5"/>
        <v>0</v>
      </c>
      <c r="O15" s="19">
        <f t="shared" si="6"/>
        <v>2.0768418513831026</v>
      </c>
      <c r="P15" s="36">
        <f t="shared" si="7"/>
        <v>0</v>
      </c>
      <c r="Q15" s="17">
        <f t="shared" si="52"/>
        <v>72.717370710210815</v>
      </c>
      <c r="R15" s="96">
        <f t="shared" si="9"/>
        <v>0</v>
      </c>
      <c r="S15" s="26">
        <v>1.6729000000000001</v>
      </c>
      <c r="T15" s="20">
        <v>0.03</v>
      </c>
      <c r="U15" s="20">
        <v>1.2190000000000001</v>
      </c>
      <c r="V15" s="19">
        <f t="shared" si="10"/>
        <v>1.1147923103042794</v>
      </c>
      <c r="W15" s="19">
        <f t="shared" si="11"/>
        <v>1.7157504863461033</v>
      </c>
      <c r="X15" s="19">
        <f t="shared" si="12"/>
        <v>3.4315009726922066</v>
      </c>
      <c r="Y15" s="19">
        <f t="shared" si="13"/>
        <v>5.1472514590383103</v>
      </c>
      <c r="Z15" s="36">
        <f t="shared" si="14"/>
        <v>2.6010603023811082E-2</v>
      </c>
      <c r="AA15" s="17">
        <f t="shared" si="53"/>
        <v>68.549923998358821</v>
      </c>
      <c r="AB15" s="96">
        <f t="shared" si="16"/>
        <v>5.0058421257686024E-2</v>
      </c>
      <c r="AC15" s="26">
        <v>1.4057999999999999</v>
      </c>
      <c r="AD15" s="20">
        <v>3.5000000000000003E-2</v>
      </c>
      <c r="AE15" s="20">
        <v>1.2549999999999999</v>
      </c>
      <c r="AF15" s="19">
        <f t="shared" si="17"/>
        <v>1.1477148067529699</v>
      </c>
      <c r="AG15" s="19">
        <f t="shared" si="18"/>
        <v>1.2842254927362891</v>
      </c>
      <c r="AH15" s="19">
        <f t="shared" si="19"/>
        <v>5.1369019709451562</v>
      </c>
      <c r="AI15" s="19">
        <f t="shared" si="20"/>
        <v>6.4211274636814455</v>
      </c>
      <c r="AJ15" s="36">
        <f t="shared" si="21"/>
        <v>6.4329066104481941E-2</v>
      </c>
      <c r="AK15" s="17">
        <f t="shared" si="54"/>
        <v>60.123542342524843</v>
      </c>
      <c r="AL15" s="96">
        <f t="shared" si="23"/>
        <v>8.5439110385082409E-2</v>
      </c>
      <c r="AM15" s="26">
        <v>1.1505000000000001</v>
      </c>
      <c r="AN15" s="20">
        <v>8.3000000000000004E-2</v>
      </c>
      <c r="AO15" s="20">
        <v>1.2350000000000001</v>
      </c>
      <c r="AP15" s="19">
        <f t="shared" si="24"/>
        <v>1.1294245309481419</v>
      </c>
      <c r="AQ15" s="19">
        <f t="shared" si="25"/>
        <v>0.83294038309030105</v>
      </c>
      <c r="AR15" s="19">
        <f t="shared" si="26"/>
        <v>4.9976422985418054</v>
      </c>
      <c r="AS15" s="19">
        <f t="shared" si="27"/>
        <v>5.8305826816321069</v>
      </c>
      <c r="AT15" s="36">
        <f t="shared" si="28"/>
        <v>0.22159247959740244</v>
      </c>
      <c r="AU15" s="17">
        <f t="shared" si="55"/>
        <v>52.069423148461155</v>
      </c>
      <c r="AV15" s="96">
        <f t="shared" si="30"/>
        <v>9.5980366141035389E-2</v>
      </c>
      <c r="AW15" s="26">
        <v>0.94889999999999997</v>
      </c>
      <c r="AX15" s="20">
        <v>8.6999999999999994E-2</v>
      </c>
      <c r="AY15" s="20">
        <v>1.242</v>
      </c>
      <c r="AZ15" s="19">
        <f t="shared" si="31"/>
        <v>1.1358261274798316</v>
      </c>
      <c r="BA15" s="19">
        <f t="shared" si="32"/>
        <v>0.57304779010285278</v>
      </c>
      <c r="BB15" s="19">
        <f t="shared" si="33"/>
        <v>4.5843823208228223</v>
      </c>
      <c r="BC15" s="19">
        <f t="shared" si="34"/>
        <v>5.1574301109256755</v>
      </c>
      <c r="BD15" s="36">
        <f t="shared" si="35"/>
        <v>0.31321618143190599</v>
      </c>
      <c r="BE15" s="17">
        <f t="shared" si="56"/>
        <v>45.709413632114732</v>
      </c>
      <c r="BF15" s="96">
        <f t="shared" si="37"/>
        <v>0.10029405228689929</v>
      </c>
      <c r="BG15" s="26">
        <v>0.87270000000000003</v>
      </c>
      <c r="BH15" s="20">
        <v>7.0999999999999994E-2</v>
      </c>
      <c r="BI15" s="20">
        <v>1.2789999999999999</v>
      </c>
      <c r="BJ15" s="19">
        <f t="shared" si="38"/>
        <v>1.1696631377187638</v>
      </c>
      <c r="BK15" s="19">
        <f t="shared" si="39"/>
        <v>0.51401737331499642</v>
      </c>
      <c r="BL15" s="19">
        <f t="shared" si="40"/>
        <v>5.1401737331499637</v>
      </c>
      <c r="BM15" s="19">
        <f t="shared" si="41"/>
        <v>5.6541911064649604</v>
      </c>
      <c r="BN15" s="36">
        <f t="shared" si="42"/>
        <v>0.33883728791628925</v>
      </c>
      <c r="BO15" s="17">
        <f t="shared" si="57"/>
        <v>43.305481463733798</v>
      </c>
      <c r="BP15" s="96">
        <f t="shared" si="44"/>
        <v>0.11869568376591322</v>
      </c>
      <c r="BQ15" s="26">
        <v>1.0553999999999999</v>
      </c>
      <c r="BR15" s="20">
        <v>5.7000000000000002E-2</v>
      </c>
      <c r="BS15" s="20">
        <v>1.135</v>
      </c>
      <c r="BT15" s="19">
        <f t="shared" si="45"/>
        <v>1.0379731519240007</v>
      </c>
      <c r="BU15" s="19">
        <f t="shared" si="46"/>
        <v>0.59201493072522515</v>
      </c>
      <c r="BV15" s="19">
        <f t="shared" si="47"/>
        <v>7.1041791687027009</v>
      </c>
      <c r="BW15" s="19">
        <f t="shared" si="48"/>
        <v>7.6961940994279257</v>
      </c>
      <c r="BX15" s="36">
        <f t="shared" si="49"/>
        <v>0.25706300738443261</v>
      </c>
      <c r="BY15" s="17">
        <f t="shared" si="58"/>
        <v>49.069240087922736</v>
      </c>
      <c r="BZ15" s="96">
        <f t="shared" si="51"/>
        <v>0.14477866696067362</v>
      </c>
    </row>
    <row r="16" spans="2:78" ht="20.100000000000001" customHeight="1">
      <c r="B16" s="2"/>
      <c r="C16" s="2"/>
      <c r="D16" s="2"/>
      <c r="E16" s="38">
        <v>46</v>
      </c>
      <c r="F16" s="20">
        <f t="shared" si="0"/>
        <v>0.91460000000000008</v>
      </c>
      <c r="G16" s="20">
        <f t="shared" si="1"/>
        <v>9.4084849556219812</v>
      </c>
      <c r="H16" s="29">
        <f t="shared" si="2"/>
        <v>81798.732394366205</v>
      </c>
      <c r="I16" s="19">
        <v>2.0152999999999999</v>
      </c>
      <c r="J16" s="19">
        <v>7.2999999999999995E-2</v>
      </c>
      <c r="K16" s="19">
        <v>1.196</v>
      </c>
      <c r="L16" s="19">
        <f t="shared" si="3"/>
        <v>1.0937584931287267</v>
      </c>
      <c r="M16" s="19">
        <f t="shared" si="4"/>
        <v>2.3968923328817882</v>
      </c>
      <c r="N16" s="19">
        <f t="shared" si="5"/>
        <v>0</v>
      </c>
      <c r="O16" s="19">
        <f t="shared" si="6"/>
        <v>2.3968923328817882</v>
      </c>
      <c r="P16" s="36">
        <f t="shared" si="7"/>
        <v>0</v>
      </c>
      <c r="Q16" s="17">
        <f t="shared" si="52"/>
        <v>90.744894615704837</v>
      </c>
      <c r="R16" s="96">
        <f t="shared" si="9"/>
        <v>0</v>
      </c>
      <c r="S16" s="26">
        <v>1.8793</v>
      </c>
      <c r="T16" s="20">
        <v>4.4999999999999998E-2</v>
      </c>
      <c r="U16" s="20">
        <v>1.17</v>
      </c>
      <c r="V16" s="19">
        <f t="shared" si="10"/>
        <v>1.0699811345824501</v>
      </c>
      <c r="W16" s="19">
        <f t="shared" si="11"/>
        <v>1.9946684026935859</v>
      </c>
      <c r="X16" s="19">
        <f t="shared" si="12"/>
        <v>3.9893368053871718</v>
      </c>
      <c r="Y16" s="19">
        <f t="shared" si="13"/>
        <v>5.9840052080807578</v>
      </c>
      <c r="Z16" s="36">
        <f t="shared" si="14"/>
        <v>3.594231054445067E-2</v>
      </c>
      <c r="AA16" s="17">
        <f t="shared" si="53"/>
        <v>85.838400095076736</v>
      </c>
      <c r="AB16" s="96">
        <f t="shared" si="16"/>
        <v>4.6474966925857002E-2</v>
      </c>
      <c r="AC16" s="26">
        <v>1.5935999999999999</v>
      </c>
      <c r="AD16" s="20">
        <v>5.5E-2</v>
      </c>
      <c r="AE16" s="20">
        <v>1.1830000000000001</v>
      </c>
      <c r="AF16" s="19">
        <f t="shared" si="17"/>
        <v>1.0818698138555884</v>
      </c>
      <c r="AG16" s="19">
        <f t="shared" si="18"/>
        <v>1.4663406980818088</v>
      </c>
      <c r="AH16" s="19">
        <f t="shared" si="19"/>
        <v>5.8653627923272351</v>
      </c>
      <c r="AI16" s="19">
        <f t="shared" si="20"/>
        <v>7.3317034904090441</v>
      </c>
      <c r="AJ16" s="36">
        <f t="shared" si="21"/>
        <v>8.9822249926050965E-2</v>
      </c>
      <c r="AK16" s="17">
        <f t="shared" si="54"/>
        <v>75.531153885198435</v>
      </c>
      <c r="AL16" s="96">
        <f t="shared" si="23"/>
        <v>7.7654881338661094E-2</v>
      </c>
      <c r="AM16" s="26">
        <v>1.4172</v>
      </c>
      <c r="AN16" s="20">
        <v>4.9000000000000002E-2</v>
      </c>
      <c r="AO16" s="20">
        <v>1.163</v>
      </c>
      <c r="AP16" s="19">
        <f t="shared" si="24"/>
        <v>1.0635795380507602</v>
      </c>
      <c r="AQ16" s="19">
        <f t="shared" si="25"/>
        <v>1.1208009074097174</v>
      </c>
      <c r="AR16" s="19">
        <f t="shared" si="26"/>
        <v>6.7248054444583039</v>
      </c>
      <c r="AS16" s="19">
        <f t="shared" si="27"/>
        <v>7.845606351868021</v>
      </c>
      <c r="AT16" s="36">
        <f t="shared" si="28"/>
        <v>0.11601082604081421</v>
      </c>
      <c r="AU16" s="17">
        <f t="shared" si="55"/>
        <v>69.167141874619062</v>
      </c>
      <c r="AV16" s="96">
        <f t="shared" si="30"/>
        <v>9.7225434826387944E-2</v>
      </c>
      <c r="AW16" s="26">
        <v>1.3093999999999999</v>
      </c>
      <c r="AX16" s="20">
        <v>4.5999999999999999E-2</v>
      </c>
      <c r="AY16" s="20">
        <v>1.1200000000000001</v>
      </c>
      <c r="AZ16" s="19">
        <f t="shared" si="31"/>
        <v>1.0242554450703798</v>
      </c>
      <c r="BA16" s="19">
        <f t="shared" si="32"/>
        <v>0.88733472104990574</v>
      </c>
      <c r="BB16" s="19">
        <f t="shared" si="33"/>
        <v>7.0986777683992459</v>
      </c>
      <c r="BC16" s="19">
        <f t="shared" si="34"/>
        <v>7.986012489449152</v>
      </c>
      <c r="BD16" s="36">
        <f t="shared" si="35"/>
        <v>0.13467147701464183</v>
      </c>
      <c r="BE16" s="17">
        <f t="shared" si="56"/>
        <v>65.278023423709442</v>
      </c>
      <c r="BF16" s="96">
        <f t="shared" si="37"/>
        <v>0.10874529276603305</v>
      </c>
      <c r="BG16" s="26">
        <v>1.2109000000000001</v>
      </c>
      <c r="BH16" s="20">
        <v>3.7999999999999999E-2</v>
      </c>
      <c r="BI16" s="20">
        <v>1.1240000000000001</v>
      </c>
      <c r="BJ16" s="19">
        <f t="shared" si="38"/>
        <v>1.0279135002313453</v>
      </c>
      <c r="BK16" s="19">
        <f t="shared" si="39"/>
        <v>0.76428605913505099</v>
      </c>
      <c r="BL16" s="19">
        <f t="shared" si="40"/>
        <v>7.6428605913505088</v>
      </c>
      <c r="BM16" s="19">
        <f t="shared" si="41"/>
        <v>8.4071466504855596</v>
      </c>
      <c r="BN16" s="36">
        <f t="shared" si="42"/>
        <v>0.14005801868519127</v>
      </c>
      <c r="BO16" s="17">
        <f t="shared" si="57"/>
        <v>61.724422612813356</v>
      </c>
      <c r="BP16" s="96">
        <f t="shared" si="44"/>
        <v>0.12382231000025473</v>
      </c>
      <c r="BQ16" s="26">
        <v>1.4142999999999999</v>
      </c>
      <c r="BR16" s="20">
        <v>2.9000000000000001E-2</v>
      </c>
      <c r="BS16" s="20">
        <v>1.083</v>
      </c>
      <c r="BT16" s="19">
        <f t="shared" si="45"/>
        <v>0.99041843483144743</v>
      </c>
      <c r="BU16" s="19">
        <f t="shared" si="46"/>
        <v>0.96793624612485507</v>
      </c>
      <c r="BV16" s="19">
        <f t="shared" si="47"/>
        <v>11.615234953498259</v>
      </c>
      <c r="BW16" s="19">
        <f t="shared" si="48"/>
        <v>12.583171199623115</v>
      </c>
      <c r="BX16" s="36">
        <f t="shared" si="49"/>
        <v>0.11907700874112412</v>
      </c>
      <c r="BY16" s="17">
        <f t="shared" si="58"/>
        <v>69.062518094399763</v>
      </c>
      <c r="BZ16" s="96">
        <f t="shared" si="51"/>
        <v>0.16818435345235597</v>
      </c>
    </row>
    <row r="17" spans="2:78" ht="20.100000000000001" customHeight="1">
      <c r="B17" s="2"/>
      <c r="C17" s="2"/>
      <c r="D17" s="2"/>
      <c r="E17" s="38">
        <v>48</v>
      </c>
      <c r="F17" s="20">
        <f t="shared" si="0"/>
        <v>0.9546</v>
      </c>
      <c r="G17" s="20">
        <f t="shared" si="1"/>
        <v>9.8199647262592844</v>
      </c>
      <c r="H17" s="29">
        <f t="shared" si="2"/>
        <v>85376.1971830986</v>
      </c>
      <c r="I17" s="19">
        <v>2.2517</v>
      </c>
      <c r="J17" s="19">
        <v>4.2000000000000003E-2</v>
      </c>
      <c r="K17" s="19">
        <v>1.1759999999999999</v>
      </c>
      <c r="L17" s="19">
        <f t="shared" si="3"/>
        <v>1.0754682173238985</v>
      </c>
      <c r="M17" s="19">
        <f t="shared" si="4"/>
        <v>2.8929601824213602</v>
      </c>
      <c r="N17" s="19">
        <f t="shared" si="5"/>
        <v>0</v>
      </c>
      <c r="O17" s="19">
        <f t="shared" si="6"/>
        <v>2.8929601824213602</v>
      </c>
      <c r="P17" s="36">
        <f t="shared" si="7"/>
        <v>0</v>
      </c>
      <c r="Q17" s="17">
        <f t="shared" si="52"/>
        <v>112.87667100929595</v>
      </c>
      <c r="R17" s="96">
        <f t="shared" si="9"/>
        <v>0</v>
      </c>
      <c r="S17" s="22">
        <v>2.0926</v>
      </c>
      <c r="T17" s="19">
        <v>3.5000000000000003E-2</v>
      </c>
      <c r="U17" s="19">
        <v>1.087</v>
      </c>
      <c r="V17" s="19">
        <f t="shared" si="10"/>
        <v>0.99407648999241305</v>
      </c>
      <c r="W17" s="19">
        <f t="shared" si="11"/>
        <v>2.1347070641197736</v>
      </c>
      <c r="X17" s="19">
        <f t="shared" si="12"/>
        <v>4.2694141282395472</v>
      </c>
      <c r="Y17" s="19">
        <f t="shared" si="13"/>
        <v>6.4041211923593213</v>
      </c>
      <c r="Z17" s="36">
        <f t="shared" si="14"/>
        <v>2.4129531375059646E-2</v>
      </c>
      <c r="AA17" s="17">
        <f t="shared" si="53"/>
        <v>106.3502770137372</v>
      </c>
      <c r="AB17" s="96">
        <f t="shared" si="16"/>
        <v>4.014483316943377E-2</v>
      </c>
      <c r="AC17" s="22">
        <v>1.9709000000000001</v>
      </c>
      <c r="AD17" s="19">
        <v>3.6999999999999998E-2</v>
      </c>
      <c r="AE17" s="19">
        <v>1.0760000000000001</v>
      </c>
      <c r="AF17" s="19">
        <f t="shared" si="17"/>
        <v>0.98401683829975761</v>
      </c>
      <c r="AG17" s="19">
        <f t="shared" si="18"/>
        <v>1.8554979495830237</v>
      </c>
      <c r="AH17" s="19">
        <f t="shared" si="19"/>
        <v>7.4219917983320949</v>
      </c>
      <c r="AI17" s="19">
        <f t="shared" si="20"/>
        <v>9.2774897479151193</v>
      </c>
      <c r="AJ17" s="36">
        <f t="shared" si="21"/>
        <v>4.9989410726138307E-2</v>
      </c>
      <c r="AK17" s="17">
        <f t="shared" si="54"/>
        <v>101.35805734522999</v>
      </c>
      <c r="AL17" s="96">
        <f t="shared" si="23"/>
        <v>7.3225474054346415E-2</v>
      </c>
      <c r="AM17" s="26">
        <v>1.8374999999999999</v>
      </c>
      <c r="AN17" s="20">
        <v>3.1E-2</v>
      </c>
      <c r="AO17" s="20">
        <v>1.069</v>
      </c>
      <c r="AP17" s="19">
        <f t="shared" si="24"/>
        <v>0.97761524176806769</v>
      </c>
      <c r="AQ17" s="19">
        <f t="shared" si="25"/>
        <v>1.5919039598154954</v>
      </c>
      <c r="AR17" s="19">
        <f t="shared" si="26"/>
        <v>9.5514237588929713</v>
      </c>
      <c r="AS17" s="19">
        <f t="shared" si="27"/>
        <v>11.143327718708466</v>
      </c>
      <c r="AT17" s="36">
        <f t="shared" si="28"/>
        <v>6.2009769057525359E-2</v>
      </c>
      <c r="AU17" s="17">
        <f t="shared" si="55"/>
        <v>95.88589544072002</v>
      </c>
      <c r="AV17" s="96">
        <f t="shared" si="30"/>
        <v>9.9612395702118592E-2</v>
      </c>
      <c r="AW17" s="26">
        <v>1.6822999999999999</v>
      </c>
      <c r="AX17" s="20">
        <v>2.7E-2</v>
      </c>
      <c r="AY17" s="20">
        <v>1.069</v>
      </c>
      <c r="AZ17" s="19">
        <f t="shared" si="31"/>
        <v>0.97761524176806769</v>
      </c>
      <c r="BA17" s="19">
        <f t="shared" si="32"/>
        <v>1.3343478413347489</v>
      </c>
      <c r="BB17" s="19">
        <f t="shared" si="33"/>
        <v>10.674782730677991</v>
      </c>
      <c r="BC17" s="19">
        <f t="shared" si="34"/>
        <v>12.00913057201274</v>
      </c>
      <c r="BD17" s="36">
        <f t="shared" si="35"/>
        <v>7.2011344711964936E-2</v>
      </c>
      <c r="BE17" s="17">
        <f t="shared" si="56"/>
        <v>89.519482190495523</v>
      </c>
      <c r="BF17" s="96">
        <f t="shared" si="37"/>
        <v>0.11924535832280939</v>
      </c>
      <c r="BG17" s="22">
        <v>1.5533999999999999</v>
      </c>
      <c r="BH17" s="19">
        <v>3.2000000000000001E-2</v>
      </c>
      <c r="BI17" s="19">
        <v>1.07</v>
      </c>
      <c r="BJ17" s="19">
        <f t="shared" si="38"/>
        <v>0.97852975555830912</v>
      </c>
      <c r="BK17" s="19">
        <f t="shared" si="39"/>
        <v>1.1398321805343163</v>
      </c>
      <c r="BL17" s="19">
        <f t="shared" si="40"/>
        <v>11.398321805343162</v>
      </c>
      <c r="BM17" s="19">
        <f t="shared" si="41"/>
        <v>12.538153985877479</v>
      </c>
      <c r="BN17" s="36">
        <f t="shared" si="42"/>
        <v>0.10688316190249515</v>
      </c>
      <c r="BO17" s="17">
        <f t="shared" si="57"/>
        <v>84.231913453678914</v>
      </c>
      <c r="BP17" s="96">
        <f t="shared" si="44"/>
        <v>0.13532070373316835</v>
      </c>
      <c r="BQ17" s="22">
        <v>1.5227999999999999</v>
      </c>
      <c r="BR17" s="19">
        <v>2.5999999999999999E-2</v>
      </c>
      <c r="BS17" s="19">
        <v>1.0669999999999999</v>
      </c>
      <c r="BT17" s="19">
        <f t="shared" si="45"/>
        <v>0.97578621418758482</v>
      </c>
      <c r="BU17" s="19">
        <f t="shared" si="46"/>
        <v>1.0892343587372981</v>
      </c>
      <c r="BV17" s="19">
        <f t="shared" si="47"/>
        <v>13.070812304847577</v>
      </c>
      <c r="BW17" s="19">
        <f t="shared" si="48"/>
        <v>14.160046663584875</v>
      </c>
      <c r="BX17" s="36">
        <f t="shared" si="49"/>
        <v>0.10362754084062323</v>
      </c>
      <c r="BY17" s="17">
        <f t="shared" si="58"/>
        <v>82.976679913364038</v>
      </c>
      <c r="BZ17" s="96">
        <f t="shared" si="51"/>
        <v>0.15752392501718329</v>
      </c>
    </row>
    <row r="18" spans="2:78" ht="20.100000000000001" customHeight="1">
      <c r="B18" s="2"/>
      <c r="C18" s="2"/>
      <c r="D18" s="2"/>
      <c r="E18" s="38">
        <v>50</v>
      </c>
      <c r="F18" s="20">
        <f t="shared" si="0"/>
        <v>0.99460000000000004</v>
      </c>
      <c r="G18" s="20">
        <f t="shared" si="1"/>
        <v>10.231444496896591</v>
      </c>
      <c r="H18" s="29">
        <f t="shared" si="2"/>
        <v>88953.661971830996</v>
      </c>
      <c r="I18" s="19">
        <v>2.2787000000000002</v>
      </c>
      <c r="J18" s="19">
        <v>5.3999999999999999E-2</v>
      </c>
      <c r="K18" s="19">
        <v>1.173</v>
      </c>
      <c r="L18" s="19">
        <f t="shared" si="3"/>
        <v>1.0727246759531743</v>
      </c>
      <c r="M18" s="19">
        <f t="shared" si="4"/>
        <v>2.9476579498600515</v>
      </c>
      <c r="N18" s="19">
        <f t="shared" si="5"/>
        <v>0</v>
      </c>
      <c r="O18" s="19">
        <f t="shared" si="6"/>
        <v>2.9476579498600515</v>
      </c>
      <c r="P18" s="36">
        <f t="shared" si="7"/>
        <v>0</v>
      </c>
      <c r="Q18" s="17">
        <f t="shared" si="52"/>
        <v>128.92164680973082</v>
      </c>
      <c r="R18" s="96">
        <f t="shared" si="9"/>
        <v>0</v>
      </c>
      <c r="S18" s="22">
        <v>2.1147</v>
      </c>
      <c r="T18" s="19">
        <v>3.5000000000000003E-2</v>
      </c>
      <c r="U18" s="19">
        <v>1.0860000000000001</v>
      </c>
      <c r="V18" s="19">
        <f t="shared" si="10"/>
        <v>0.99316197620217173</v>
      </c>
      <c r="W18" s="19">
        <f t="shared" si="11"/>
        <v>2.1760252885728768</v>
      </c>
      <c r="X18" s="19">
        <f t="shared" si="12"/>
        <v>4.3520505771457536</v>
      </c>
      <c r="Y18" s="19">
        <f t="shared" si="13"/>
        <v>6.5280758657186304</v>
      </c>
      <c r="Z18" s="36">
        <f t="shared" si="14"/>
        <v>2.4085155234793605E-2</v>
      </c>
      <c r="AA18" s="17">
        <f t="shared" si="53"/>
        <v>121.31263897268622</v>
      </c>
      <c r="AB18" s="96">
        <f t="shared" si="16"/>
        <v>3.587466742130329E-2</v>
      </c>
      <c r="AC18" s="22">
        <v>2.0295999999999998</v>
      </c>
      <c r="AD18" s="19">
        <v>2.5000000000000001E-2</v>
      </c>
      <c r="AE18" s="19">
        <v>1.079</v>
      </c>
      <c r="AF18" s="19">
        <f t="shared" si="17"/>
        <v>0.9867603796704818</v>
      </c>
      <c r="AG18" s="19">
        <f t="shared" si="18"/>
        <v>1.9786571780305551</v>
      </c>
      <c r="AH18" s="19">
        <f t="shared" si="19"/>
        <v>7.9146287121222203</v>
      </c>
      <c r="AI18" s="19">
        <f t="shared" si="20"/>
        <v>9.8932858901527752</v>
      </c>
      <c r="AJ18" s="36">
        <f t="shared" si="21"/>
        <v>3.3965236946600919E-2</v>
      </c>
      <c r="AK18" s="17">
        <f t="shared" si="54"/>
        <v>117.36430624748806</v>
      </c>
      <c r="AL18" s="96">
        <f t="shared" si="23"/>
        <v>6.7436420536858208E-2</v>
      </c>
      <c r="AM18" s="22">
        <v>1.92</v>
      </c>
      <c r="AN18" s="19">
        <v>3.1E-2</v>
      </c>
      <c r="AO18" s="19">
        <v>1.0720000000000001</v>
      </c>
      <c r="AP18" s="19">
        <f t="shared" si="24"/>
        <v>0.98035878313879199</v>
      </c>
      <c r="AQ18" s="19">
        <f t="shared" si="25"/>
        <v>1.7478283735316558</v>
      </c>
      <c r="AR18" s="19">
        <f t="shared" si="26"/>
        <v>10.486970241189933</v>
      </c>
      <c r="AS18" s="19">
        <f t="shared" si="27"/>
        <v>12.234798614721589</v>
      </c>
      <c r="AT18" s="36">
        <f t="shared" si="28"/>
        <v>6.2358301031102077E-2</v>
      </c>
      <c r="AU18" s="17">
        <f t="shared" si="55"/>
        <v>112.27926198565825</v>
      </c>
      <c r="AV18" s="96">
        <f t="shared" si="30"/>
        <v>9.3400776383170958E-2</v>
      </c>
      <c r="AW18" s="22">
        <v>1.8078000000000001</v>
      </c>
      <c r="AX18" s="19">
        <v>2.8000000000000001E-2</v>
      </c>
      <c r="AY18" s="19">
        <v>1.0680000000000001</v>
      </c>
      <c r="AZ18" s="19">
        <f t="shared" si="31"/>
        <v>0.97670072797782637</v>
      </c>
      <c r="BA18" s="19">
        <f t="shared" si="32"/>
        <v>1.5379776581204008</v>
      </c>
      <c r="BB18" s="19">
        <f t="shared" si="33"/>
        <v>12.303821264963206</v>
      </c>
      <c r="BC18" s="19">
        <f t="shared" si="34"/>
        <v>13.841798923083607</v>
      </c>
      <c r="BD18" s="36">
        <f t="shared" si="35"/>
        <v>7.4538780472801269E-2</v>
      </c>
      <c r="BE18" s="17">
        <f t="shared" si="56"/>
        <v>107.07358711177775</v>
      </c>
      <c r="BF18" s="96">
        <f t="shared" si="37"/>
        <v>0.11490995675823235</v>
      </c>
      <c r="BG18" s="22">
        <v>1.6941999999999999</v>
      </c>
      <c r="BH18" s="19">
        <v>3.3000000000000002E-2</v>
      </c>
      <c r="BI18" s="19">
        <v>1.07</v>
      </c>
      <c r="BJ18" s="19">
        <f t="shared" si="38"/>
        <v>0.97852975555830912</v>
      </c>
      <c r="BK18" s="19">
        <f t="shared" si="39"/>
        <v>1.3558250927297184</v>
      </c>
      <c r="BL18" s="19">
        <f t="shared" si="40"/>
        <v>13.558250927297181</v>
      </c>
      <c r="BM18" s="19">
        <f t="shared" si="41"/>
        <v>14.914076020026899</v>
      </c>
      <c r="BN18" s="36">
        <f t="shared" si="42"/>
        <v>0.11022326071194812</v>
      </c>
      <c r="BO18" s="17">
        <f t="shared" si="57"/>
        <v>101.80295729294686</v>
      </c>
      <c r="BP18" s="96">
        <f t="shared" si="44"/>
        <v>0.1331813071822868</v>
      </c>
      <c r="BQ18" s="22">
        <v>1.5539000000000001</v>
      </c>
      <c r="BR18" s="19">
        <v>2.5999999999999999E-2</v>
      </c>
      <c r="BS18" s="19">
        <v>1.077</v>
      </c>
      <c r="BT18" s="19">
        <f t="shared" si="45"/>
        <v>0.98493135208999893</v>
      </c>
      <c r="BU18" s="19">
        <f t="shared" si="46"/>
        <v>1.1555381734918742</v>
      </c>
      <c r="BV18" s="19">
        <f t="shared" si="47"/>
        <v>13.866458081902488</v>
      </c>
      <c r="BW18" s="19">
        <f t="shared" si="48"/>
        <v>15.021996255394363</v>
      </c>
      <c r="BX18" s="36">
        <f t="shared" si="49"/>
        <v>0.10557905242801931</v>
      </c>
      <c r="BY18" s="17">
        <f t="shared" si="58"/>
        <v>95.293543881133687</v>
      </c>
      <c r="BZ18" s="96">
        <f t="shared" si="51"/>
        <v>0.14551309057410114</v>
      </c>
    </row>
    <row r="19" spans="2:78" ht="20.100000000000001" customHeight="1">
      <c r="B19" s="15"/>
      <c r="C19" s="2"/>
      <c r="D19" s="2"/>
      <c r="E19" s="38">
        <v>52</v>
      </c>
      <c r="F19" s="20">
        <f t="shared" si="0"/>
        <v>1.0346</v>
      </c>
      <c r="G19" s="20">
        <f t="shared" si="1"/>
        <v>10.642924267533894</v>
      </c>
      <c r="H19" s="29">
        <f t="shared" si="2"/>
        <v>92531.126760563377</v>
      </c>
      <c r="I19" s="19">
        <v>2.1339999999999999</v>
      </c>
      <c r="J19" s="19">
        <v>4.9000000000000002E-2</v>
      </c>
      <c r="K19" s="19">
        <v>1.0860000000000001</v>
      </c>
      <c r="L19" s="19">
        <f t="shared" si="3"/>
        <v>0.99316197620217173</v>
      </c>
      <c r="M19" s="19">
        <f t="shared" si="4"/>
        <v>2.2159259213674845</v>
      </c>
      <c r="N19" s="19">
        <f t="shared" si="5"/>
        <v>0</v>
      </c>
      <c r="O19" s="19">
        <f t="shared" si="6"/>
        <v>2.2159259213674845</v>
      </c>
      <c r="P19" s="36">
        <f t="shared" si="7"/>
        <v>0</v>
      </c>
      <c r="Q19" s="17">
        <f t="shared" si="52"/>
        <v>137.55361598104898</v>
      </c>
      <c r="R19" s="96">
        <f t="shared" si="9"/>
        <v>0</v>
      </c>
      <c r="S19" s="26">
        <v>2.0855000000000001</v>
      </c>
      <c r="T19" s="20">
        <v>3.7999999999999999E-2</v>
      </c>
      <c r="U19" s="19">
        <v>1.085</v>
      </c>
      <c r="V19" s="19">
        <f t="shared" si="10"/>
        <v>0.99224746241193018</v>
      </c>
      <c r="W19" s="19">
        <f t="shared" si="11"/>
        <v>2.1124508925576602</v>
      </c>
      <c r="X19" s="19">
        <f t="shared" si="12"/>
        <v>4.2249017851153203</v>
      </c>
      <c r="Y19" s="19">
        <f t="shared" si="13"/>
        <v>6.3373526776729801</v>
      </c>
      <c r="Z19" s="36">
        <f t="shared" si="14"/>
        <v>2.6101461646679102E-2</v>
      </c>
      <c r="AA19" s="17">
        <f t="shared" si="53"/>
        <v>135.02083299886189</v>
      </c>
      <c r="AB19" s="96">
        <f t="shared" si="16"/>
        <v>3.1290740038249748E-2</v>
      </c>
      <c r="AC19" s="26">
        <v>2.0318000000000001</v>
      </c>
      <c r="AD19" s="20">
        <v>3.7999999999999999E-2</v>
      </c>
      <c r="AE19" s="19">
        <v>1.085</v>
      </c>
      <c r="AF19" s="19">
        <f t="shared" si="17"/>
        <v>0.99224746241193018</v>
      </c>
      <c r="AG19" s="19">
        <f t="shared" si="18"/>
        <v>2.0050635657928897</v>
      </c>
      <c r="AH19" s="19">
        <f t="shared" si="19"/>
        <v>8.0202542631715588</v>
      </c>
      <c r="AI19" s="19">
        <f t="shared" si="20"/>
        <v>10.025317828964448</v>
      </c>
      <c r="AJ19" s="36">
        <f t="shared" si="21"/>
        <v>5.2202923293358204E-2</v>
      </c>
      <c r="AK19" s="17">
        <f t="shared" si="54"/>
        <v>132.21649390312066</v>
      </c>
      <c r="AL19" s="96">
        <f t="shared" si="23"/>
        <v>6.0660013182986541E-2</v>
      </c>
      <c r="AM19" s="22">
        <v>1.9343999999999999</v>
      </c>
      <c r="AN19" s="19">
        <v>2.9000000000000001E-2</v>
      </c>
      <c r="AO19" s="19">
        <v>1.0840000000000001</v>
      </c>
      <c r="AP19" s="19">
        <f t="shared" si="24"/>
        <v>0.99133294862168897</v>
      </c>
      <c r="AQ19" s="19">
        <f t="shared" si="25"/>
        <v>1.8140860702769659</v>
      </c>
      <c r="AR19" s="19">
        <f t="shared" si="26"/>
        <v>10.884516421661795</v>
      </c>
      <c r="AS19" s="19">
        <f t="shared" si="27"/>
        <v>12.698602491938761</v>
      </c>
      <c r="AT19" s="36">
        <f t="shared" si="28"/>
        <v>5.9648506202765295E-2</v>
      </c>
      <c r="AU19" s="17">
        <f t="shared" si="55"/>
        <v>127.13003900693455</v>
      </c>
      <c r="AV19" s="96">
        <f t="shared" si="30"/>
        <v>8.561718777627432E-2</v>
      </c>
      <c r="AW19" s="26">
        <v>1.8188</v>
      </c>
      <c r="AX19" s="20">
        <v>2.9000000000000001E-2</v>
      </c>
      <c r="AY19" s="19">
        <v>1.081</v>
      </c>
      <c r="AZ19" s="19">
        <f t="shared" si="31"/>
        <v>0.98858940725096456</v>
      </c>
      <c r="BA19" s="19">
        <f t="shared" si="32"/>
        <v>1.5948800885360421</v>
      </c>
      <c r="BB19" s="19">
        <f t="shared" si="33"/>
        <v>12.759040708288337</v>
      </c>
      <c r="BC19" s="19">
        <f t="shared" si="34"/>
        <v>14.353920796824379</v>
      </c>
      <c r="BD19" s="36">
        <f t="shared" si="35"/>
        <v>7.9091740373008743E-2</v>
      </c>
      <c r="BE19" s="17">
        <f t="shared" si="56"/>
        <v>121.09313771330918</v>
      </c>
      <c r="BF19" s="96">
        <f t="shared" si="37"/>
        <v>0.10536551409292624</v>
      </c>
      <c r="BG19" s="26">
        <v>1.6635</v>
      </c>
      <c r="BH19" s="20">
        <v>0.03</v>
      </c>
      <c r="BI19" s="19">
        <v>1.08</v>
      </c>
      <c r="BJ19" s="19">
        <f t="shared" si="38"/>
        <v>0.98767489346072324</v>
      </c>
      <c r="BK19" s="19">
        <f t="shared" si="39"/>
        <v>1.3316800036851193</v>
      </c>
      <c r="BL19" s="19">
        <f t="shared" si="40"/>
        <v>13.316800036851191</v>
      </c>
      <c r="BM19" s="19">
        <f t="shared" si="41"/>
        <v>14.64848004053631</v>
      </c>
      <c r="BN19" s="36">
        <f t="shared" si="42"/>
        <v>0.10208466900199008</v>
      </c>
      <c r="BO19" s="17">
        <f t="shared" si="57"/>
        <v>112.98300993735744</v>
      </c>
      <c r="BP19" s="96">
        <f t="shared" si="44"/>
        <v>0.11786550955081289</v>
      </c>
      <c r="BQ19" s="26">
        <v>1.6436999999999999</v>
      </c>
      <c r="BR19" s="20">
        <v>2.4E-2</v>
      </c>
      <c r="BS19" s="19">
        <v>1.081</v>
      </c>
      <c r="BT19" s="19">
        <f t="shared" si="45"/>
        <v>0.98858940725096456</v>
      </c>
      <c r="BU19" s="19">
        <f t="shared" si="46"/>
        <v>1.3025765497671105</v>
      </c>
      <c r="BV19" s="19">
        <f t="shared" si="47"/>
        <v>15.630918597205323</v>
      </c>
      <c r="BW19" s="19">
        <f t="shared" si="48"/>
        <v>16.933495146972433</v>
      </c>
      <c r="BX19" s="36">
        <f t="shared" si="49"/>
        <v>9.8182850118217743E-2</v>
      </c>
      <c r="BY19" s="17">
        <f t="shared" si="58"/>
        <v>111.94900781267073</v>
      </c>
      <c r="BZ19" s="96">
        <f t="shared" si="51"/>
        <v>0.13962534284681857</v>
      </c>
    </row>
    <row r="20" spans="2:78" ht="20.100000000000001" customHeight="1">
      <c r="B20" s="15"/>
      <c r="C20" s="2"/>
      <c r="D20" s="16"/>
      <c r="E20" s="38">
        <v>54</v>
      </c>
      <c r="F20" s="20">
        <f t="shared" si="0"/>
        <v>1.0746</v>
      </c>
      <c r="G20" s="20">
        <f t="shared" si="1"/>
        <v>11.054404038171199</v>
      </c>
      <c r="H20" s="29">
        <f t="shared" si="2"/>
        <v>96108.591549295772</v>
      </c>
      <c r="I20" s="19">
        <v>2.1802999999999999</v>
      </c>
      <c r="J20" s="19">
        <v>3.7999999999999999E-2</v>
      </c>
      <c r="K20" s="19">
        <v>1.0920000000000001</v>
      </c>
      <c r="L20" s="19">
        <f t="shared" si="3"/>
        <v>0.99864905894362022</v>
      </c>
      <c r="M20" s="19">
        <f t="shared" si="4"/>
        <v>2.3387540007179788</v>
      </c>
      <c r="N20" s="19">
        <f t="shared" si="5"/>
        <v>0</v>
      </c>
      <c r="O20" s="19">
        <f t="shared" si="6"/>
        <v>2.3387540007179788</v>
      </c>
      <c r="P20" s="36">
        <f t="shared" si="7"/>
        <v>0</v>
      </c>
      <c r="Q20" s="17">
        <f t="shared" si="52"/>
        <v>156.84213076377853</v>
      </c>
      <c r="R20" s="96">
        <f t="shared" si="9"/>
        <v>0</v>
      </c>
      <c r="S20" s="22">
        <v>2.0722999999999998</v>
      </c>
      <c r="T20" s="19">
        <v>3.6999999999999998E-2</v>
      </c>
      <c r="U20" s="19">
        <v>1.087</v>
      </c>
      <c r="V20" s="19">
        <f t="shared" si="10"/>
        <v>0.99407648999241305</v>
      </c>
      <c r="W20" s="19">
        <f t="shared" si="11"/>
        <v>2.0934910052579832</v>
      </c>
      <c r="X20" s="19">
        <f t="shared" si="12"/>
        <v>4.1869820105159663</v>
      </c>
      <c r="Y20" s="19">
        <f t="shared" si="13"/>
        <v>6.2804730157739499</v>
      </c>
      <c r="Z20" s="36">
        <f t="shared" si="14"/>
        <v>2.550836173934876E-2</v>
      </c>
      <c r="AA20" s="17">
        <f t="shared" si="53"/>
        <v>150.52233442661921</v>
      </c>
      <c r="AB20" s="96">
        <f t="shared" si="16"/>
        <v>2.7816350486891711E-2</v>
      </c>
      <c r="AC20" s="22">
        <v>2.0156000000000001</v>
      </c>
      <c r="AD20" s="19">
        <v>2.5000000000000001E-2</v>
      </c>
      <c r="AE20" s="19">
        <v>1.0840000000000001</v>
      </c>
      <c r="AF20" s="19">
        <f t="shared" si="17"/>
        <v>0.99133294862168897</v>
      </c>
      <c r="AG20" s="19">
        <f t="shared" si="18"/>
        <v>1.9695817926947237</v>
      </c>
      <c r="AH20" s="19">
        <f t="shared" si="19"/>
        <v>7.8783271707788947</v>
      </c>
      <c r="AI20" s="19">
        <f t="shared" si="20"/>
        <v>9.8479089634736177</v>
      </c>
      <c r="AJ20" s="36">
        <f t="shared" si="21"/>
        <v>3.4280750691244428E-2</v>
      </c>
      <c r="AK20" s="17">
        <f t="shared" si="54"/>
        <v>147.20444134961059</v>
      </c>
      <c r="AL20" s="96">
        <f t="shared" si="23"/>
        <v>5.3519629561093643E-2</v>
      </c>
      <c r="AM20" s="26">
        <v>1.9484999999999999</v>
      </c>
      <c r="AN20" s="20">
        <v>3.3000000000000002E-2</v>
      </c>
      <c r="AO20" s="19">
        <v>1.0880000000000001</v>
      </c>
      <c r="AP20" s="19">
        <f t="shared" si="24"/>
        <v>0.99499100378265459</v>
      </c>
      <c r="AQ20" s="19">
        <f t="shared" si="25"/>
        <v>1.8542375346313649</v>
      </c>
      <c r="AR20" s="19">
        <f t="shared" si="26"/>
        <v>11.125425207788188</v>
      </c>
      <c r="AS20" s="19">
        <f t="shared" si="27"/>
        <v>12.979662742419553</v>
      </c>
      <c r="AT20" s="36">
        <f t="shared" si="28"/>
        <v>6.8377739642695959E-2</v>
      </c>
      <c r="AU20" s="17">
        <f t="shared" si="55"/>
        <v>143.27797529198662</v>
      </c>
      <c r="AV20" s="96">
        <f t="shared" si="30"/>
        <v>7.7649235237416292E-2</v>
      </c>
      <c r="AW20" s="22">
        <v>1.8864000000000001</v>
      </c>
      <c r="AX20" s="19">
        <v>2.4E-2</v>
      </c>
      <c r="AY20" s="19">
        <v>1.087</v>
      </c>
      <c r="AZ20" s="19">
        <f t="shared" si="31"/>
        <v>0.99407648999241305</v>
      </c>
      <c r="BA20" s="19">
        <f t="shared" si="32"/>
        <v>1.7347361179622904</v>
      </c>
      <c r="BB20" s="19">
        <f t="shared" si="33"/>
        <v>13.877888943698323</v>
      </c>
      <c r="BC20" s="19">
        <f t="shared" si="34"/>
        <v>15.612625061660614</v>
      </c>
      <c r="BD20" s="36">
        <f t="shared" si="35"/>
        <v>6.6183857485877878E-2</v>
      </c>
      <c r="BE20" s="17">
        <f t="shared" si="56"/>
        <v>139.64409239812002</v>
      </c>
      <c r="BF20" s="96">
        <f t="shared" si="37"/>
        <v>9.9380422797499993E-2</v>
      </c>
      <c r="BG20" s="22">
        <v>1.7586999999999999</v>
      </c>
      <c r="BH20" s="19">
        <v>2.8000000000000001E-2</v>
      </c>
      <c r="BI20" s="19">
        <v>1.083</v>
      </c>
      <c r="BJ20" s="19">
        <f t="shared" si="38"/>
        <v>0.99041843483144743</v>
      </c>
      <c r="BK20" s="19">
        <f t="shared" si="39"/>
        <v>1.4967428684412174</v>
      </c>
      <c r="BL20" s="19">
        <f t="shared" si="40"/>
        <v>14.967428684412171</v>
      </c>
      <c r="BM20" s="19">
        <f t="shared" si="41"/>
        <v>16.46417155285339</v>
      </c>
      <c r="BN20" s="36">
        <f t="shared" si="42"/>
        <v>9.5809087492858477E-2</v>
      </c>
      <c r="BO20" s="17">
        <f t="shared" si="57"/>
        <v>132.17151839575666</v>
      </c>
      <c r="BP20" s="96">
        <f t="shared" si="44"/>
        <v>0.11324246604775857</v>
      </c>
      <c r="BQ20" s="22">
        <v>1.6681999999999999</v>
      </c>
      <c r="BR20" s="19">
        <v>2.3E-2</v>
      </c>
      <c r="BS20" s="19">
        <v>1.081</v>
      </c>
      <c r="BT20" s="19">
        <f t="shared" si="45"/>
        <v>0.98858940725096456</v>
      </c>
      <c r="BU20" s="19">
        <f t="shared" si="46"/>
        <v>1.3416967838261562</v>
      </c>
      <c r="BV20" s="19">
        <f t="shared" si="47"/>
        <v>16.100361405913873</v>
      </c>
      <c r="BW20" s="19">
        <f t="shared" si="48"/>
        <v>17.442058189740028</v>
      </c>
      <c r="BX20" s="36">
        <f t="shared" si="49"/>
        <v>9.4091898029958654E-2</v>
      </c>
      <c r="BY20" s="17">
        <f t="shared" si="58"/>
        <v>126.87576313174816</v>
      </c>
      <c r="BZ20" s="96">
        <f t="shared" si="51"/>
        <v>0.12689863696973558</v>
      </c>
    </row>
    <row r="21" spans="2:78" ht="20.100000000000001" customHeight="1">
      <c r="B21" s="15"/>
      <c r="C21" s="2"/>
      <c r="D21" s="16"/>
      <c r="E21" s="38">
        <v>56</v>
      </c>
      <c r="F21" s="20">
        <f t="shared" si="0"/>
        <v>1.1146</v>
      </c>
      <c r="G21" s="21">
        <f t="shared" si="1"/>
        <v>11.465883808808506</v>
      </c>
      <c r="H21" s="30">
        <f t="shared" si="2"/>
        <v>99686.056338028182</v>
      </c>
      <c r="I21" s="19">
        <v>2.1576</v>
      </c>
      <c r="J21" s="19">
        <v>3.4000000000000002E-2</v>
      </c>
      <c r="K21" s="19">
        <v>1.091</v>
      </c>
      <c r="L21" s="19">
        <f t="shared" si="3"/>
        <v>0.99773454515337867</v>
      </c>
      <c r="M21" s="19">
        <f t="shared" si="4"/>
        <v>2.2861152734821926</v>
      </c>
      <c r="N21" s="19">
        <f t="shared" si="5"/>
        <v>0</v>
      </c>
      <c r="O21" s="19">
        <f t="shared" si="6"/>
        <v>2.2861152734821926</v>
      </c>
      <c r="P21" s="36">
        <f t="shared" si="7"/>
        <v>0</v>
      </c>
      <c r="Q21" s="17">
        <f>0.5926*0.5*$C$6*$F21^3*($C$7*I21*2+$C$7)*$C$8</f>
        <v>173.53438857037392</v>
      </c>
      <c r="R21" s="96">
        <f t="shared" si="9"/>
        <v>0</v>
      </c>
      <c r="S21" s="27">
        <v>2.0688</v>
      </c>
      <c r="T21" s="21">
        <v>0.03</v>
      </c>
      <c r="U21" s="21">
        <v>1.0860000000000001</v>
      </c>
      <c r="V21" s="19">
        <f t="shared" si="10"/>
        <v>0.99316197620217173</v>
      </c>
      <c r="W21" s="19">
        <f t="shared" si="11"/>
        <v>2.0825882927774244</v>
      </c>
      <c r="X21" s="19">
        <f t="shared" si="12"/>
        <v>4.1651765855548488</v>
      </c>
      <c r="Y21" s="19">
        <f t="shared" si="13"/>
        <v>6.2477648783322728</v>
      </c>
      <c r="Z21" s="36">
        <f t="shared" si="14"/>
        <v>2.0644418772680233E-2</v>
      </c>
      <c r="AA21" s="17">
        <f>0.5926*0.5*$C$6*$F21^3*($C$7*S21*2+$C$7)*$C$8</f>
        <v>167.73597883789003</v>
      </c>
      <c r="AB21" s="96">
        <f t="shared" si="16"/>
        <v>2.483174220827317E-2</v>
      </c>
      <c r="AC21" s="27">
        <v>1.9818</v>
      </c>
      <c r="AD21" s="21">
        <v>3.1E-2</v>
      </c>
      <c r="AE21" s="21">
        <v>1.081</v>
      </c>
      <c r="AF21" s="19">
        <f t="shared" si="17"/>
        <v>0.98858940725096456</v>
      </c>
      <c r="AG21" s="19">
        <f t="shared" si="18"/>
        <v>1.8935544290565798</v>
      </c>
      <c r="AH21" s="19">
        <f t="shared" si="19"/>
        <v>7.5742177162263191</v>
      </c>
      <c r="AI21" s="19">
        <f t="shared" si="20"/>
        <v>9.4677721452828987</v>
      </c>
      <c r="AJ21" s="36">
        <f t="shared" si="21"/>
        <v>4.2273171578677084E-2</v>
      </c>
      <c r="AK21" s="17">
        <f>0.5926*0.5*$C$6*$F21^3*($C$7*AC21*2+$C$7)*$C$8</f>
        <v>162.05510443782137</v>
      </c>
      <c r="AL21" s="96">
        <f t="shared" si="23"/>
        <v>4.6738532195586949E-2</v>
      </c>
      <c r="AM21" s="22">
        <v>1.9115</v>
      </c>
      <c r="AN21" s="19">
        <v>3.3000000000000002E-2</v>
      </c>
      <c r="AO21" s="19">
        <v>1.079</v>
      </c>
      <c r="AP21" s="19">
        <f t="shared" si="24"/>
        <v>0.9867603796704818</v>
      </c>
      <c r="AQ21" s="19">
        <f t="shared" si="25"/>
        <v>1.7550853907260335</v>
      </c>
      <c r="AR21" s="19">
        <f t="shared" si="26"/>
        <v>10.5305123443562</v>
      </c>
      <c r="AS21" s="19">
        <f t="shared" si="27"/>
        <v>12.285597735082234</v>
      </c>
      <c r="AT21" s="36">
        <f t="shared" si="28"/>
        <v>6.7251169154269805E-2</v>
      </c>
      <c r="AU21" s="17">
        <f>0.5926*0.5*$C$6*$F21^3*($C$7*AM21*2+$C$7)*$C$8</f>
        <v>157.46469673293825</v>
      </c>
      <c r="AV21" s="96">
        <f t="shared" si="30"/>
        <v>6.6875385802927359E-2</v>
      </c>
      <c r="AW21" s="27">
        <v>1.851</v>
      </c>
      <c r="AX21" s="21">
        <v>3.3000000000000002E-2</v>
      </c>
      <c r="AY21" s="21">
        <v>1.0820000000000001</v>
      </c>
      <c r="AZ21" s="19">
        <f t="shared" si="31"/>
        <v>0.9895039210412061</v>
      </c>
      <c r="BA21" s="19">
        <f t="shared" si="32"/>
        <v>1.6549089936552976</v>
      </c>
      <c r="BB21" s="19">
        <f t="shared" si="33"/>
        <v>13.239271949242381</v>
      </c>
      <c r="BC21" s="19">
        <f t="shared" si="34"/>
        <v>14.894180942897679</v>
      </c>
      <c r="BD21" s="36">
        <f t="shared" si="35"/>
        <v>9.0167537198871384E-2</v>
      </c>
      <c r="BE21" s="17">
        <f>0.5926*0.5*$C$6*$F21^3*($C$7*AW21*2+$C$7)*$C$8</f>
        <v>153.51420361564911</v>
      </c>
      <c r="BF21" s="96">
        <f t="shared" si="37"/>
        <v>8.6241348601132181E-2</v>
      </c>
      <c r="BG21" s="27">
        <v>1.7494000000000001</v>
      </c>
      <c r="BH21" s="21">
        <v>2.5000000000000001E-2</v>
      </c>
      <c r="BI21" s="21">
        <v>1.0820000000000001</v>
      </c>
      <c r="BJ21" s="19">
        <f t="shared" si="38"/>
        <v>0.9895039210412061</v>
      </c>
      <c r="BK21" s="19">
        <f t="shared" si="39"/>
        <v>1.4782215287281488</v>
      </c>
      <c r="BL21" s="19">
        <f t="shared" si="40"/>
        <v>14.782215287281486</v>
      </c>
      <c r="BM21" s="19">
        <f t="shared" si="41"/>
        <v>16.260436816009637</v>
      </c>
      <c r="BN21" s="36">
        <f t="shared" si="42"/>
        <v>8.5385925377719094E-2</v>
      </c>
      <c r="BO21" s="17">
        <f>0.5926*0.5*$C$6*$F21^3*($C$7*BG21*2+$C$7)*$C$8</f>
        <v>146.87998707487927</v>
      </c>
      <c r="BP21" s="96">
        <f t="shared" si="44"/>
        <v>0.10064145280558562</v>
      </c>
      <c r="BQ21" s="27">
        <v>1.6228</v>
      </c>
      <c r="BR21" s="21">
        <v>3.4000000000000002E-2</v>
      </c>
      <c r="BS21" s="21">
        <v>1.0920000000000001</v>
      </c>
      <c r="BT21" s="19">
        <f t="shared" si="45"/>
        <v>0.99864905894362022</v>
      </c>
      <c r="BU21" s="19">
        <f t="shared" si="46"/>
        <v>1.2956330921047663</v>
      </c>
      <c r="BV21" s="19">
        <f t="shared" si="47"/>
        <v>15.547597105257195</v>
      </c>
      <c r="BW21" s="19">
        <f t="shared" si="48"/>
        <v>16.843230197361962</v>
      </c>
      <c r="BX21" s="36">
        <f t="shared" si="49"/>
        <v>0.1419375155367226</v>
      </c>
      <c r="BY21" s="17">
        <f>0.5926*0.5*$C$6*$F21^3*($C$7*BQ21*2+$C$7)*$C$8</f>
        <v>138.61333536167587</v>
      </c>
      <c r="BZ21" s="96">
        <f t="shared" si="51"/>
        <v>0.11216523334273529</v>
      </c>
    </row>
    <row r="22" spans="2:78" ht="20.100000000000001" customHeight="1">
      <c r="B22" s="2"/>
      <c r="C22" s="2"/>
      <c r="D22" s="16"/>
      <c r="E22" s="38">
        <v>58</v>
      </c>
      <c r="F22" s="20">
        <f t="shared" si="0"/>
        <v>1.1545999999999998</v>
      </c>
      <c r="G22" s="21">
        <f t="shared" si="1"/>
        <v>11.877363579445809</v>
      </c>
      <c r="H22" s="30">
        <f t="shared" si="2"/>
        <v>103263.52112676055</v>
      </c>
      <c r="I22" s="19">
        <v>2.1141000000000001</v>
      </c>
      <c r="J22" s="19">
        <v>0.03</v>
      </c>
      <c r="K22" s="19">
        <v>1.095</v>
      </c>
      <c r="L22" s="19">
        <f t="shared" si="3"/>
        <v>1.0013926003143443</v>
      </c>
      <c r="M22" s="19">
        <f t="shared" si="4"/>
        <v>2.2109862813566528</v>
      </c>
      <c r="N22" s="19">
        <f t="shared" si="5"/>
        <v>0</v>
      </c>
      <c r="O22" s="19">
        <f t="shared" si="6"/>
        <v>2.2109862813566528</v>
      </c>
      <c r="P22" s="36">
        <f t="shared" si="7"/>
        <v>0</v>
      </c>
      <c r="Q22" s="17">
        <f t="shared" ref="Q22:Q26" si="59">0.5926*0.5*$C$6*$F22^3*($C$7*I22*2+$C$7)*$C$8</f>
        <v>189.73859278207425</v>
      </c>
      <c r="R22" s="96">
        <f t="shared" si="9"/>
        <v>0</v>
      </c>
      <c r="S22" s="27">
        <v>2.0139999999999998</v>
      </c>
      <c r="T22" s="21">
        <v>3.3000000000000002E-2</v>
      </c>
      <c r="U22" s="21">
        <v>1.0900000000000001</v>
      </c>
      <c r="V22" s="19">
        <f t="shared" si="10"/>
        <v>0.99682003136313735</v>
      </c>
      <c r="W22" s="19">
        <f t="shared" si="11"/>
        <v>1.9882852256951284</v>
      </c>
      <c r="X22" s="19">
        <f t="shared" si="12"/>
        <v>3.9765704513902569</v>
      </c>
      <c r="Y22" s="19">
        <f t="shared" si="13"/>
        <v>5.9648556770853851</v>
      </c>
      <c r="Z22" s="36">
        <f t="shared" si="14"/>
        <v>2.2876453149072513E-2</v>
      </c>
      <c r="AA22" s="17">
        <f t="shared" ref="AA22:AA26" si="60">0.5926*0.5*$C$6*$F22^3*($C$7*S22*2+$C$7)*$C$8</f>
        <v>182.47305851120257</v>
      </c>
      <c r="AB22" s="96">
        <f t="shared" si="16"/>
        <v>2.1792644261213627E-2</v>
      </c>
      <c r="AC22" s="27">
        <v>1.9238999999999999</v>
      </c>
      <c r="AD22" s="21">
        <v>3.2000000000000001E-2</v>
      </c>
      <c r="AE22" s="21">
        <v>1.0840000000000001</v>
      </c>
      <c r="AF22" s="19">
        <f t="shared" si="17"/>
        <v>0.99133294862168897</v>
      </c>
      <c r="AG22" s="19">
        <f t="shared" si="18"/>
        <v>1.7944456573850702</v>
      </c>
      <c r="AH22" s="19">
        <f t="shared" si="19"/>
        <v>7.1777826295402809</v>
      </c>
      <c r="AI22" s="19">
        <f t="shared" si="20"/>
        <v>8.9722282869253505</v>
      </c>
      <c r="AJ22" s="36">
        <f t="shared" si="21"/>
        <v>4.387936088479287E-2</v>
      </c>
      <c r="AK22" s="17">
        <f t="shared" ref="AK22:AK26" si="61">0.5926*0.5*$C$6*$F22^3*($C$7*AC22*2+$C$7)*$C$8</f>
        <v>175.93335183981858</v>
      </c>
      <c r="AL22" s="96">
        <f t="shared" si="23"/>
        <v>4.0798305463283682E-2</v>
      </c>
      <c r="AM22" s="27">
        <v>1.8754</v>
      </c>
      <c r="AN22" s="21">
        <v>3.9E-2</v>
      </c>
      <c r="AO22" s="21">
        <v>1.085</v>
      </c>
      <c r="AP22" s="19">
        <f t="shared" si="24"/>
        <v>0.99224746241193018</v>
      </c>
      <c r="AQ22" s="19">
        <f t="shared" si="25"/>
        <v>1.7082603347229601</v>
      </c>
      <c r="AR22" s="19">
        <f t="shared" si="26"/>
        <v>10.24956200833776</v>
      </c>
      <c r="AS22" s="19">
        <f t="shared" si="27"/>
        <v>11.95782234306072</v>
      </c>
      <c r="AT22" s="36">
        <f t="shared" si="28"/>
        <v>8.0365026648985649E-2</v>
      </c>
      <c r="AU22" s="17">
        <f t="shared" ref="AU22:AU26" si="62">0.5926*0.5*$C$6*$F22^3*($C$7*AM22*2+$C$7)*$C$8</f>
        <v>172.41308798230332</v>
      </c>
      <c r="AV22" s="96">
        <f t="shared" si="30"/>
        <v>5.9447702771786015E-2</v>
      </c>
      <c r="AW22" s="27">
        <v>1.8163</v>
      </c>
      <c r="AX22" s="21">
        <v>2.8000000000000001E-2</v>
      </c>
      <c r="AY22" s="21">
        <v>1.091</v>
      </c>
      <c r="AZ22" s="19">
        <f t="shared" si="31"/>
        <v>0.99773454515337867</v>
      </c>
      <c r="BA22" s="19">
        <f t="shared" si="32"/>
        <v>1.6200612121468205</v>
      </c>
      <c r="BB22" s="19">
        <f t="shared" si="33"/>
        <v>12.960489697174564</v>
      </c>
      <c r="BC22" s="19">
        <f t="shared" si="34"/>
        <v>14.580550909321385</v>
      </c>
      <c r="BD22" s="36">
        <f t="shared" si="35"/>
        <v>7.7783821978098258E-2</v>
      </c>
      <c r="BE22" s="17">
        <f t="shared" ref="BE22:BE26" si="63">0.5926*0.5*$C$6*$F22^3*($C$7*AW22*2+$C$7)*$C$8</f>
        <v>168.12344686933116</v>
      </c>
      <c r="BF22" s="96">
        <f t="shared" si="37"/>
        <v>7.7089126701332208E-2</v>
      </c>
      <c r="BG22" s="27">
        <v>1.7465999999999999</v>
      </c>
      <c r="BH22" s="21">
        <v>2.5999999999999999E-2</v>
      </c>
      <c r="BI22" s="21">
        <v>1.091</v>
      </c>
      <c r="BJ22" s="19">
        <f t="shared" si="38"/>
        <v>0.99773454515337867</v>
      </c>
      <c r="BK22" s="19">
        <f t="shared" si="39"/>
        <v>1.4981081612418734</v>
      </c>
      <c r="BL22" s="19">
        <f t="shared" si="40"/>
        <v>14.981081612418732</v>
      </c>
      <c r="BM22" s="19">
        <f t="shared" si="41"/>
        <v>16.479189773660607</v>
      </c>
      <c r="BN22" s="36">
        <f t="shared" si="42"/>
        <v>9.0284793367435445E-2</v>
      </c>
      <c r="BO22" s="17">
        <f t="shared" ref="BO22:BO26" si="64">0.5926*0.5*$C$6*$F22^3*($C$7*BG22*2+$C$7)*$C$8</f>
        <v>163.06442850090204</v>
      </c>
      <c r="BP22" s="96">
        <f t="shared" si="44"/>
        <v>9.1872162127228499E-2</v>
      </c>
      <c r="BQ22" s="27">
        <v>1.6435999999999999</v>
      </c>
      <c r="BR22" s="21">
        <v>3.7999999999999999E-2</v>
      </c>
      <c r="BS22" s="21">
        <v>1.103</v>
      </c>
      <c r="BT22" s="19">
        <f t="shared" si="45"/>
        <v>1.0087087106362755</v>
      </c>
      <c r="BU22" s="19">
        <f t="shared" si="46"/>
        <v>1.3559698939294917</v>
      </c>
      <c r="BV22" s="19">
        <f t="shared" si="47"/>
        <v>16.271638727153899</v>
      </c>
      <c r="BW22" s="19">
        <f t="shared" si="48"/>
        <v>17.62760862108339</v>
      </c>
      <c r="BX22" s="36">
        <f t="shared" si="49"/>
        <v>0.1618481079785323</v>
      </c>
      <c r="BY22" s="17">
        <f t="shared" ref="BY22:BY26" si="65">0.5926*0.5*$C$6*$F22^3*($C$7*BQ22*2+$C$7)*$C$8</f>
        <v>155.58840422617891</v>
      </c>
      <c r="BZ22" s="96">
        <f t="shared" si="51"/>
        <v>0.10458130738007836</v>
      </c>
    </row>
    <row r="23" spans="2:78" ht="20.100000000000001" customHeight="1">
      <c r="B23" s="16"/>
      <c r="C23" s="16"/>
      <c r="D23" s="16"/>
      <c r="E23" s="38">
        <v>60</v>
      </c>
      <c r="F23" s="20">
        <f t="shared" si="0"/>
        <v>1.1945999999999999</v>
      </c>
      <c r="G23" s="21">
        <f t="shared" si="1"/>
        <v>12.288843350083114</v>
      </c>
      <c r="H23" s="30">
        <f t="shared" si="2"/>
        <v>106840.98591549294</v>
      </c>
      <c r="I23" s="19">
        <v>2.1395</v>
      </c>
      <c r="J23" s="19">
        <v>4.3999999999999997E-2</v>
      </c>
      <c r="K23" s="19">
        <v>1.1000000000000001</v>
      </c>
      <c r="L23" s="19">
        <f t="shared" si="3"/>
        <v>1.0059651692655516</v>
      </c>
      <c r="M23" s="19">
        <f t="shared" si="4"/>
        <v>2.2851605030538145</v>
      </c>
      <c r="N23" s="19">
        <f t="shared" si="5"/>
        <v>0</v>
      </c>
      <c r="O23" s="19">
        <f t="shared" si="6"/>
        <v>2.2851605030538145</v>
      </c>
      <c r="P23" s="36">
        <f t="shared" si="7"/>
        <v>0</v>
      </c>
      <c r="Q23" s="17">
        <f t="shared" si="59"/>
        <v>212.19151630251113</v>
      </c>
      <c r="R23" s="96">
        <f t="shared" si="9"/>
        <v>0</v>
      </c>
      <c r="S23" s="27">
        <v>2.0459000000000001</v>
      </c>
      <c r="T23" s="21">
        <v>3.5000000000000003E-2</v>
      </c>
      <c r="U23" s="21">
        <v>1.0940000000000001</v>
      </c>
      <c r="V23" s="19">
        <f t="shared" si="10"/>
        <v>1.000478086524103</v>
      </c>
      <c r="W23" s="19">
        <f t="shared" si="11"/>
        <v>2.0668559326758538</v>
      </c>
      <c r="X23" s="19">
        <f t="shared" si="12"/>
        <v>4.1337118653517075</v>
      </c>
      <c r="Y23" s="19">
        <f t="shared" si="13"/>
        <v>6.2005677980275618</v>
      </c>
      <c r="Z23" s="36">
        <f t="shared" si="14"/>
        <v>2.4441307966611255E-2</v>
      </c>
      <c r="AA23" s="17">
        <f t="shared" si="60"/>
        <v>204.6669374330605</v>
      </c>
      <c r="AB23" s="96">
        <f t="shared" si="16"/>
        <v>2.0197262524161735E-2</v>
      </c>
      <c r="AC23" s="27">
        <v>1.9802999999999999</v>
      </c>
      <c r="AD23" s="21">
        <v>0.03</v>
      </c>
      <c r="AE23" s="21">
        <v>1.091</v>
      </c>
      <c r="AF23" s="19">
        <f t="shared" si="17"/>
        <v>0.99773454515337867</v>
      </c>
      <c r="AG23" s="19">
        <f t="shared" si="18"/>
        <v>1.9258312659963599</v>
      </c>
      <c r="AH23" s="19">
        <f t="shared" si="19"/>
        <v>7.7033250639854396</v>
      </c>
      <c r="AI23" s="19">
        <f t="shared" si="20"/>
        <v>9.6291563299818002</v>
      </c>
      <c r="AJ23" s="36">
        <f t="shared" si="21"/>
        <v>4.1669904631124063E-2</v>
      </c>
      <c r="AK23" s="17">
        <f t="shared" si="61"/>
        <v>199.39330096045401</v>
      </c>
      <c r="AL23" s="96">
        <f t="shared" si="23"/>
        <v>3.8633820829884612E-2</v>
      </c>
      <c r="AM23" s="27">
        <v>1.9029</v>
      </c>
      <c r="AN23" s="21">
        <v>3.5000000000000003E-2</v>
      </c>
      <c r="AO23" s="21">
        <v>1.0880000000000001</v>
      </c>
      <c r="AP23" s="19">
        <f t="shared" si="24"/>
        <v>0.99499100378265459</v>
      </c>
      <c r="AQ23" s="19">
        <f t="shared" si="25"/>
        <v>1.7684650449059516</v>
      </c>
      <c r="AR23" s="19">
        <f t="shared" si="26"/>
        <v>10.610790269435709</v>
      </c>
      <c r="AS23" s="19">
        <f t="shared" si="27"/>
        <v>12.379255314341661</v>
      </c>
      <c r="AT23" s="36">
        <f t="shared" si="28"/>
        <v>7.2521845075586636E-2</v>
      </c>
      <c r="AU23" s="17">
        <f t="shared" si="62"/>
        <v>193.17105304917754</v>
      </c>
      <c r="AV23" s="96">
        <f t="shared" si="30"/>
        <v>5.4929504715876924E-2</v>
      </c>
      <c r="AW23" s="27">
        <v>1.8562000000000001</v>
      </c>
      <c r="AX23" s="21">
        <v>3.5000000000000003E-2</v>
      </c>
      <c r="AY23" s="21">
        <v>1.095</v>
      </c>
      <c r="AZ23" s="19">
        <f t="shared" si="31"/>
        <v>1.0013926003143443</v>
      </c>
      <c r="BA23" s="19">
        <f t="shared" si="32"/>
        <v>1.7044510455152715</v>
      </c>
      <c r="BB23" s="19">
        <f t="shared" si="33"/>
        <v>13.635608364122172</v>
      </c>
      <c r="BC23" s="19">
        <f t="shared" si="34"/>
        <v>15.340059409637444</v>
      </c>
      <c r="BD23" s="36">
        <f t="shared" si="35"/>
        <v>9.7944043410011242E-2</v>
      </c>
      <c r="BE23" s="17">
        <f t="shared" si="63"/>
        <v>189.41680269444089</v>
      </c>
      <c r="BF23" s="96">
        <f t="shared" si="37"/>
        <v>7.1987321980714419E-2</v>
      </c>
      <c r="BG23" s="27">
        <v>1.7541</v>
      </c>
      <c r="BH23" s="21">
        <v>2.5000000000000001E-2</v>
      </c>
      <c r="BI23" s="21">
        <v>1.1000000000000001</v>
      </c>
      <c r="BJ23" s="19">
        <f t="shared" si="38"/>
        <v>1.0059651692655516</v>
      </c>
      <c r="BK23" s="19">
        <f t="shared" si="39"/>
        <v>1.5360339846466582</v>
      </c>
      <c r="BL23" s="19">
        <f t="shared" si="40"/>
        <v>15.360339846466578</v>
      </c>
      <c r="BM23" s="19">
        <f t="shared" si="41"/>
        <v>16.896373831113237</v>
      </c>
      <c r="BN23" s="36">
        <f t="shared" si="42"/>
        <v>8.8250492607173089E-2</v>
      </c>
      <c r="BO23" s="17">
        <f t="shared" si="64"/>
        <v>181.20890202594825</v>
      </c>
      <c r="BP23" s="96">
        <f t="shared" si="44"/>
        <v>8.476592305750548E-2</v>
      </c>
      <c r="BQ23" s="27">
        <v>1.7567999999999999</v>
      </c>
      <c r="BR23" s="21">
        <v>2.9000000000000001E-2</v>
      </c>
      <c r="BS23" s="21">
        <v>1.1000000000000001</v>
      </c>
      <c r="BT23" s="19">
        <f t="shared" si="45"/>
        <v>1.0059651692655516</v>
      </c>
      <c r="BU23" s="19">
        <f t="shared" si="46"/>
        <v>1.5407663073418609</v>
      </c>
      <c r="BV23" s="19">
        <f t="shared" si="47"/>
        <v>18.489195688102328</v>
      </c>
      <c r="BW23" s="19">
        <f t="shared" si="48"/>
        <v>20.029961995444189</v>
      </c>
      <c r="BX23" s="36">
        <f t="shared" si="49"/>
        <v>0.12284468570918494</v>
      </c>
      <c r="BY23" s="17">
        <f t="shared" si="65"/>
        <v>181.42595718564394</v>
      </c>
      <c r="BZ23" s="96">
        <f t="shared" si="51"/>
        <v>0.1019104210605502</v>
      </c>
    </row>
    <row r="24" spans="2:78" ht="20.100000000000001" customHeight="1">
      <c r="B24" s="16"/>
      <c r="C24" s="16"/>
      <c r="D24" s="18"/>
      <c r="E24" s="38">
        <v>62</v>
      </c>
      <c r="F24" s="20">
        <f t="shared" si="0"/>
        <v>1.2345999999999999</v>
      </c>
      <c r="G24" s="21">
        <f t="shared" si="1"/>
        <v>12.700323120720419</v>
      </c>
      <c r="H24" s="30">
        <f t="shared" si="2"/>
        <v>110418.45070422534</v>
      </c>
      <c r="I24" s="19">
        <v>2.2018</v>
      </c>
      <c r="J24" s="19">
        <v>3.4000000000000002E-2</v>
      </c>
      <c r="K24" s="19">
        <v>1.103</v>
      </c>
      <c r="L24" s="19">
        <f t="shared" si="3"/>
        <v>1.0087087106362755</v>
      </c>
      <c r="M24" s="19">
        <f t="shared" si="4"/>
        <v>2.4334000730937984</v>
      </c>
      <c r="N24" s="19">
        <f t="shared" si="5"/>
        <v>0</v>
      </c>
      <c r="O24" s="19">
        <f t="shared" si="6"/>
        <v>2.4334000730937984</v>
      </c>
      <c r="P24" s="36">
        <f t="shared" si="7"/>
        <v>0</v>
      </c>
      <c r="Q24" s="17">
        <f t="shared" si="59"/>
        <v>239.75674501748119</v>
      </c>
      <c r="R24" s="96">
        <f t="shared" si="9"/>
        <v>0</v>
      </c>
      <c r="S24" s="27">
        <v>2.1442000000000001</v>
      </c>
      <c r="T24" s="21">
        <v>3.5999999999999997E-2</v>
      </c>
      <c r="U24" s="21">
        <v>1.099</v>
      </c>
      <c r="V24" s="19">
        <f t="shared" si="10"/>
        <v>1.00505065547531</v>
      </c>
      <c r="W24" s="19">
        <f t="shared" si="11"/>
        <v>2.2910402825706773</v>
      </c>
      <c r="X24" s="19">
        <f t="shared" si="12"/>
        <v>4.5820805651413545</v>
      </c>
      <c r="Y24" s="19">
        <f t="shared" si="13"/>
        <v>6.8731208477120322</v>
      </c>
      <c r="Z24" s="36">
        <f t="shared" si="14"/>
        <v>2.5369951708903833E-2</v>
      </c>
      <c r="AA24" s="17">
        <f t="shared" si="60"/>
        <v>234.64534205908052</v>
      </c>
      <c r="AB24" s="96">
        <f t="shared" si="16"/>
        <v>1.9527686017255987E-2</v>
      </c>
      <c r="AC24" s="27">
        <v>2.0785999999999998</v>
      </c>
      <c r="AD24" s="21">
        <v>0.03</v>
      </c>
      <c r="AE24" s="21">
        <v>1.1000000000000001</v>
      </c>
      <c r="AF24" s="19">
        <f t="shared" si="17"/>
        <v>1.0059651692655516</v>
      </c>
      <c r="AG24" s="19">
        <f t="shared" si="18"/>
        <v>2.1569196815104674</v>
      </c>
      <c r="AH24" s="19">
        <f t="shared" si="19"/>
        <v>8.6276787260418697</v>
      </c>
      <c r="AI24" s="19">
        <f t="shared" si="20"/>
        <v>10.784598407552338</v>
      </c>
      <c r="AJ24" s="36">
        <f t="shared" si="21"/>
        <v>4.236023645144308E-2</v>
      </c>
      <c r="AK24" s="17">
        <f t="shared" si="61"/>
        <v>228.8240220231242</v>
      </c>
      <c r="AL24" s="96">
        <f t="shared" si="23"/>
        <v>3.7704427401289126E-2</v>
      </c>
      <c r="AM24" s="27">
        <v>1.9952000000000001</v>
      </c>
      <c r="AN24" s="21">
        <v>3.3000000000000002E-2</v>
      </c>
      <c r="AO24" s="21">
        <v>1.0980000000000001</v>
      </c>
      <c r="AP24" s="19">
        <f t="shared" si="24"/>
        <v>1.0041361416850687</v>
      </c>
      <c r="AQ24" s="19">
        <f t="shared" si="25"/>
        <v>1.9800871692672397</v>
      </c>
      <c r="AR24" s="19">
        <f t="shared" si="26"/>
        <v>11.880523015603437</v>
      </c>
      <c r="AS24" s="19">
        <f t="shared" si="27"/>
        <v>13.860610184870676</v>
      </c>
      <c r="AT24" s="36">
        <f t="shared" si="28"/>
        <v>6.9640459782007613E-2</v>
      </c>
      <c r="AU24" s="17">
        <f t="shared" si="62"/>
        <v>221.42313648960658</v>
      </c>
      <c r="AV24" s="96">
        <f t="shared" si="30"/>
        <v>5.3655291872180211E-2</v>
      </c>
      <c r="AW24" s="27">
        <v>1.9201999999999999</v>
      </c>
      <c r="AX24" s="21">
        <v>0.03</v>
      </c>
      <c r="AY24" s="21">
        <v>1.1000000000000001</v>
      </c>
      <c r="AZ24" s="19">
        <f t="shared" si="31"/>
        <v>1.0059651692655516</v>
      </c>
      <c r="BA24" s="19">
        <f t="shared" si="32"/>
        <v>1.8407086709557656</v>
      </c>
      <c r="BB24" s="19">
        <f t="shared" si="33"/>
        <v>14.725669367646125</v>
      </c>
      <c r="BC24" s="19">
        <f t="shared" si="34"/>
        <v>16.56637803860189</v>
      </c>
      <c r="BD24" s="36">
        <f t="shared" si="35"/>
        <v>8.472047290288616E-2</v>
      </c>
      <c r="BE24" s="17">
        <f t="shared" si="63"/>
        <v>214.76766388752236</v>
      </c>
      <c r="BF24" s="96">
        <f t="shared" si="37"/>
        <v>6.8565579664535622E-2</v>
      </c>
      <c r="BG24" s="27">
        <v>1.839</v>
      </c>
      <c r="BH24" s="21">
        <v>2.3E-2</v>
      </c>
      <c r="BI24" s="21">
        <v>1.1000000000000001</v>
      </c>
      <c r="BJ24" s="19">
        <f t="shared" si="38"/>
        <v>1.0059651692655516</v>
      </c>
      <c r="BK24" s="19">
        <f t="shared" si="39"/>
        <v>1.6883231904959226</v>
      </c>
      <c r="BL24" s="19">
        <f t="shared" si="40"/>
        <v>16.883231904959224</v>
      </c>
      <c r="BM24" s="19">
        <f t="shared" si="41"/>
        <v>18.571555095455146</v>
      </c>
      <c r="BN24" s="36">
        <f t="shared" si="42"/>
        <v>8.119045319859923E-2</v>
      </c>
      <c r="BO24" s="17">
        <f t="shared" si="64"/>
        <v>207.56200555033254</v>
      </c>
      <c r="BP24" s="96">
        <f t="shared" si="44"/>
        <v>8.1340666661004785E-2</v>
      </c>
      <c r="BQ24" s="27">
        <v>1.8125</v>
      </c>
      <c r="BR24" s="21">
        <v>3.1E-2</v>
      </c>
      <c r="BS24" s="21">
        <v>1.1060000000000001</v>
      </c>
      <c r="BT24" s="19">
        <f t="shared" si="45"/>
        <v>1.011452252007</v>
      </c>
      <c r="BU24" s="19">
        <f t="shared" si="46"/>
        <v>1.6579561556624591</v>
      </c>
      <c r="BV24" s="19">
        <f t="shared" si="47"/>
        <v>19.895473867949509</v>
      </c>
      <c r="BW24" s="19">
        <f t="shared" si="48"/>
        <v>21.553430023611966</v>
      </c>
      <c r="BX24" s="36">
        <f t="shared" si="49"/>
        <v>0.13275318612177192</v>
      </c>
      <c r="BY24" s="17">
        <f t="shared" si="65"/>
        <v>205.21040523092947</v>
      </c>
      <c r="BZ24" s="96">
        <f t="shared" si="51"/>
        <v>9.6951584134150171E-2</v>
      </c>
    </row>
    <row r="25" spans="2:78" ht="20.100000000000001" customHeight="1" thickBot="1">
      <c r="B25" s="16"/>
      <c r="C25" s="16"/>
      <c r="D25" s="18"/>
      <c r="E25" s="38">
        <v>64</v>
      </c>
      <c r="F25" s="24">
        <f t="shared" si="0"/>
        <v>1.2746</v>
      </c>
      <c r="G25" s="25">
        <f t="shared" si="1"/>
        <v>13.111802891357724</v>
      </c>
      <c r="H25" s="31">
        <f t="shared" si="2"/>
        <v>113995.91549295773</v>
      </c>
      <c r="I25" s="19">
        <v>2.2844000000000002</v>
      </c>
      <c r="J25" s="19">
        <v>0.04</v>
      </c>
      <c r="K25" s="19">
        <v>1.103</v>
      </c>
      <c r="L25" s="35">
        <f t="shared" si="3"/>
        <v>1.0087087106362755</v>
      </c>
      <c r="M25" s="35">
        <f t="shared" si="4"/>
        <v>2.6194015789867948</v>
      </c>
      <c r="N25" s="35">
        <f t="shared" si="5"/>
        <v>0</v>
      </c>
      <c r="O25" s="35">
        <f t="shared" si="6"/>
        <v>2.6194015789867948</v>
      </c>
      <c r="P25" s="37">
        <f t="shared" si="7"/>
        <v>0</v>
      </c>
      <c r="Q25" s="17">
        <f t="shared" si="59"/>
        <v>271.88934357633411</v>
      </c>
      <c r="R25" s="96">
        <f t="shared" si="9"/>
        <v>0</v>
      </c>
      <c r="S25" s="28">
        <v>2.2227999999999999</v>
      </c>
      <c r="T25" s="25">
        <v>3.6999999999999998E-2</v>
      </c>
      <c r="U25" s="25">
        <v>1.101</v>
      </c>
      <c r="V25" s="35">
        <f t="shared" si="10"/>
        <v>1.0068796830557929</v>
      </c>
      <c r="W25" s="35">
        <f t="shared" si="11"/>
        <v>2.4710536308688447</v>
      </c>
      <c r="X25" s="35">
        <f t="shared" si="12"/>
        <v>4.9421072617376893</v>
      </c>
      <c r="Y25" s="35">
        <f t="shared" si="13"/>
        <v>7.413160892606534</v>
      </c>
      <c r="Z25" s="37">
        <f t="shared" si="14"/>
        <v>2.6169662210840251E-2</v>
      </c>
      <c r="AA25" s="17">
        <f t="shared" si="60"/>
        <v>265.87426543946356</v>
      </c>
      <c r="AB25" s="96">
        <f t="shared" si="16"/>
        <v>1.8588136966053787E-2</v>
      </c>
      <c r="AC25" s="28">
        <v>2.1343000000000001</v>
      </c>
      <c r="AD25" s="25">
        <v>2.9000000000000001E-2</v>
      </c>
      <c r="AE25" s="25">
        <v>1.101</v>
      </c>
      <c r="AF25" s="35">
        <f t="shared" si="17"/>
        <v>1.0068796830557929</v>
      </c>
      <c r="AG25" s="35">
        <f t="shared" si="18"/>
        <v>2.2782024984806539</v>
      </c>
      <c r="AH25" s="35">
        <f t="shared" si="19"/>
        <v>9.1128099939226157</v>
      </c>
      <c r="AI25" s="35">
        <f t="shared" si="20"/>
        <v>11.39101249240327</v>
      </c>
      <c r="AJ25" s="37">
        <f t="shared" si="21"/>
        <v>4.1022713735911757E-2</v>
      </c>
      <c r="AK25" s="17">
        <f t="shared" si="61"/>
        <v>257.23247298632987</v>
      </c>
      <c r="AL25" s="96">
        <f t="shared" si="23"/>
        <v>3.5426359231118143E-2</v>
      </c>
      <c r="AM25" s="28">
        <v>2.0928</v>
      </c>
      <c r="AN25" s="25">
        <v>3.5000000000000003E-2</v>
      </c>
      <c r="AO25" s="25">
        <v>1.107</v>
      </c>
      <c r="AP25" s="35">
        <f t="shared" si="24"/>
        <v>1.0123667657972413</v>
      </c>
      <c r="AQ25" s="35">
        <f t="shared" si="25"/>
        <v>2.2144070332359762</v>
      </c>
      <c r="AR25" s="35">
        <f t="shared" si="26"/>
        <v>13.286442199415855</v>
      </c>
      <c r="AS25" s="35">
        <f t="shared" si="27"/>
        <v>15.500849232651831</v>
      </c>
      <c r="AT25" s="37">
        <f t="shared" si="28"/>
        <v>7.5076893759151095E-2</v>
      </c>
      <c r="AU25" s="17">
        <f t="shared" si="62"/>
        <v>253.18010703373039</v>
      </c>
      <c r="AV25" s="96">
        <f t="shared" si="30"/>
        <v>5.2478223329156519E-2</v>
      </c>
      <c r="AW25" s="28">
        <v>2.0116999999999998</v>
      </c>
      <c r="AX25" s="25">
        <v>2.7E-2</v>
      </c>
      <c r="AY25" s="25">
        <v>1.109</v>
      </c>
      <c r="AZ25" s="35">
        <f t="shared" si="31"/>
        <v>1.0141957933777241</v>
      </c>
      <c r="BA25" s="35">
        <f t="shared" si="32"/>
        <v>2.0535074426873354</v>
      </c>
      <c r="BB25" s="35">
        <f t="shared" si="33"/>
        <v>16.428059541498683</v>
      </c>
      <c r="BC25" s="35">
        <f t="shared" si="34"/>
        <v>18.481566984186017</v>
      </c>
      <c r="BD25" s="37">
        <f t="shared" si="35"/>
        <v>7.7501231356071953E-2</v>
      </c>
      <c r="BE25" s="17">
        <f t="shared" si="63"/>
        <v>245.26090513599991</v>
      </c>
      <c r="BF25" s="96">
        <f t="shared" si="37"/>
        <v>6.6981973879567724E-2</v>
      </c>
      <c r="BG25" s="28">
        <v>1.9161999999999999</v>
      </c>
      <c r="BH25" s="25">
        <v>3.4000000000000002E-2</v>
      </c>
      <c r="BI25" s="25">
        <v>1.1060000000000001</v>
      </c>
      <c r="BJ25" s="35">
        <f t="shared" si="38"/>
        <v>1.011452252007</v>
      </c>
      <c r="BK25" s="35">
        <f t="shared" si="39"/>
        <v>1.8530992603160206</v>
      </c>
      <c r="BL25" s="35">
        <f t="shared" si="40"/>
        <v>18.5309926031602</v>
      </c>
      <c r="BM25" s="35">
        <f t="shared" si="41"/>
        <v>20.384091863476222</v>
      </c>
      <c r="BN25" s="37">
        <f t="shared" si="42"/>
        <v>0.12133355720807114</v>
      </c>
      <c r="BO25" s="17">
        <f t="shared" si="64"/>
        <v>235.93558107640365</v>
      </c>
      <c r="BP25" s="96">
        <f t="shared" si="44"/>
        <v>7.8542594205658442E-2</v>
      </c>
      <c r="BQ25" s="28">
        <v>1.8371999999999999</v>
      </c>
      <c r="BR25" s="25">
        <v>2.8000000000000001E-2</v>
      </c>
      <c r="BS25" s="25">
        <v>1.1060000000000001</v>
      </c>
      <c r="BT25" s="35">
        <f t="shared" si="45"/>
        <v>1.011452252007</v>
      </c>
      <c r="BU25" s="35">
        <f t="shared" si="46"/>
        <v>1.7034519374106292</v>
      </c>
      <c r="BV25" s="35">
        <f t="shared" si="47"/>
        <v>20.441423248927549</v>
      </c>
      <c r="BW25" s="35">
        <f t="shared" si="48"/>
        <v>22.144875186338179</v>
      </c>
      <c r="BX25" s="37">
        <f t="shared" si="49"/>
        <v>0.11990610359385853</v>
      </c>
      <c r="BY25" s="17">
        <f t="shared" si="65"/>
        <v>228.22143866061197</v>
      </c>
      <c r="BZ25" s="96">
        <f t="shared" si="51"/>
        <v>8.9568374333692566E-2</v>
      </c>
    </row>
    <row r="26" spans="2:78" ht="20.100000000000001" customHeight="1">
      <c r="B26" s="16"/>
      <c r="C26" s="16"/>
      <c r="D26" s="18"/>
      <c r="E26" s="38">
        <v>66</v>
      </c>
      <c r="F26" s="20">
        <f>0.02*E26-0.0054</f>
        <v>1.3146</v>
      </c>
      <c r="G26" s="20">
        <f t="shared" si="1"/>
        <v>13.523282661995031</v>
      </c>
      <c r="H26" s="29">
        <f t="shared" si="2"/>
        <v>117573.38028169014</v>
      </c>
      <c r="I26" s="19">
        <v>2.34</v>
      </c>
      <c r="J26" s="19">
        <v>3.5999999999999997E-2</v>
      </c>
      <c r="K26" s="19">
        <v>1.105</v>
      </c>
      <c r="L26" s="19">
        <f t="shared" si="3"/>
        <v>1.0105377382167584</v>
      </c>
      <c r="M26" s="19">
        <f>4*PI()^2*$C$13*SQRT($C$11*$C$2)*($C$7*I26*K26)^2</f>
        <v>2.7584367359242576</v>
      </c>
      <c r="N26" s="19">
        <f>4*PI()^2*N$1*SQRT($C$11*$C$2)*($C$7*I26*K26)^2</f>
        <v>0</v>
      </c>
      <c r="O26" s="19">
        <f>M26+N26</f>
        <v>2.7584367359242576</v>
      </c>
      <c r="P26" s="36">
        <f>2*PI()^2*N$1*2*SQRT($C$2*$C$11)*J26*$C$7^2*K26^2/SQRT(2)</f>
        <v>0</v>
      </c>
      <c r="Q26" s="17">
        <f>0.5926*0.5*$C$6*$F26^3*($C$7*I26*2+$C$7)*$C$8</f>
        <v>304.25522318799801</v>
      </c>
      <c r="R26" s="96">
        <f t="shared" si="9"/>
        <v>0</v>
      </c>
      <c r="S26" s="22">
        <v>2.2302</v>
      </c>
      <c r="T26" s="19">
        <v>0.04</v>
      </c>
      <c r="U26" s="19">
        <v>1.101</v>
      </c>
      <c r="V26" s="19">
        <f t="shared" si="10"/>
        <v>1.0068796830557929</v>
      </c>
      <c r="W26" s="19">
        <f>4*PI()^2*$C$13*SQRT($C$11*$C$2)*($C$7*S26*U26)^2</f>
        <v>2.4875339573096871</v>
      </c>
      <c r="X26" s="19">
        <f>4*PI()^2*X$1*SQRT($C$11*$C$2)*($C$7*S26*U26)^2</f>
        <v>4.9750679146193741</v>
      </c>
      <c r="Y26" s="19">
        <f>W26+X26</f>
        <v>7.4626018719290617</v>
      </c>
      <c r="Z26" s="36">
        <f>2*PI()^2*X$1*2*SQRT($C$2*$C$11)*T26*$C$7^2*U26^2/SQRT(2)</f>
        <v>2.8291526714421901E-2</v>
      </c>
      <c r="AA26" s="17">
        <f>0.5926*0.5*$C$6*$F26^3*($C$7*S26*2+$C$7)*$C$8</f>
        <v>292.4921163196733</v>
      </c>
      <c r="AB26" s="96">
        <f t="shared" si="16"/>
        <v>1.7009237641065083E-2</v>
      </c>
      <c r="AC26" s="26">
        <v>2.1562000000000001</v>
      </c>
      <c r="AD26" s="20">
        <v>4.1000000000000002E-2</v>
      </c>
      <c r="AE26" s="20">
        <v>1.0980000000000001</v>
      </c>
      <c r="AF26" s="19">
        <f t="shared" si="17"/>
        <v>1.0041361416850687</v>
      </c>
      <c r="AG26" s="19">
        <f>4*PI()^2*$C$13*SQRT($C$11*$C$2)*($C$7*AC26*AE26)^2</f>
        <v>2.312541423198069</v>
      </c>
      <c r="AH26" s="19">
        <f>4*PI()^2*AH$1*SQRT($C$11*$C$2)*($C$7*AC26*AE26)^2</f>
        <v>9.250165692792276</v>
      </c>
      <c r="AI26" s="19">
        <f>AG26+AH26</f>
        <v>11.562707115990346</v>
      </c>
      <c r="AJ26" s="36">
        <f>2*PI()^2*AH$1*2*SQRT($C$2*$C$11)*AD26*$C$7^2*AE26^2/SQRT(2)</f>
        <v>5.7681996991157836E-2</v>
      </c>
      <c r="AK26" s="17">
        <f>0.5926*0.5*$C$6*$F26^3*($C$7*AC26*2+$C$7)*$C$8</f>
        <v>284.56433937745084</v>
      </c>
      <c r="AL26" s="96">
        <f t="shared" si="23"/>
        <v>3.2506412128199602E-2</v>
      </c>
      <c r="AM26" s="26">
        <v>2.1114000000000002</v>
      </c>
      <c r="AN26" s="20">
        <v>4.8000000000000001E-2</v>
      </c>
      <c r="AO26" s="20">
        <v>1.1060000000000001</v>
      </c>
      <c r="AP26" s="19">
        <f t="shared" si="24"/>
        <v>1.011452252007</v>
      </c>
      <c r="AQ26" s="19">
        <f>4*PI()^2*$C$13*SQRT($C$11*$C$2)*($C$7*AM26*AO26)^2</f>
        <v>2.2498732153718883</v>
      </c>
      <c r="AR26" s="19">
        <f>4*PI()^2*AR$1*SQRT($C$11*$C$2)*($C$7*AM26*AO26)^2</f>
        <v>13.499239292231328</v>
      </c>
      <c r="AS26" s="19">
        <f>AQ26+AR26</f>
        <v>15.749112507603217</v>
      </c>
      <c r="AT26" s="36">
        <f>2*PI()^2*AR$1*2*SQRT($C$2*$C$11)*AN26*$C$7^2*AO26^2/SQRT(2)</f>
        <v>0.10277666022330731</v>
      </c>
      <c r="AU26" s="17">
        <f>0.5926*0.5*$C$6*$F26^3*($C$7*AM26*2+$C$7)*$C$8</f>
        <v>279.76482036378104</v>
      </c>
      <c r="AV26" s="96">
        <f t="shared" si="30"/>
        <v>4.8252097153166473E-2</v>
      </c>
      <c r="AW26" s="26">
        <v>2.0387</v>
      </c>
      <c r="AX26" s="20">
        <v>3.7999999999999999E-2</v>
      </c>
      <c r="AY26" s="20">
        <v>1.109</v>
      </c>
      <c r="AZ26" s="19">
        <f t="shared" si="31"/>
        <v>1.0141957933777241</v>
      </c>
      <c r="BA26" s="19">
        <f>4*PI()^2*$C$13*SQRT($C$11*$C$2)*($C$7*AW26*AY26)^2</f>
        <v>2.1089995896721732</v>
      </c>
      <c r="BB26" s="19">
        <f>4*PI()^2*BB$1*SQRT($C$11*$C$2)*($C$7*AW26*AY26)^2</f>
        <v>16.871996717377385</v>
      </c>
      <c r="BC26" s="19">
        <f>BA26+BB26</f>
        <v>18.980996307049558</v>
      </c>
      <c r="BD26" s="36">
        <f>2*PI()^2*BB$1*2*SQRT($C$2*$C$11)*AX26*$C$7^2*AY26^2/SQRT(2)</f>
        <v>0.10907580709373089</v>
      </c>
      <c r="BE26" s="17">
        <f>0.5926*0.5*$C$6*$F26^3*($C$7*AW26*2+$C$7)*$C$8</f>
        <v>271.97631517865165</v>
      </c>
      <c r="BF26" s="96">
        <f t="shared" si="37"/>
        <v>6.203480147267517E-2</v>
      </c>
      <c r="BG26" s="22">
        <v>1.9267000000000001</v>
      </c>
      <c r="BH26" s="20">
        <v>2.7E-2</v>
      </c>
      <c r="BI26" s="20">
        <v>1.105</v>
      </c>
      <c r="BJ26" s="19">
        <f t="shared" si="38"/>
        <v>1.0105377382167584</v>
      </c>
      <c r="BK26" s="19">
        <f>4*PI()^2*$C$13*SQRT($C$11*$C$2)*($C$7*BG26*BI26)^2</f>
        <v>1.8700770819413615</v>
      </c>
      <c r="BL26" s="19">
        <f>4*PI()^2*BL$1*SQRT($C$11*$C$2)*($C$7*BG26*BI26)^2</f>
        <v>18.700770819413613</v>
      </c>
      <c r="BM26" s="19">
        <f>BK26+BL26</f>
        <v>20.570847901354973</v>
      </c>
      <c r="BN26" s="36">
        <f>2*PI()^2*BL$1*2*SQRT($C$2*$C$11)*BH26*$C$7^2*BI26^2/SQRT(2)</f>
        <v>9.6178960623576337E-2</v>
      </c>
      <c r="BO26" s="17">
        <f>0.5926*0.5*$C$6*$F26^3*($C$7*BG26*2+$C$7)*$C$8</f>
        <v>259.97751764447702</v>
      </c>
      <c r="BP26" s="96">
        <f t="shared" si="44"/>
        <v>7.1932261638820577E-2</v>
      </c>
      <c r="BQ26" s="26">
        <v>1.8138000000000001</v>
      </c>
      <c r="BR26" s="20">
        <v>2.8000000000000001E-2</v>
      </c>
      <c r="BS26" s="20">
        <v>1.1080000000000001</v>
      </c>
      <c r="BT26" s="19">
        <f t="shared" si="45"/>
        <v>1.0132812795874828</v>
      </c>
      <c r="BU26" s="19">
        <f>4*PI()^2*$C$13*SQRT($C$11*$C$2)*($C$7*BQ26*BS26)^2</f>
        <v>1.6663455767748014</v>
      </c>
      <c r="BV26" s="19">
        <f>4*PI()^2*BV$1*SQRT($C$11*$C$2)*($C$7*BQ26*BS26)^2</f>
        <v>19.996146921297616</v>
      </c>
      <c r="BW26" s="19">
        <f>BU26+BV26</f>
        <v>21.662492498072417</v>
      </c>
      <c r="BX26" s="36">
        <f>2*PI()^2*BV$1*2*SQRT($C$2*$C$11)*BR26*$C$7^2*BS26^2/SQRT(2)</f>
        <v>0.12034015248280033</v>
      </c>
      <c r="BY26" s="17">
        <f>0.5926*0.5*$C$6*$F26^3*($C$7*BQ26*2+$C$7)*$C$8</f>
        <v>247.88230120154574</v>
      </c>
      <c r="BZ26" s="96">
        <f t="shared" si="51"/>
        <v>8.06679090212227E-2</v>
      </c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S27" s="17"/>
      <c r="T27" s="17"/>
      <c r="U27" s="17"/>
      <c r="V27" s="3"/>
      <c r="W27" s="3"/>
      <c r="X27" s="3"/>
      <c r="Y27" s="3"/>
      <c r="Z27" s="17"/>
      <c r="AC27" s="17"/>
      <c r="AD27" s="17"/>
      <c r="AE27" s="17"/>
      <c r="AF27" s="3"/>
      <c r="AG27" s="3"/>
      <c r="AH27" s="3"/>
      <c r="AI27" s="3"/>
      <c r="AJ27" s="17"/>
      <c r="AM27" s="17"/>
      <c r="AN27" s="17"/>
      <c r="AO27" s="17"/>
      <c r="AP27" s="3"/>
      <c r="AQ27" s="3"/>
      <c r="AR27" s="3"/>
      <c r="AS27" s="3"/>
      <c r="AT27" s="17"/>
      <c r="AW27" s="17"/>
      <c r="AX27" s="17"/>
      <c r="AY27" s="17"/>
      <c r="AZ27" s="3"/>
      <c r="BA27" s="3"/>
      <c r="BB27" s="3"/>
      <c r="BC27" s="3"/>
      <c r="BD27" s="17"/>
      <c r="BG27" s="17"/>
      <c r="BH27" s="17"/>
      <c r="BI27" s="17"/>
      <c r="BJ27" s="3"/>
      <c r="BK27" s="3"/>
      <c r="BL27" s="3"/>
      <c r="BM27" s="3"/>
      <c r="BN27" s="17"/>
      <c r="BQ27" s="17"/>
      <c r="BR27" s="17"/>
      <c r="BS27" s="17"/>
      <c r="BT27" s="3"/>
      <c r="BU27" s="3"/>
      <c r="BV27" s="3"/>
      <c r="BW27" s="3"/>
      <c r="BX27" s="17"/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S28" s="17"/>
      <c r="T28" s="17"/>
      <c r="U28" s="17"/>
      <c r="V28" s="3"/>
      <c r="W28" s="3"/>
      <c r="X28" s="3"/>
      <c r="Y28" s="3"/>
      <c r="Z28" s="17"/>
      <c r="AC28" s="17"/>
      <c r="AD28" s="17"/>
      <c r="AE28" s="17"/>
      <c r="AF28" s="3"/>
      <c r="AG28" s="3"/>
      <c r="AH28" s="3"/>
      <c r="AI28" s="3"/>
      <c r="AJ28" s="17"/>
      <c r="AM28" s="17"/>
      <c r="AN28" s="17"/>
      <c r="AO28" s="17"/>
      <c r="AP28" s="3"/>
      <c r="AQ28" s="3"/>
      <c r="AR28" s="3"/>
      <c r="AS28" s="3"/>
      <c r="AT28" s="17"/>
      <c r="AW28" s="17"/>
      <c r="AX28" s="17"/>
      <c r="AY28" s="17"/>
      <c r="AZ28" s="3"/>
      <c r="BA28" s="3"/>
      <c r="BB28" s="3"/>
      <c r="BC28" s="3"/>
      <c r="BD28" s="17"/>
      <c r="BG28" s="17"/>
      <c r="BH28" s="17"/>
      <c r="BI28" s="17"/>
      <c r="BJ28" s="3"/>
      <c r="BK28" s="3"/>
      <c r="BL28" s="3"/>
      <c r="BM28" s="3"/>
      <c r="BN28" s="17"/>
      <c r="BQ28" s="17"/>
      <c r="BR28" s="17"/>
      <c r="BS28" s="17"/>
      <c r="BT28" s="3"/>
      <c r="BU28" s="3"/>
      <c r="BV28" s="3"/>
      <c r="BW28" s="3"/>
      <c r="BX28" s="17"/>
    </row>
    <row r="29" spans="2:78" ht="20.100000000000001" customHeight="1" thickBot="1">
      <c r="B29" s="16"/>
      <c r="C29" s="16"/>
      <c r="D29" s="18"/>
    </row>
    <row r="30" spans="2:78" ht="20.100000000000001" customHeight="1">
      <c r="B30" s="18"/>
      <c r="C30" s="18"/>
      <c r="D30" s="18"/>
      <c r="E30" s="82" t="s">
        <v>19</v>
      </c>
      <c r="F30" s="83"/>
      <c r="G30" s="83"/>
      <c r="H30" s="84"/>
      <c r="I30" s="79" t="s">
        <v>21</v>
      </c>
      <c r="J30" s="80"/>
      <c r="K30" s="80"/>
      <c r="L30" s="80"/>
      <c r="M30" s="81"/>
      <c r="N30" s="77">
        <v>0</v>
      </c>
      <c r="O30" s="78"/>
      <c r="P30" s="32"/>
      <c r="S30" s="79" t="s">
        <v>21</v>
      </c>
      <c r="T30" s="80"/>
      <c r="U30" s="80"/>
      <c r="V30" s="80"/>
      <c r="W30" s="81"/>
      <c r="X30" s="77">
        <v>0.04</v>
      </c>
      <c r="Y30" s="78"/>
      <c r="Z30" s="32"/>
      <c r="AC30" s="79" t="s">
        <v>21</v>
      </c>
      <c r="AD30" s="80"/>
      <c r="AE30" s="80"/>
      <c r="AF30" s="80"/>
      <c r="AG30" s="81"/>
      <c r="AH30" s="77">
        <v>0.08</v>
      </c>
      <c r="AI30" s="78"/>
      <c r="AJ30" s="32"/>
      <c r="AM30" s="79" t="s">
        <v>21</v>
      </c>
      <c r="AN30" s="80"/>
      <c r="AO30" s="80"/>
      <c r="AP30" s="80"/>
      <c r="AQ30" s="81"/>
      <c r="AR30" s="77">
        <v>0.12</v>
      </c>
      <c r="AS30" s="78"/>
      <c r="AT30" s="32"/>
      <c r="AW30" s="79" t="s">
        <v>21</v>
      </c>
      <c r="AX30" s="80"/>
      <c r="AY30" s="80"/>
      <c r="AZ30" s="80"/>
      <c r="BA30" s="81"/>
      <c r="BB30" s="77">
        <v>0.16</v>
      </c>
      <c r="BC30" s="78"/>
      <c r="BD30" s="32"/>
      <c r="BG30" s="79" t="s">
        <v>21</v>
      </c>
      <c r="BH30" s="80"/>
      <c r="BI30" s="80"/>
      <c r="BJ30" s="80"/>
      <c r="BK30" s="81"/>
      <c r="BL30" s="77">
        <v>0.2</v>
      </c>
      <c r="BM30" s="78"/>
      <c r="BN30" s="32"/>
      <c r="BQ30" s="79" t="s">
        <v>21</v>
      </c>
      <c r="BR30" s="80"/>
      <c r="BS30" s="80"/>
      <c r="BT30" s="80"/>
      <c r="BU30" s="81"/>
      <c r="BV30" s="77">
        <v>0.24</v>
      </c>
      <c r="BW30" s="78"/>
      <c r="BX30" s="32"/>
    </row>
    <row r="31" spans="2:78" ht="20.100000000000001" customHeight="1" thickBot="1">
      <c r="B31" s="40" t="s">
        <v>34</v>
      </c>
      <c r="C31" s="40"/>
      <c r="D31" s="2"/>
      <c r="E31" s="22" t="s">
        <v>25</v>
      </c>
      <c r="F31" s="19" t="s">
        <v>27</v>
      </c>
      <c r="G31" s="39" t="s">
        <v>0</v>
      </c>
      <c r="H31" s="23" t="s">
        <v>28</v>
      </c>
      <c r="I31" s="22" t="s">
        <v>29</v>
      </c>
      <c r="J31" s="19" t="s">
        <v>23</v>
      </c>
      <c r="K31" s="19" t="s">
        <v>26</v>
      </c>
      <c r="L31" s="39" t="s">
        <v>18</v>
      </c>
      <c r="M31" s="19" t="s">
        <v>30</v>
      </c>
      <c r="N31" s="19" t="s">
        <v>31</v>
      </c>
      <c r="O31" s="19" t="s">
        <v>32</v>
      </c>
      <c r="P31" s="23" t="s">
        <v>20</v>
      </c>
      <c r="Q31" s="76" t="s">
        <v>62</v>
      </c>
      <c r="R31" s="76" t="s">
        <v>63</v>
      </c>
      <c r="S31" s="22" t="s">
        <v>9</v>
      </c>
      <c r="T31" s="19" t="s">
        <v>23</v>
      </c>
      <c r="U31" s="19" t="s">
        <v>26</v>
      </c>
      <c r="V31" s="39" t="s">
        <v>18</v>
      </c>
      <c r="W31" s="19" t="s">
        <v>30</v>
      </c>
      <c r="X31" s="19" t="s">
        <v>31</v>
      </c>
      <c r="Y31" s="19" t="s">
        <v>32</v>
      </c>
      <c r="Z31" s="23" t="s">
        <v>20</v>
      </c>
      <c r="AA31" s="76" t="s">
        <v>62</v>
      </c>
      <c r="AB31" s="76" t="s">
        <v>63</v>
      </c>
      <c r="AC31" s="22" t="s">
        <v>10</v>
      </c>
      <c r="AD31" s="19" t="s">
        <v>23</v>
      </c>
      <c r="AE31" s="19" t="s">
        <v>26</v>
      </c>
      <c r="AF31" s="39" t="s">
        <v>18</v>
      </c>
      <c r="AG31" s="19" t="s">
        <v>30</v>
      </c>
      <c r="AH31" s="19" t="s">
        <v>31</v>
      </c>
      <c r="AI31" s="19" t="s">
        <v>32</v>
      </c>
      <c r="AJ31" s="23" t="s">
        <v>20</v>
      </c>
      <c r="AK31" s="76" t="s">
        <v>62</v>
      </c>
      <c r="AL31" s="76" t="s">
        <v>63</v>
      </c>
      <c r="AM31" s="22" t="s">
        <v>11</v>
      </c>
      <c r="AN31" s="19" t="s">
        <v>23</v>
      </c>
      <c r="AO31" s="19" t="s">
        <v>26</v>
      </c>
      <c r="AP31" s="39" t="s">
        <v>18</v>
      </c>
      <c r="AQ31" s="19" t="s">
        <v>30</v>
      </c>
      <c r="AR31" s="19" t="s">
        <v>31</v>
      </c>
      <c r="AS31" s="19" t="s">
        <v>32</v>
      </c>
      <c r="AT31" s="23" t="s">
        <v>20</v>
      </c>
      <c r="AU31" s="76" t="s">
        <v>62</v>
      </c>
      <c r="AV31" s="76" t="s">
        <v>63</v>
      </c>
      <c r="AW31" s="22" t="s">
        <v>12</v>
      </c>
      <c r="AX31" s="19" t="s">
        <v>23</v>
      </c>
      <c r="AY31" s="19" t="s">
        <v>26</v>
      </c>
      <c r="AZ31" s="39" t="s">
        <v>18</v>
      </c>
      <c r="BA31" s="19" t="s">
        <v>30</v>
      </c>
      <c r="BB31" s="19" t="s">
        <v>31</v>
      </c>
      <c r="BC31" s="19" t="s">
        <v>32</v>
      </c>
      <c r="BD31" s="23" t="s">
        <v>20</v>
      </c>
      <c r="BE31" s="76" t="s">
        <v>62</v>
      </c>
      <c r="BF31" s="76" t="s">
        <v>63</v>
      </c>
      <c r="BG31" s="22" t="s">
        <v>13</v>
      </c>
      <c r="BH31" s="19" t="s">
        <v>23</v>
      </c>
      <c r="BI31" s="19" t="s">
        <v>26</v>
      </c>
      <c r="BJ31" s="39" t="s">
        <v>18</v>
      </c>
      <c r="BK31" s="19" t="s">
        <v>30</v>
      </c>
      <c r="BL31" s="19" t="s">
        <v>31</v>
      </c>
      <c r="BM31" s="19" t="s">
        <v>32</v>
      </c>
      <c r="BN31" s="23" t="s">
        <v>20</v>
      </c>
      <c r="BO31" s="76" t="s">
        <v>62</v>
      </c>
      <c r="BP31" s="76" t="s">
        <v>63</v>
      </c>
      <c r="BQ31" s="22" t="s">
        <v>14</v>
      </c>
      <c r="BR31" s="19" t="s">
        <v>23</v>
      </c>
      <c r="BS31" s="19" t="s">
        <v>26</v>
      </c>
      <c r="BT31" s="39" t="s">
        <v>18</v>
      </c>
      <c r="BU31" s="19" t="s">
        <v>30</v>
      </c>
      <c r="BV31" s="19" t="s">
        <v>31</v>
      </c>
      <c r="BW31" s="19" t="s">
        <v>32</v>
      </c>
      <c r="BX31" s="23" t="s">
        <v>20</v>
      </c>
      <c r="BY31" s="76" t="s">
        <v>62</v>
      </c>
      <c r="BZ31" s="76" t="s">
        <v>63</v>
      </c>
    </row>
    <row r="32" spans="2:78" ht="20.100000000000001" customHeight="1">
      <c r="B32" s="4" t="s">
        <v>1</v>
      </c>
      <c r="C32" s="5">
        <v>600</v>
      </c>
      <c r="D32" s="2"/>
      <c r="E32" s="38">
        <v>20</v>
      </c>
      <c r="F32" s="20">
        <f t="shared" ref="F32:F55" si="66">0.02*E32-0.0054</f>
        <v>0.39460000000000001</v>
      </c>
      <c r="G32" s="20">
        <f t="shared" ref="G32:G55" si="67">F32/$C$14/$C$7</f>
        <v>4.0592479373370143</v>
      </c>
      <c r="H32" s="29">
        <f t="shared" ref="H32:H55" si="68">F32*$C$7/$C$5</f>
        <v>35291.690140845072</v>
      </c>
      <c r="I32" s="22">
        <v>0.35620000000000002</v>
      </c>
      <c r="J32" s="19">
        <v>0.02</v>
      </c>
      <c r="K32" s="19">
        <v>1.099</v>
      </c>
      <c r="L32" s="19">
        <f t="shared" ref="L32:L55" si="69">K32/$C$14</f>
        <v>1.00505065547531</v>
      </c>
      <c r="M32" s="19">
        <f t="shared" ref="M32:M55" si="70">4*PI()^2*$C$13*SQRT($C$11*$C$2)*($C$7*I32*K32)^2</f>
        <v>6.3225165116969059E-2</v>
      </c>
      <c r="N32" s="19">
        <f t="shared" ref="N32:N55" si="71">4*PI()^2*N$1*SQRT($C$11*$C$2)*($C$7*I32*K32)^2</f>
        <v>0</v>
      </c>
      <c r="O32" s="19">
        <f t="shared" ref="O32:O55" si="72">M32+N32</f>
        <v>6.3225165116969059E-2</v>
      </c>
      <c r="P32" s="36">
        <f t="shared" ref="P32:P55" si="73">2*PI()^2*N$1*2*SQRT($C$2*$C$11)*J32*$C$7^2*K32^2/SQRT(2)</f>
        <v>0</v>
      </c>
      <c r="Q32" s="17">
        <f t="shared" ref="Q32:Q36" si="74">0.5926*0.5*$C$6*$F32^3*($C$7*I32*2+$C$7)*$C$8</f>
        <v>2.4807630516627039</v>
      </c>
      <c r="R32" s="96">
        <f t="shared" ref="R32:R55" si="75">N32/Q32</f>
        <v>0</v>
      </c>
      <c r="S32" s="26">
        <v>0.24379999999999999</v>
      </c>
      <c r="T32" s="20">
        <v>1.7000000000000001E-2</v>
      </c>
      <c r="U32" s="19">
        <v>1.095</v>
      </c>
      <c r="V32" s="19">
        <f t="shared" ref="V32:V55" si="76">U32/$C$14</f>
        <v>1.0013926003143443</v>
      </c>
      <c r="W32" s="19">
        <f t="shared" ref="W32:W55" si="77">4*PI()^2*$C$13*SQRT($C$11*$C$2)*($C$7*S32*U32)^2</f>
        <v>2.9403728093505853E-2</v>
      </c>
      <c r="X32" s="19">
        <f t="shared" ref="X32:X55" si="78">4*PI()^2*X$1*SQRT($C$11*$C$2)*($C$7*S32*U32)^2</f>
        <v>5.8807456187011706E-2</v>
      </c>
      <c r="Y32" s="19">
        <f t="shared" ref="Y32:Y55" si="79">W32+X32</f>
        <v>8.8211184280517552E-2</v>
      </c>
      <c r="Z32" s="36">
        <f t="shared" ref="Z32:Z55" si="80">2*PI()^2*X$1*2*SQRT($C$2*$C$11)*T32*$C$7^2*U32^2/SQRT(2)</f>
        <v>1.1893205271215649E-2</v>
      </c>
      <c r="AA32" s="17">
        <f t="shared" ref="AA32:AA36" si="81">0.5926*0.5*$C$6*$F32^3*($C$7*S32*2+$C$7)*$C$8</f>
        <v>2.1550940876275622</v>
      </c>
      <c r="AB32" s="96">
        <f t="shared" ref="AB32:AB55" si="82">X32/AA32</f>
        <v>2.7287651395188024E-2</v>
      </c>
      <c r="AC32" s="26">
        <v>0.2601</v>
      </c>
      <c r="AD32" s="20">
        <v>1.0999999999999999E-2</v>
      </c>
      <c r="AE32" s="19">
        <v>1.3129999999999999</v>
      </c>
      <c r="AF32" s="19">
        <f t="shared" ref="AF32:AF55" si="83">AE32/$C$14</f>
        <v>1.2007566065869717</v>
      </c>
      <c r="AG32" s="19">
        <f t="shared" ref="AG32:AG55" si="84">4*PI()^2*$C$13*SQRT($C$11*$C$2)*($C$7*AC32*AE32)^2</f>
        <v>4.8119035493338506E-2</v>
      </c>
      <c r="AH32" s="19">
        <f t="shared" ref="AH32:AH55" si="85">4*PI()^2*AH$1*SQRT($C$11*$C$2)*($C$7*AC32*AE32)^2</f>
        <v>0.19247614197335403</v>
      </c>
      <c r="AI32" s="19">
        <f t="shared" ref="AI32:AI55" si="86">AG32+AH32</f>
        <v>0.24059517746669254</v>
      </c>
      <c r="AJ32" s="36">
        <f t="shared" ref="AJ32:AJ55" si="87">2*PI()^2*AH$1*2*SQRT($C$2*$C$11)*AD32*$C$7^2*AE32^2/SQRT(2)</f>
        <v>2.2129616507562986E-2</v>
      </c>
      <c r="AK32" s="17">
        <f t="shared" ref="AK32:AK36" si="88">0.5926*0.5*$C$6*$F32^3*($C$7*AC32*2+$C$7)*$C$8</f>
        <v>2.2023218822340818</v>
      </c>
      <c r="AL32" s="96">
        <f t="shared" ref="AL32:AL55" si="89">AH32/AK32</f>
        <v>8.7396916647852665E-2</v>
      </c>
      <c r="AM32" s="26">
        <v>0.1973</v>
      </c>
      <c r="AN32" s="20">
        <v>1.4999999999999999E-2</v>
      </c>
      <c r="AO32" s="19">
        <v>1.333</v>
      </c>
      <c r="AP32" s="19">
        <f t="shared" ref="AP32:AP55" si="90">AO32/$C$14</f>
        <v>1.2190468823917999</v>
      </c>
      <c r="AQ32" s="19">
        <f t="shared" ref="AQ32:AQ55" si="91">4*PI()^2*$C$13*SQRT($C$11*$C$2)*($C$7*AM32*AO32)^2</f>
        <v>2.8537848392780986E-2</v>
      </c>
      <c r="AR32" s="19">
        <f t="shared" ref="AR32:AR55" si="92">4*PI()^2*AR$1*SQRT($C$11*$C$2)*($C$7*AM32*AO32)^2</f>
        <v>0.1712270903566859</v>
      </c>
      <c r="AS32" s="19">
        <f t="shared" ref="AS32:AS55" si="93">AQ32+AR32</f>
        <v>0.19976493874946688</v>
      </c>
      <c r="AT32" s="36">
        <f t="shared" ref="AT32:AT55" si="94">2*PI()^2*AR$1*2*SQRT($C$2*$C$11)*AN32*$C$7^2*AO32^2/SQRT(2)</f>
        <v>4.6654610447087741E-2</v>
      </c>
      <c r="AU32" s="17">
        <f t="shared" ref="AU32:AU36" si="95">0.5926*0.5*$C$6*$F32^3*($C$7*AM32*2+$C$7)*$C$8</f>
        <v>2.0203644895169388</v>
      </c>
      <c r="AV32" s="96">
        <f t="shared" ref="AV32:AV55" si="96">AR32/AU32</f>
        <v>8.4750593887950199E-2</v>
      </c>
      <c r="AW32" s="26">
        <v>0.16439999999999999</v>
      </c>
      <c r="AX32" s="20">
        <v>1.4E-2</v>
      </c>
      <c r="AY32" s="19">
        <v>1.3759999999999999</v>
      </c>
      <c r="AZ32" s="19">
        <f t="shared" ref="AZ32:AZ55" si="97">AY32/$C$14</f>
        <v>1.2583709753721806</v>
      </c>
      <c r="BA32" s="19">
        <f t="shared" ref="BA32:BA55" si="98">4*PI()^2*$C$13*SQRT($C$11*$C$2)*($C$7*AW32*AY32)^2</f>
        <v>2.1112868916889238E-2</v>
      </c>
      <c r="BB32" s="19">
        <f t="shared" ref="BB32:BB55" si="99">4*PI()^2*BB$1*SQRT($C$11*$C$2)*($C$7*AW32*AY32)^2</f>
        <v>0.1689029513351139</v>
      </c>
      <c r="BC32" s="19">
        <f t="shared" ref="BC32:BC55" si="100">BA32+BB32</f>
        <v>0.19001582025200314</v>
      </c>
      <c r="BD32" s="36">
        <f t="shared" ref="BD32:BD55" si="101">2*PI()^2*BB$1*2*SQRT($C$2*$C$11)*AX32*$C$7^2*AY32^2/SQRT(2)</f>
        <v>6.1865232546601916E-2</v>
      </c>
      <c r="BE32" s="17">
        <f t="shared" ref="BE32:BE36" si="102">0.5926*0.5*$C$6*$F32^3*($C$7*AW32*2+$C$7)*$C$8</f>
        <v>1.9250396770902825</v>
      </c>
      <c r="BF32" s="96">
        <f t="shared" ref="BF32:BF55" si="103">BB32/BE32</f>
        <v>8.7739984450820499E-2</v>
      </c>
      <c r="BG32" s="22">
        <v>0.1394</v>
      </c>
      <c r="BH32" s="19">
        <v>1.7000000000000001E-2</v>
      </c>
      <c r="BI32" s="19">
        <v>1.504</v>
      </c>
      <c r="BJ32" s="19">
        <f t="shared" ref="BJ32:BJ55" si="104">BI32/$C$14</f>
        <v>1.3754287405230812</v>
      </c>
      <c r="BK32" s="19">
        <f t="shared" ref="BK32:BK55" si="105">4*PI()^2*$C$13*SQRT($C$11*$C$2)*($C$7*BG32*BI32)^2</f>
        <v>1.813543500128343E-2</v>
      </c>
      <c r="BL32" s="19">
        <f t="shared" ref="BL32:BL55" si="106">4*PI()^2*BL$1*SQRT($C$11*$C$2)*($C$7*BG32*BI32)^2</f>
        <v>0.18135435001283429</v>
      </c>
      <c r="BM32" s="19">
        <f t="shared" ref="BM32:BM55" si="107">BK32+BL32</f>
        <v>0.19948978501411771</v>
      </c>
      <c r="BN32" s="36">
        <f t="shared" ref="BN32:BN55" si="108">2*PI()^2*BL$1*2*SQRT($C$2*$C$11)*BH32*$C$7^2*BI32^2/SQRT(2)</f>
        <v>0.11218540320166026</v>
      </c>
      <c r="BO32" s="17">
        <f t="shared" ref="BO32:BO36" si="109">0.5926*0.5*$C$6*$F32^3*($C$7*BG32*2+$C$7)*$C$8</f>
        <v>1.8526044092888725</v>
      </c>
      <c r="BP32" s="96">
        <f t="shared" ref="BP32:BP55" si="110">BL32/BO32</f>
        <v>9.7891567732178553E-2</v>
      </c>
      <c r="BQ32" s="26">
        <v>0</v>
      </c>
      <c r="BR32" s="20">
        <v>0</v>
      </c>
      <c r="BS32" s="19">
        <v>0</v>
      </c>
      <c r="BT32" s="19">
        <f t="shared" ref="BT32:BT55" si="111">BS32/$C$14</f>
        <v>0</v>
      </c>
      <c r="BU32" s="19">
        <f t="shared" ref="BU32:BU55" si="112">4*PI()^2*$C$13*SQRT($C$11*$C$2)*($C$7*BQ32*BS32)^2</f>
        <v>0</v>
      </c>
      <c r="BV32" s="19">
        <f t="shared" ref="BV32:BV55" si="113">4*PI()^2*BV$1*SQRT($C$11*$C$2)*($C$7*BQ32*BS32)^2</f>
        <v>0</v>
      </c>
      <c r="BW32" s="19">
        <f t="shared" ref="BW32:BW55" si="114">BU32+BV32</f>
        <v>0</v>
      </c>
      <c r="BX32" s="36">
        <f t="shared" ref="BX32:BX55" si="115">2*PI()^2*BV$1*2*SQRT($C$2*$C$11)*BR32*$C$7^2*BS32^2/SQRT(2)</f>
        <v>0</v>
      </c>
      <c r="BY32" s="17">
        <f t="shared" ref="BY32:BY36" si="116">0.5926*0.5*$C$6*$F32^3*($C$7*BQ32*2+$C$7)*$C$8</f>
        <v>1.4487053560282079</v>
      </c>
      <c r="BZ32" s="96">
        <f t="shared" ref="BZ32:BZ55" si="117">BV32/BY32</f>
        <v>0</v>
      </c>
    </row>
    <row r="33" spans="2:78" ht="20.100000000000001" customHeight="1">
      <c r="B33" s="6" t="s">
        <v>24</v>
      </c>
      <c r="C33" s="7">
        <v>20.5</v>
      </c>
      <c r="D33" s="2"/>
      <c r="E33" s="38">
        <v>22</v>
      </c>
      <c r="F33" s="20">
        <f t="shared" si="66"/>
        <v>0.43459999999999999</v>
      </c>
      <c r="G33" s="20">
        <f t="shared" si="67"/>
        <v>4.4707277079743193</v>
      </c>
      <c r="H33" s="29">
        <f t="shared" si="68"/>
        <v>38869.15492957746</v>
      </c>
      <c r="I33" s="26">
        <v>0.34110000000000001</v>
      </c>
      <c r="J33" s="20">
        <v>1.6E-2</v>
      </c>
      <c r="K33" s="20">
        <v>1.125</v>
      </c>
      <c r="L33" s="19">
        <f t="shared" si="69"/>
        <v>1.0288280140215866</v>
      </c>
      <c r="M33" s="19">
        <f t="shared" si="70"/>
        <v>6.075405091571557E-2</v>
      </c>
      <c r="N33" s="19">
        <f t="shared" si="71"/>
        <v>0</v>
      </c>
      <c r="O33" s="19">
        <f t="shared" si="72"/>
        <v>6.075405091571557E-2</v>
      </c>
      <c r="P33" s="36">
        <f t="shared" si="73"/>
        <v>0</v>
      </c>
      <c r="Q33" s="17">
        <f t="shared" si="74"/>
        <v>3.2557842476351966</v>
      </c>
      <c r="R33" s="96">
        <f t="shared" si="75"/>
        <v>0</v>
      </c>
      <c r="S33" s="26">
        <v>0.36180000000000001</v>
      </c>
      <c r="T33" s="20">
        <v>1.2E-2</v>
      </c>
      <c r="U33" s="20">
        <v>1.0980000000000001</v>
      </c>
      <c r="V33" s="19">
        <f t="shared" si="76"/>
        <v>1.0041361416850687</v>
      </c>
      <c r="W33" s="19">
        <f t="shared" si="77"/>
        <v>6.5110129987298565E-2</v>
      </c>
      <c r="X33" s="19">
        <f t="shared" si="78"/>
        <v>0.13022025997459713</v>
      </c>
      <c r="Y33" s="19">
        <f t="shared" si="79"/>
        <v>0.1953303899618957</v>
      </c>
      <c r="Z33" s="36">
        <f t="shared" si="80"/>
        <v>8.4412678523645597E-3</v>
      </c>
      <c r="AA33" s="17">
        <f t="shared" si="81"/>
        <v>3.3359111456568931</v>
      </c>
      <c r="AB33" s="96">
        <f t="shared" si="82"/>
        <v>3.903588983301734E-2</v>
      </c>
      <c r="AC33" s="26">
        <v>0.35610000000000003</v>
      </c>
      <c r="AD33" s="20">
        <v>1.0999999999999999E-2</v>
      </c>
      <c r="AE33" s="20">
        <v>1.069</v>
      </c>
      <c r="AF33" s="19">
        <f t="shared" si="83"/>
        <v>0.97761524176806769</v>
      </c>
      <c r="AG33" s="19">
        <f t="shared" si="84"/>
        <v>5.9786910929973285E-2</v>
      </c>
      <c r="AH33" s="19">
        <f t="shared" si="85"/>
        <v>0.23914764371989314</v>
      </c>
      <c r="AI33" s="19">
        <f t="shared" si="86"/>
        <v>0.2989345546498664</v>
      </c>
      <c r="AJ33" s="36">
        <f t="shared" si="87"/>
        <v>1.4668977626511375E-2</v>
      </c>
      <c r="AK33" s="17">
        <f t="shared" si="88"/>
        <v>3.3138472172161357</v>
      </c>
      <c r="AL33" s="96">
        <f t="shared" si="89"/>
        <v>7.2166164594876514E-2</v>
      </c>
      <c r="AM33" s="26">
        <v>0.36980000000000002</v>
      </c>
      <c r="AN33" s="20">
        <v>1.2E-2</v>
      </c>
      <c r="AO33" s="20">
        <v>1.0589999999999999</v>
      </c>
      <c r="AP33" s="19">
        <f t="shared" si="90"/>
        <v>0.96847010386565358</v>
      </c>
      <c r="AQ33" s="19">
        <f t="shared" si="91"/>
        <v>6.3275049119714155E-2</v>
      </c>
      <c r="AR33" s="19">
        <f t="shared" si="92"/>
        <v>0.37965029471828493</v>
      </c>
      <c r="AS33" s="19">
        <f t="shared" si="93"/>
        <v>0.44292534383799909</v>
      </c>
      <c r="AT33" s="36">
        <f t="shared" si="94"/>
        <v>2.3556793554942564E-2</v>
      </c>
      <c r="AU33" s="17">
        <f t="shared" si="95"/>
        <v>3.3668780627667267</v>
      </c>
      <c r="AV33" s="96">
        <f t="shared" si="96"/>
        <v>0.11276033394755849</v>
      </c>
      <c r="AW33" s="26">
        <v>0.32190000000000002</v>
      </c>
      <c r="AX33" s="20">
        <v>1.0999999999999999E-2</v>
      </c>
      <c r="AY33" s="20">
        <v>1.091</v>
      </c>
      <c r="AZ33" s="19">
        <f t="shared" si="97"/>
        <v>0.99773454515337867</v>
      </c>
      <c r="BA33" s="19">
        <f t="shared" si="98"/>
        <v>5.0885988056014596E-2</v>
      </c>
      <c r="BB33" s="19">
        <f t="shared" si="99"/>
        <v>0.40708790444811677</v>
      </c>
      <c r="BC33" s="19">
        <f t="shared" si="100"/>
        <v>0.45797389250413134</v>
      </c>
      <c r="BD33" s="36">
        <f t="shared" si="101"/>
        <v>3.0557930062824312E-2</v>
      </c>
      <c r="BE33" s="17">
        <f t="shared" si="102"/>
        <v>3.1814636465715944</v>
      </c>
      <c r="BF33" s="96">
        <f t="shared" si="103"/>
        <v>0.12795617038931198</v>
      </c>
      <c r="BG33" s="26">
        <v>0.2409</v>
      </c>
      <c r="BH33" s="20">
        <v>1.2999999999999999E-2</v>
      </c>
      <c r="BI33" s="20">
        <v>1.1120000000000001</v>
      </c>
      <c r="BJ33" s="19">
        <f t="shared" si="104"/>
        <v>1.0169393347484483</v>
      </c>
      <c r="BK33" s="19">
        <f t="shared" si="105"/>
        <v>2.9606695126927218E-2</v>
      </c>
      <c r="BL33" s="19">
        <f t="shared" si="106"/>
        <v>0.29606695126927213</v>
      </c>
      <c r="BM33" s="19">
        <f t="shared" si="107"/>
        <v>0.32567364639619933</v>
      </c>
      <c r="BN33" s="36">
        <f t="shared" si="108"/>
        <v>4.6896959427959503E-2</v>
      </c>
      <c r="BO33" s="17">
        <f t="shared" si="109"/>
        <v>2.8679236108345227</v>
      </c>
      <c r="BP33" s="96">
        <f t="shared" si="110"/>
        <v>0.10323390419144431</v>
      </c>
      <c r="BQ33" s="26">
        <v>0.26719999999999999</v>
      </c>
      <c r="BR33" s="20">
        <v>1.0999999999999999E-2</v>
      </c>
      <c r="BS33" s="20">
        <v>1.1160000000000001</v>
      </c>
      <c r="BT33" s="19">
        <f t="shared" si="111"/>
        <v>1.0205973899094141</v>
      </c>
      <c r="BU33" s="19">
        <f t="shared" si="112"/>
        <v>3.6686649785500944E-2</v>
      </c>
      <c r="BV33" s="19">
        <f t="shared" si="113"/>
        <v>0.44023979742601133</v>
      </c>
      <c r="BW33" s="19">
        <f t="shared" si="114"/>
        <v>0.47692644721151228</v>
      </c>
      <c r="BX33" s="36">
        <f t="shared" si="115"/>
        <v>4.7961646045334996E-2</v>
      </c>
      <c r="BY33" s="17">
        <f t="shared" si="116"/>
        <v>2.9697273508331028</v>
      </c>
      <c r="BZ33" s="96">
        <f t="shared" si="117"/>
        <v>0.14824249684150637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24</v>
      </c>
      <c r="F34" s="20">
        <f t="shared" si="66"/>
        <v>0.47459999999999997</v>
      </c>
      <c r="G34" s="20">
        <f t="shared" si="67"/>
        <v>4.8822074786116243</v>
      </c>
      <c r="H34" s="29">
        <f t="shared" si="68"/>
        <v>42446.619718309856</v>
      </c>
      <c r="I34" s="26">
        <v>0.36499999999999999</v>
      </c>
      <c r="J34" s="20">
        <v>1.9E-2</v>
      </c>
      <c r="K34" s="20">
        <v>1.1879999999999999</v>
      </c>
      <c r="L34" s="19">
        <f t="shared" si="69"/>
        <v>1.0864423828067955</v>
      </c>
      <c r="M34" s="19">
        <f t="shared" si="70"/>
        <v>7.7575640018668304E-2</v>
      </c>
      <c r="N34" s="19">
        <f t="shared" si="71"/>
        <v>0</v>
      </c>
      <c r="O34" s="19">
        <f t="shared" si="72"/>
        <v>7.7575640018668304E-2</v>
      </c>
      <c r="P34" s="36">
        <f t="shared" si="73"/>
        <v>0</v>
      </c>
      <c r="Q34" s="17">
        <f t="shared" si="74"/>
        <v>4.3605184438642572</v>
      </c>
      <c r="R34" s="96">
        <f t="shared" si="75"/>
        <v>0</v>
      </c>
      <c r="S34" s="26">
        <v>0.35339999999999999</v>
      </c>
      <c r="T34" s="20">
        <v>1.4E-2</v>
      </c>
      <c r="U34" s="20">
        <v>1.179</v>
      </c>
      <c r="V34" s="19">
        <f t="shared" si="76"/>
        <v>1.0782117586946229</v>
      </c>
      <c r="W34" s="19">
        <f t="shared" si="77"/>
        <v>7.1625465522648826E-2</v>
      </c>
      <c r="X34" s="19">
        <f t="shared" si="78"/>
        <v>0.14325093104529765</v>
      </c>
      <c r="Y34" s="19">
        <f t="shared" si="79"/>
        <v>0.21487639656794649</v>
      </c>
      <c r="Z34" s="36">
        <f t="shared" si="80"/>
        <v>1.1354745401113024E-2</v>
      </c>
      <c r="AA34" s="17">
        <f t="shared" si="81"/>
        <v>4.302042127160413</v>
      </c>
      <c r="AB34" s="96">
        <f t="shared" si="82"/>
        <v>3.3298356178546124E-2</v>
      </c>
      <c r="AC34" s="26">
        <v>0.35909999999999997</v>
      </c>
      <c r="AD34" s="20">
        <v>0.01</v>
      </c>
      <c r="AE34" s="20">
        <v>1.159</v>
      </c>
      <c r="AF34" s="19">
        <f t="shared" si="83"/>
        <v>1.0599214828897947</v>
      </c>
      <c r="AG34" s="19">
        <f t="shared" si="84"/>
        <v>7.1466816905945293E-2</v>
      </c>
      <c r="AH34" s="19">
        <f t="shared" si="85"/>
        <v>0.28586726762378117</v>
      </c>
      <c r="AI34" s="19">
        <f t="shared" si="86"/>
        <v>0.35733408452972648</v>
      </c>
      <c r="AJ34" s="36">
        <f t="shared" si="87"/>
        <v>1.5675399664113202E-2</v>
      </c>
      <c r="AK34" s="17">
        <f t="shared" si="88"/>
        <v>4.3307761793338537</v>
      </c>
      <c r="AL34" s="96">
        <f t="shared" si="89"/>
        <v>6.6008321784884388E-2</v>
      </c>
      <c r="AM34" s="26">
        <v>0.36249999999999999</v>
      </c>
      <c r="AN34" s="20">
        <v>8.0000000000000002E-3</v>
      </c>
      <c r="AO34" s="20">
        <v>1.139</v>
      </c>
      <c r="AP34" s="19">
        <f t="shared" si="90"/>
        <v>1.0416312070849665</v>
      </c>
      <c r="AQ34" s="19">
        <f t="shared" si="91"/>
        <v>7.0334795176733772E-2</v>
      </c>
      <c r="AR34" s="19">
        <f t="shared" si="92"/>
        <v>0.42200877106040258</v>
      </c>
      <c r="AS34" s="19">
        <f t="shared" si="93"/>
        <v>0.49234356623713638</v>
      </c>
      <c r="AT34" s="36">
        <f t="shared" si="94"/>
        <v>1.8166884070552922E-2</v>
      </c>
      <c r="AU34" s="17">
        <f t="shared" si="95"/>
        <v>4.3479157894022222</v>
      </c>
      <c r="AV34" s="96">
        <f t="shared" si="96"/>
        <v>9.7060014844129003E-2</v>
      </c>
      <c r="AW34" s="26">
        <v>0.22969999999999999</v>
      </c>
      <c r="AX34" s="20">
        <v>8.0000000000000002E-3</v>
      </c>
      <c r="AY34" s="20">
        <v>1.125</v>
      </c>
      <c r="AZ34" s="19">
        <f t="shared" si="97"/>
        <v>1.0288280140215866</v>
      </c>
      <c r="BA34" s="19">
        <f t="shared" si="98"/>
        <v>2.7550773247876512E-2</v>
      </c>
      <c r="BB34" s="19">
        <f t="shared" si="99"/>
        <v>0.22040618598301209</v>
      </c>
      <c r="BC34" s="19">
        <f t="shared" si="100"/>
        <v>0.24795695923088862</v>
      </c>
      <c r="BD34" s="36">
        <f t="shared" si="101"/>
        <v>2.3630710417127339E-2</v>
      </c>
      <c r="BE34" s="17">
        <f t="shared" si="102"/>
        <v>3.6784627843789002</v>
      </c>
      <c r="BF34" s="96">
        <f t="shared" si="103"/>
        <v>5.991801437247031E-2</v>
      </c>
      <c r="BG34" s="26">
        <v>0</v>
      </c>
      <c r="BH34" s="20">
        <v>0</v>
      </c>
      <c r="BI34" s="20">
        <v>0</v>
      </c>
      <c r="BJ34" s="19">
        <f t="shared" si="104"/>
        <v>0</v>
      </c>
      <c r="BK34" s="19">
        <f t="shared" si="105"/>
        <v>0</v>
      </c>
      <c r="BL34" s="19">
        <f t="shared" si="106"/>
        <v>0</v>
      </c>
      <c r="BM34" s="19">
        <f t="shared" si="107"/>
        <v>0</v>
      </c>
      <c r="BN34" s="36">
        <f t="shared" si="108"/>
        <v>0</v>
      </c>
      <c r="BO34" s="17">
        <f t="shared" si="109"/>
        <v>2.5205308924070855</v>
      </c>
      <c r="BP34" s="96">
        <f t="shared" si="110"/>
        <v>0</v>
      </c>
      <c r="BQ34" s="26">
        <v>0.1837</v>
      </c>
      <c r="BR34" s="20">
        <v>1.2E-2</v>
      </c>
      <c r="BS34" s="20">
        <v>1.175</v>
      </c>
      <c r="BT34" s="19">
        <f t="shared" si="111"/>
        <v>1.0745537035336572</v>
      </c>
      <c r="BU34" s="19">
        <f t="shared" si="112"/>
        <v>1.9222098701552937E-2</v>
      </c>
      <c r="BV34" s="19">
        <f t="shared" si="113"/>
        <v>0.23066518441863521</v>
      </c>
      <c r="BW34" s="19">
        <f t="shared" si="114"/>
        <v>0.24988728312018815</v>
      </c>
      <c r="BX34" s="36">
        <f t="shared" si="115"/>
        <v>5.8000265901593663E-2</v>
      </c>
      <c r="BY34" s="17">
        <f t="shared" si="116"/>
        <v>3.4465739422774484</v>
      </c>
      <c r="BZ34" s="96">
        <f t="shared" si="117"/>
        <v>6.6925935227785893E-2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26</v>
      </c>
      <c r="F35" s="20">
        <f t="shared" si="66"/>
        <v>0.51460000000000006</v>
      </c>
      <c r="G35" s="20">
        <f t="shared" si="67"/>
        <v>5.2936872492489302</v>
      </c>
      <c r="H35" s="29">
        <f t="shared" si="68"/>
        <v>46024.084507042258</v>
      </c>
      <c r="I35" s="26">
        <v>0.96689999999999998</v>
      </c>
      <c r="J35" s="20">
        <v>1.2999999999999999E-2</v>
      </c>
      <c r="K35" s="20">
        <v>1.2569999999999999</v>
      </c>
      <c r="L35" s="19">
        <f t="shared" si="69"/>
        <v>1.1495438343334528</v>
      </c>
      <c r="M35" s="19">
        <f t="shared" si="70"/>
        <v>0.60945329997902653</v>
      </c>
      <c r="N35" s="19">
        <f t="shared" si="71"/>
        <v>0</v>
      </c>
      <c r="O35" s="19">
        <f t="shared" si="72"/>
        <v>0.60945329997902653</v>
      </c>
      <c r="P35" s="36">
        <f t="shared" si="73"/>
        <v>0</v>
      </c>
      <c r="Q35" s="17">
        <f t="shared" si="74"/>
        <v>9.4264609524096663</v>
      </c>
      <c r="R35" s="96">
        <f t="shared" si="75"/>
        <v>0</v>
      </c>
      <c r="S35" s="26">
        <v>0.308</v>
      </c>
      <c r="T35" s="20">
        <v>1.9E-2</v>
      </c>
      <c r="U35" s="20">
        <v>1.2509999999999999</v>
      </c>
      <c r="V35" s="19">
        <f t="shared" si="76"/>
        <v>1.1440567515920044</v>
      </c>
      <c r="W35" s="19">
        <f t="shared" si="77"/>
        <v>6.125235762326374E-2</v>
      </c>
      <c r="X35" s="19">
        <f t="shared" si="78"/>
        <v>0.12250471524652748</v>
      </c>
      <c r="Y35" s="19">
        <f t="shared" si="79"/>
        <v>0.1837570728697912</v>
      </c>
      <c r="Z35" s="36">
        <f t="shared" si="80"/>
        <v>1.7349620326834053E-2</v>
      </c>
      <c r="AA35" s="17">
        <f t="shared" si="81"/>
        <v>5.1922969865341946</v>
      </c>
      <c r="AB35" s="96">
        <f t="shared" si="82"/>
        <v>2.3593549360568861E-2</v>
      </c>
      <c r="AC35" s="26">
        <v>0.31309999999999999</v>
      </c>
      <c r="AD35" s="20">
        <v>1.4999999999999999E-2</v>
      </c>
      <c r="AE35" s="20">
        <v>1.2310000000000001</v>
      </c>
      <c r="AF35" s="19">
        <f t="shared" si="83"/>
        <v>1.1257664757871764</v>
      </c>
      <c r="AG35" s="19">
        <f t="shared" si="84"/>
        <v>6.1289912057950244E-2</v>
      </c>
      <c r="AH35" s="19">
        <f t="shared" si="85"/>
        <v>0.24515964823180098</v>
      </c>
      <c r="AI35" s="19">
        <f t="shared" si="86"/>
        <v>0.30644956028975123</v>
      </c>
      <c r="AJ35" s="36">
        <f t="shared" si="87"/>
        <v>2.6525227384006297E-2</v>
      </c>
      <c r="AK35" s="17">
        <f t="shared" si="88"/>
        <v>5.2250701482066244</v>
      </c>
      <c r="AL35" s="96">
        <f t="shared" si="89"/>
        <v>4.6919876916091917E-2</v>
      </c>
      <c r="AM35" s="26">
        <v>0.32990000000000003</v>
      </c>
      <c r="AN35" s="20">
        <v>1.4E-2</v>
      </c>
      <c r="AO35" s="20">
        <v>1.2150000000000001</v>
      </c>
      <c r="AP35" s="19">
        <f t="shared" si="90"/>
        <v>1.1111342551433137</v>
      </c>
      <c r="AQ35" s="19">
        <f t="shared" si="91"/>
        <v>6.6286325340662908E-2</v>
      </c>
      <c r="AR35" s="19">
        <f t="shared" si="92"/>
        <v>0.39771795204397742</v>
      </c>
      <c r="AS35" s="19">
        <f t="shared" si="93"/>
        <v>0.46400427738464034</v>
      </c>
      <c r="AT35" s="36">
        <f t="shared" si="94"/>
        <v>3.6176254577580245E-2</v>
      </c>
      <c r="AU35" s="17">
        <f t="shared" si="95"/>
        <v>5.3330287984216929</v>
      </c>
      <c r="AV35" s="96">
        <f t="shared" si="96"/>
        <v>7.4576374341290233E-2</v>
      </c>
      <c r="AW35" s="26">
        <v>0.10929999999999999</v>
      </c>
      <c r="AX35" s="20">
        <v>0</v>
      </c>
      <c r="AY35" s="20">
        <v>1.1299999999999999</v>
      </c>
      <c r="AZ35" s="19">
        <f t="shared" si="97"/>
        <v>1.0334005829727937</v>
      </c>
      <c r="BA35" s="19">
        <f t="shared" si="98"/>
        <v>6.2936700063447168E-3</v>
      </c>
      <c r="BB35" s="19">
        <f t="shared" si="99"/>
        <v>5.0349360050757734E-2</v>
      </c>
      <c r="BC35" s="19">
        <f t="shared" si="100"/>
        <v>5.6643030057102452E-2</v>
      </c>
      <c r="BD35" s="36">
        <f t="shared" si="101"/>
        <v>0</v>
      </c>
      <c r="BE35" s="17">
        <f t="shared" si="102"/>
        <v>3.9154289033357479</v>
      </c>
      <c r="BF35" s="96">
        <f t="shared" si="103"/>
        <v>1.2859219588398762E-2</v>
      </c>
      <c r="BG35" s="26">
        <v>0.1729</v>
      </c>
      <c r="BH35" s="20">
        <v>1.4999999999999999E-2</v>
      </c>
      <c r="BI35" s="20">
        <v>1.222</v>
      </c>
      <c r="BJ35" s="19">
        <f t="shared" si="104"/>
        <v>1.1175358516750036</v>
      </c>
      <c r="BK35" s="19">
        <f t="shared" si="105"/>
        <v>1.8417859492447709E-2</v>
      </c>
      <c r="BL35" s="19">
        <f t="shared" si="106"/>
        <v>0.18417859492447705</v>
      </c>
      <c r="BM35" s="19">
        <f t="shared" si="107"/>
        <v>0.20259645441692475</v>
      </c>
      <c r="BN35" s="36">
        <f t="shared" si="108"/>
        <v>6.5346966249128821E-2</v>
      </c>
      <c r="BO35" s="17">
        <f t="shared" si="109"/>
        <v>4.3241295077213602</v>
      </c>
      <c r="BP35" s="96">
        <f t="shared" si="110"/>
        <v>4.2593218957850239E-2</v>
      </c>
      <c r="BQ35" s="26">
        <v>0.16639999999999999</v>
      </c>
      <c r="BR35" s="20">
        <v>1.7000000000000001E-2</v>
      </c>
      <c r="BS35" s="20">
        <v>1.2290000000000001</v>
      </c>
      <c r="BT35" s="19">
        <f t="shared" si="111"/>
        <v>1.1239374482066935</v>
      </c>
      <c r="BU35" s="19">
        <f t="shared" si="112"/>
        <v>1.7255087534281101E-2</v>
      </c>
      <c r="BV35" s="19">
        <f t="shared" si="113"/>
        <v>0.20706105041137318</v>
      </c>
      <c r="BW35" s="19">
        <f t="shared" si="114"/>
        <v>0.22431613794565428</v>
      </c>
      <c r="BX35" s="36">
        <f t="shared" si="115"/>
        <v>8.9892962347208297E-2</v>
      </c>
      <c r="BY35" s="17">
        <f t="shared" si="116"/>
        <v>4.2823597918643399</v>
      </c>
      <c r="BZ35" s="96">
        <f t="shared" si="117"/>
        <v>4.835209101410614E-2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28</v>
      </c>
      <c r="F36" s="20">
        <f t="shared" si="66"/>
        <v>0.55460000000000009</v>
      </c>
      <c r="G36" s="20">
        <f t="shared" si="67"/>
        <v>5.7051670198862352</v>
      </c>
      <c r="H36" s="29">
        <f t="shared" si="68"/>
        <v>49601.549295774654</v>
      </c>
      <c r="I36" s="26">
        <v>1.0643</v>
      </c>
      <c r="J36" s="20">
        <v>2.1000000000000001E-2</v>
      </c>
      <c r="K36" s="20">
        <v>1.3120000000000001</v>
      </c>
      <c r="L36" s="19">
        <f t="shared" si="69"/>
        <v>1.1998420927967304</v>
      </c>
      <c r="M36" s="19">
        <f t="shared" si="70"/>
        <v>0.80445647473558712</v>
      </c>
      <c r="N36" s="19">
        <f t="shared" si="71"/>
        <v>0</v>
      </c>
      <c r="O36" s="19">
        <f t="shared" si="72"/>
        <v>0.80445647473558712</v>
      </c>
      <c r="P36" s="36">
        <f t="shared" si="73"/>
        <v>0</v>
      </c>
      <c r="Q36" s="17">
        <f t="shared" si="74"/>
        <v>12.583413257685256</v>
      </c>
      <c r="R36" s="96">
        <f t="shared" si="75"/>
        <v>0</v>
      </c>
      <c r="S36" s="26">
        <v>0.26619999999999999</v>
      </c>
      <c r="T36" s="20">
        <v>2.1999999999999999E-2</v>
      </c>
      <c r="U36" s="20">
        <v>1.3109999999999999</v>
      </c>
      <c r="V36" s="19">
        <f t="shared" si="76"/>
        <v>1.1989275790064891</v>
      </c>
      <c r="W36" s="19">
        <f t="shared" si="77"/>
        <v>5.0249094810768398E-2</v>
      </c>
      <c r="X36" s="19">
        <f t="shared" si="78"/>
        <v>0.1004981896215368</v>
      </c>
      <c r="Y36" s="19">
        <f t="shared" si="79"/>
        <v>0.1507472844323052</v>
      </c>
      <c r="Z36" s="36">
        <f t="shared" si="80"/>
        <v>2.2062250895169905E-2</v>
      </c>
      <c r="AA36" s="17">
        <f t="shared" si="81"/>
        <v>6.1634029521437341</v>
      </c>
      <c r="AB36" s="96">
        <f t="shared" si="82"/>
        <v>1.6305633495305033E-2</v>
      </c>
      <c r="AC36" s="26">
        <v>0.20749999999999999</v>
      </c>
      <c r="AD36" s="20">
        <v>1.7000000000000001E-2</v>
      </c>
      <c r="AE36" s="20">
        <v>1.2170000000000001</v>
      </c>
      <c r="AF36" s="19">
        <f t="shared" si="83"/>
        <v>1.1129632827237965</v>
      </c>
      <c r="AG36" s="19">
        <f t="shared" si="84"/>
        <v>2.6310197953917546E-2</v>
      </c>
      <c r="AH36" s="19">
        <f t="shared" si="85"/>
        <v>0.10524079181567018</v>
      </c>
      <c r="AI36" s="19">
        <f t="shared" si="86"/>
        <v>0.13155098976958773</v>
      </c>
      <c r="AJ36" s="36">
        <f t="shared" si="87"/>
        <v>2.9382032070956843E-2</v>
      </c>
      <c r="AK36" s="17">
        <f t="shared" si="88"/>
        <v>5.6912132454211593</v>
      </c>
      <c r="AL36" s="96">
        <f t="shared" si="89"/>
        <v>1.8491802587144526E-2</v>
      </c>
      <c r="AM36" s="26">
        <v>0.19650000000000001</v>
      </c>
      <c r="AN36" s="20">
        <v>3.5999999999999997E-2</v>
      </c>
      <c r="AO36" s="20">
        <v>1.1599999999999999</v>
      </c>
      <c r="AP36" s="19">
        <f t="shared" si="90"/>
        <v>1.060835996680036</v>
      </c>
      <c r="AQ36" s="19">
        <f t="shared" si="91"/>
        <v>2.1436202202418261E-2</v>
      </c>
      <c r="AR36" s="19">
        <f t="shared" si="92"/>
        <v>0.12861721321450956</v>
      </c>
      <c r="AS36" s="19">
        <f t="shared" si="93"/>
        <v>0.15005341541692782</v>
      </c>
      <c r="AT36" s="36">
        <f t="shared" si="94"/>
        <v>8.4793290499430768E-2</v>
      </c>
      <c r="AU36" s="17">
        <f t="shared" si="95"/>
        <v>5.6027279511460595</v>
      </c>
      <c r="AV36" s="96">
        <f t="shared" si="96"/>
        <v>2.295617676532026E-2</v>
      </c>
      <c r="AW36" s="26">
        <v>0</v>
      </c>
      <c r="AX36" s="20">
        <v>0</v>
      </c>
      <c r="AY36" s="20">
        <v>0</v>
      </c>
      <c r="AZ36" s="19">
        <f t="shared" si="97"/>
        <v>0</v>
      </c>
      <c r="BA36" s="19">
        <f t="shared" si="98"/>
        <v>0</v>
      </c>
      <c r="BB36" s="19">
        <f t="shared" si="99"/>
        <v>0</v>
      </c>
      <c r="BC36" s="19">
        <f t="shared" si="100"/>
        <v>0</v>
      </c>
      <c r="BD36" s="36">
        <f t="shared" si="101"/>
        <v>0</v>
      </c>
      <c r="BE36" s="17">
        <f t="shared" si="102"/>
        <v>4.0220588306863307</v>
      </c>
      <c r="BF36" s="96">
        <f t="shared" si="103"/>
        <v>0</v>
      </c>
      <c r="BG36" s="26">
        <v>0.2064</v>
      </c>
      <c r="BH36" s="20">
        <v>1.6E-2</v>
      </c>
      <c r="BI36" s="20">
        <v>1.3149999999999999</v>
      </c>
      <c r="BJ36" s="19">
        <f t="shared" si="104"/>
        <v>1.2025856341674546</v>
      </c>
      <c r="BK36" s="19">
        <f t="shared" si="105"/>
        <v>3.0393285431435973E-2</v>
      </c>
      <c r="BL36" s="19">
        <f t="shared" si="106"/>
        <v>0.30393285431435968</v>
      </c>
      <c r="BM36" s="19">
        <f t="shared" si="107"/>
        <v>0.33432613974579567</v>
      </c>
      <c r="BN36" s="36">
        <f t="shared" si="108"/>
        <v>8.0716672041594092E-2</v>
      </c>
      <c r="BO36" s="17">
        <f t="shared" si="109"/>
        <v>5.6823647159936472</v>
      </c>
      <c r="BP36" s="96">
        <f t="shared" si="110"/>
        <v>5.3487037440399919E-2</v>
      </c>
      <c r="BQ36" s="26">
        <v>0.20549999999999999</v>
      </c>
      <c r="BR36" s="20">
        <v>8.9999999999999993E-3</v>
      </c>
      <c r="BS36" s="20">
        <v>1.3120000000000001</v>
      </c>
      <c r="BT36" s="19">
        <f t="shared" si="111"/>
        <v>1.1998420927967304</v>
      </c>
      <c r="BU36" s="19">
        <f t="shared" si="112"/>
        <v>2.9991492571399086E-2</v>
      </c>
      <c r="BV36" s="19">
        <f t="shared" si="113"/>
        <v>0.35989791085678902</v>
      </c>
      <c r="BW36" s="19">
        <f t="shared" si="114"/>
        <v>0.38988940342818812</v>
      </c>
      <c r="BX36" s="36">
        <f t="shared" si="115"/>
        <v>5.4235442123012852E-2</v>
      </c>
      <c r="BY36" s="17">
        <f t="shared" si="116"/>
        <v>5.6751250100984132</v>
      </c>
      <c r="BZ36" s="96">
        <f t="shared" si="117"/>
        <v>6.3416737114403751E-2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30</v>
      </c>
      <c r="F37" s="20">
        <f t="shared" si="66"/>
        <v>0.59460000000000002</v>
      </c>
      <c r="G37" s="20">
        <f t="shared" si="67"/>
        <v>6.1166467905235393</v>
      </c>
      <c r="H37" s="29">
        <f t="shared" si="68"/>
        <v>53179.014084507042</v>
      </c>
      <c r="I37" s="26">
        <v>1.0815999999999999</v>
      </c>
      <c r="J37" s="20">
        <v>0.02</v>
      </c>
      <c r="K37" s="20">
        <v>1.339</v>
      </c>
      <c r="L37" s="19">
        <f t="shared" si="69"/>
        <v>1.2245339651332485</v>
      </c>
      <c r="M37" s="19">
        <f t="shared" si="70"/>
        <v>0.86536887020108444</v>
      </c>
      <c r="N37" s="19">
        <f t="shared" si="71"/>
        <v>0</v>
      </c>
      <c r="O37" s="19">
        <f t="shared" si="72"/>
        <v>0.86536887020108444</v>
      </c>
      <c r="P37" s="36">
        <f t="shared" si="73"/>
        <v>0</v>
      </c>
      <c r="Q37" s="17">
        <f>0.5926*0.5*$C$6*$F37^3*($C$7*I37*2+$C$7)*$C$8</f>
        <v>15.678705028545517</v>
      </c>
      <c r="R37" s="96">
        <f t="shared" si="75"/>
        <v>0</v>
      </c>
      <c r="S37" s="26">
        <v>0.33090000000000003</v>
      </c>
      <c r="T37" s="20">
        <v>2.4E-2</v>
      </c>
      <c r="U37" s="20">
        <v>1.3420000000000001</v>
      </c>
      <c r="V37" s="19">
        <f t="shared" si="76"/>
        <v>1.2272775065039727</v>
      </c>
      <c r="W37" s="19">
        <f t="shared" si="77"/>
        <v>8.1358947760801825E-2</v>
      </c>
      <c r="X37" s="19">
        <f t="shared" si="78"/>
        <v>0.16271789552160365</v>
      </c>
      <c r="Y37" s="19">
        <f t="shared" si="79"/>
        <v>0.24407684328240548</v>
      </c>
      <c r="Z37" s="36">
        <f t="shared" si="80"/>
        <v>2.5219590373731154E-2</v>
      </c>
      <c r="AA37" s="17">
        <f>0.5926*0.5*$C$6*$F37^3*($C$7*S37*2+$C$7)*$C$8</f>
        <v>8.236871527705155</v>
      </c>
      <c r="AB37" s="96">
        <f t="shared" si="82"/>
        <v>1.9754817708919382E-2</v>
      </c>
      <c r="AC37" s="26">
        <v>0.29799999999999999</v>
      </c>
      <c r="AD37" s="20">
        <v>2.1999999999999999E-2</v>
      </c>
      <c r="AE37" s="20">
        <v>1.3360000000000001</v>
      </c>
      <c r="AF37" s="19">
        <f t="shared" si="83"/>
        <v>1.2217904237625243</v>
      </c>
      <c r="AG37" s="19">
        <f t="shared" si="84"/>
        <v>6.5396153046587455E-2</v>
      </c>
      <c r="AH37" s="19">
        <f t="shared" si="85"/>
        <v>0.26158461218634982</v>
      </c>
      <c r="AI37" s="19">
        <f t="shared" si="86"/>
        <v>0.32698076523293729</v>
      </c>
      <c r="AJ37" s="36">
        <f t="shared" si="87"/>
        <v>4.5823404000748455E-2</v>
      </c>
      <c r="AK37" s="17">
        <f>0.5926*0.5*$C$6*$F37^3*($C$7*AC37*2+$C$7)*$C$8</f>
        <v>7.9107274992282024</v>
      </c>
      <c r="AL37" s="96">
        <f t="shared" si="89"/>
        <v>3.3067074072753853E-2</v>
      </c>
      <c r="AM37" s="26">
        <v>0.27079999999999999</v>
      </c>
      <c r="AN37" s="20">
        <v>1.9E-2</v>
      </c>
      <c r="AO37" s="20">
        <v>1.329</v>
      </c>
      <c r="AP37" s="19">
        <f t="shared" si="90"/>
        <v>1.2153888272308344</v>
      </c>
      <c r="AQ37" s="19">
        <f t="shared" si="91"/>
        <v>5.3438472914276482E-2</v>
      </c>
      <c r="AR37" s="19">
        <f t="shared" si="92"/>
        <v>0.32063083748565885</v>
      </c>
      <c r="AS37" s="19">
        <f t="shared" si="93"/>
        <v>0.37406931039993535</v>
      </c>
      <c r="AT37" s="36">
        <f t="shared" si="94"/>
        <v>5.874170832291041E-2</v>
      </c>
      <c r="AU37" s="17">
        <f>0.5926*0.5*$C$6*$F37^3*($C$7*AM37*2+$C$7)*$C$8</f>
        <v>7.6410886671743077</v>
      </c>
      <c r="AV37" s="96">
        <f t="shared" si="96"/>
        <v>4.1961407785132909E-2</v>
      </c>
      <c r="AW37" s="26">
        <v>0.23949999999999999</v>
      </c>
      <c r="AX37" s="20">
        <v>1.9E-2</v>
      </c>
      <c r="AY37" s="20">
        <v>1.3169999999999999</v>
      </c>
      <c r="AZ37" s="19">
        <f t="shared" si="97"/>
        <v>1.2044146617479374</v>
      </c>
      <c r="BA37" s="19">
        <f t="shared" si="98"/>
        <v>4.104774867044543E-2</v>
      </c>
      <c r="BB37" s="19">
        <f t="shared" si="99"/>
        <v>0.32838198936356344</v>
      </c>
      <c r="BC37" s="19">
        <f t="shared" si="100"/>
        <v>0.36942973803400886</v>
      </c>
      <c r="BD37" s="36">
        <f t="shared" si="101"/>
        <v>7.6914265514386446E-2</v>
      </c>
      <c r="BE37" s="17">
        <f>0.5926*0.5*$C$6*$F37^3*($C$7*AW37*2+$C$7)*$C$8</f>
        <v>7.3308057464652316</v>
      </c>
      <c r="BF37" s="96">
        <f t="shared" si="103"/>
        <v>4.4794801652178917E-2</v>
      </c>
      <c r="BG37" s="26">
        <v>0.27610000000000001</v>
      </c>
      <c r="BH37" s="20">
        <v>1.7999999999999999E-2</v>
      </c>
      <c r="BI37" s="20">
        <v>1.3620000000000001</v>
      </c>
      <c r="BJ37" s="19">
        <f t="shared" si="104"/>
        <v>1.2455677823088009</v>
      </c>
      <c r="BK37" s="19">
        <f t="shared" si="105"/>
        <v>5.8343675562792442E-2</v>
      </c>
      <c r="BL37" s="19">
        <f t="shared" si="106"/>
        <v>0.58343675562792441</v>
      </c>
      <c r="BM37" s="19">
        <f t="shared" si="107"/>
        <v>0.64178043119071682</v>
      </c>
      <c r="BN37" s="36">
        <f t="shared" si="108"/>
        <v>9.7413350166732374E-2</v>
      </c>
      <c r="BO37" s="17">
        <f>0.5926*0.5*$C$6*$F37^3*($C$7*BG37*2+$C$7)*$C$8</f>
        <v>7.6936285866553966</v>
      </c>
      <c r="BP37" s="96">
        <f t="shared" si="110"/>
        <v>7.5833756342214884E-2</v>
      </c>
      <c r="BQ37" s="26">
        <v>0.25769999999999998</v>
      </c>
      <c r="BR37" s="20">
        <v>1.7000000000000001E-2</v>
      </c>
      <c r="BS37" s="20">
        <v>1.3660000000000001</v>
      </c>
      <c r="BT37" s="19">
        <f t="shared" si="111"/>
        <v>1.2492258374697667</v>
      </c>
      <c r="BU37" s="19">
        <f t="shared" si="112"/>
        <v>5.1125432254837545E-2</v>
      </c>
      <c r="BV37" s="19">
        <f t="shared" si="113"/>
        <v>0.61350518705805046</v>
      </c>
      <c r="BW37" s="19">
        <f t="shared" si="114"/>
        <v>0.66463061931288803</v>
      </c>
      <c r="BX37" s="36">
        <f t="shared" si="115"/>
        <v>0.11105121778973652</v>
      </c>
      <c r="BY37" s="17">
        <f>0.5926*0.5*$C$6*$F37^3*($C$7*BQ37*2+$C$7)*$C$8</f>
        <v>7.5112258473248232</v>
      </c>
      <c r="BZ37" s="96">
        <f t="shared" si="117"/>
        <v>8.1678436985962111E-2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32</v>
      </c>
      <c r="F38" s="20">
        <f t="shared" si="66"/>
        <v>0.63460000000000005</v>
      </c>
      <c r="G38" s="20">
        <f t="shared" si="67"/>
        <v>6.5281265611608452</v>
      </c>
      <c r="H38" s="29">
        <f t="shared" si="68"/>
        <v>56756.478873239437</v>
      </c>
      <c r="I38" s="26">
        <v>1.0805</v>
      </c>
      <c r="J38" s="20">
        <v>1.9E-2</v>
      </c>
      <c r="K38" s="20">
        <v>1.39</v>
      </c>
      <c r="L38" s="19">
        <f t="shared" si="69"/>
        <v>1.2711741684355604</v>
      </c>
      <c r="M38" s="19">
        <f t="shared" si="70"/>
        <v>0.9306489679194716</v>
      </c>
      <c r="N38" s="19">
        <f t="shared" si="71"/>
        <v>0</v>
      </c>
      <c r="O38" s="19">
        <f t="shared" si="72"/>
        <v>0.9306489679194716</v>
      </c>
      <c r="P38" s="36">
        <f t="shared" si="73"/>
        <v>0</v>
      </c>
      <c r="Q38" s="17">
        <f t="shared" ref="Q38:Q54" si="118">0.5926*0.5*$C$6*$F38^3*($C$7*I38*2+$C$7)*$C$8</f>
        <v>19.047304387675638</v>
      </c>
      <c r="R38" s="96">
        <f t="shared" si="75"/>
        <v>0</v>
      </c>
      <c r="S38" s="26">
        <v>0.38250000000000001</v>
      </c>
      <c r="T38" s="20">
        <v>4.1000000000000002E-2</v>
      </c>
      <c r="U38" s="20">
        <v>1.381</v>
      </c>
      <c r="V38" s="19">
        <f t="shared" si="76"/>
        <v>1.2629435443233878</v>
      </c>
      <c r="W38" s="19">
        <f t="shared" si="77"/>
        <v>0.11512164673247707</v>
      </c>
      <c r="X38" s="19">
        <f t="shared" si="78"/>
        <v>0.23024329346495415</v>
      </c>
      <c r="Y38" s="19">
        <f t="shared" si="79"/>
        <v>0.34536494019743125</v>
      </c>
      <c r="Z38" s="36">
        <f t="shared" si="80"/>
        <v>4.5623959054404917E-2</v>
      </c>
      <c r="AA38" s="17">
        <f t="shared" ref="AA38:AA54" si="119">0.5926*0.5*$C$6*$F38^3*($C$7*S38*2+$C$7)*$C$8</f>
        <v>10.635397736237744</v>
      </c>
      <c r="AB38" s="96">
        <f t="shared" si="82"/>
        <v>2.1648771317733753E-2</v>
      </c>
      <c r="AC38" s="26">
        <v>0.3422</v>
      </c>
      <c r="AD38" s="20">
        <v>3.5000000000000003E-2</v>
      </c>
      <c r="AE38" s="20">
        <v>1.3819999999999999</v>
      </c>
      <c r="AF38" s="19">
        <f t="shared" si="83"/>
        <v>1.2638580581136289</v>
      </c>
      <c r="AG38" s="19">
        <f t="shared" si="84"/>
        <v>9.2274744976872894E-2</v>
      </c>
      <c r="AH38" s="19">
        <f t="shared" si="85"/>
        <v>0.36909897990749158</v>
      </c>
      <c r="AI38" s="19">
        <f t="shared" si="86"/>
        <v>0.46137372488436446</v>
      </c>
      <c r="AJ38" s="36">
        <f t="shared" si="87"/>
        <v>7.8007414009642118E-2</v>
      </c>
      <c r="AK38" s="17">
        <f t="shared" ref="AK38:AK54" si="120">0.5926*0.5*$C$6*$F38^3*($C$7*AC38*2+$C$7)*$C$8</f>
        <v>10.149724615818046</v>
      </c>
      <c r="AL38" s="96">
        <f t="shared" si="89"/>
        <v>3.6365418164376766E-2</v>
      </c>
      <c r="AM38" s="26">
        <v>0.3165</v>
      </c>
      <c r="AN38" s="20">
        <v>2.3E-2</v>
      </c>
      <c r="AO38" s="20">
        <v>1.3680000000000001</v>
      </c>
      <c r="AP38" s="19">
        <f t="shared" si="90"/>
        <v>1.2510548650502495</v>
      </c>
      <c r="AQ38" s="19">
        <f t="shared" si="91"/>
        <v>7.734395580749516E-2</v>
      </c>
      <c r="AR38" s="19">
        <f t="shared" si="92"/>
        <v>0.46406373484497093</v>
      </c>
      <c r="AS38" s="19">
        <f t="shared" si="93"/>
        <v>0.54140769065246608</v>
      </c>
      <c r="AT38" s="36">
        <f t="shared" si="94"/>
        <v>7.534302281986878E-2</v>
      </c>
      <c r="AU38" s="17">
        <f t="shared" ref="AU38:AU54" si="121">0.5926*0.5*$C$6*$F38^3*($C$7*AM38*2+$C$7)*$C$8</f>
        <v>9.8400025514312937</v>
      </c>
      <c r="AV38" s="96">
        <f t="shared" si="96"/>
        <v>4.7160936434662792E-2</v>
      </c>
      <c r="AW38" s="26">
        <v>0.30080000000000001</v>
      </c>
      <c r="AX38" s="20">
        <v>1.7999999999999999E-2</v>
      </c>
      <c r="AY38" s="20">
        <v>1.367</v>
      </c>
      <c r="AZ38" s="19">
        <f t="shared" si="97"/>
        <v>1.250140351260008</v>
      </c>
      <c r="BA38" s="19">
        <f t="shared" si="98"/>
        <v>6.9758872102232236E-2</v>
      </c>
      <c r="BB38" s="19">
        <f t="shared" si="99"/>
        <v>0.55807097681785789</v>
      </c>
      <c r="BC38" s="19">
        <f t="shared" si="100"/>
        <v>0.62782984892009008</v>
      </c>
      <c r="BD38" s="36">
        <f t="shared" si="101"/>
        <v>7.8503908655415594E-2</v>
      </c>
      <c r="BE38" s="17">
        <f t="shared" ref="BE38:BE54" si="122">0.5926*0.5*$C$6*$F38^3*($C$7*AW38*2+$C$7)*$C$8</f>
        <v>9.6507949089849117</v>
      </c>
      <c r="BF38" s="96">
        <f t="shared" si="103"/>
        <v>5.7826425914231434E-2</v>
      </c>
      <c r="BG38" s="26">
        <v>0.32150000000000001</v>
      </c>
      <c r="BH38" s="20">
        <v>2.5999999999999999E-2</v>
      </c>
      <c r="BI38" s="20">
        <v>1.3959999999999999</v>
      </c>
      <c r="BJ38" s="19">
        <f t="shared" si="104"/>
        <v>1.2766612511770088</v>
      </c>
      <c r="BK38" s="19">
        <f t="shared" si="105"/>
        <v>8.3107371774783168E-2</v>
      </c>
      <c r="BL38" s="19">
        <f t="shared" si="106"/>
        <v>0.83107371774783156</v>
      </c>
      <c r="BM38" s="19">
        <f t="shared" si="107"/>
        <v>0.91418108952261479</v>
      </c>
      <c r="BN38" s="36">
        <f t="shared" si="108"/>
        <v>0.14782093461220674</v>
      </c>
      <c r="BO38" s="17">
        <f t="shared" ref="BO38:BO54" si="123">0.5926*0.5*$C$6*$F38^3*($C$7*BG38*2+$C$7)*$C$8</f>
        <v>9.9002597624014772</v>
      </c>
      <c r="BP38" s="96">
        <f t="shared" si="110"/>
        <v>8.3944637584563789E-2</v>
      </c>
      <c r="BQ38" s="26">
        <v>0.29780000000000001</v>
      </c>
      <c r="BR38" s="20">
        <v>2.9000000000000001E-2</v>
      </c>
      <c r="BS38" s="20">
        <v>1.397</v>
      </c>
      <c r="BT38" s="19">
        <f t="shared" si="111"/>
        <v>1.2775757649672503</v>
      </c>
      <c r="BU38" s="19">
        <f t="shared" si="112"/>
        <v>7.1408343097575974E-2</v>
      </c>
      <c r="BV38" s="19">
        <f t="shared" si="113"/>
        <v>0.85690011717091163</v>
      </c>
      <c r="BW38" s="19">
        <f t="shared" si="114"/>
        <v>0.92830846026848757</v>
      </c>
      <c r="BX38" s="36">
        <f t="shared" si="115"/>
        <v>0.1981361935803444</v>
      </c>
      <c r="BY38" s="17">
        <f t="shared" ref="BY38:BY54" si="124">0.5926*0.5*$C$6*$F38^3*($C$7*BQ38*2+$C$7)*$C$8</f>
        <v>9.6146405824027976</v>
      </c>
      <c r="BZ38" s="96">
        <f t="shared" si="117"/>
        <v>8.912450858945821E-2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34</v>
      </c>
      <c r="F39" s="20">
        <f t="shared" si="66"/>
        <v>0.67460000000000009</v>
      </c>
      <c r="G39" s="20">
        <f t="shared" si="67"/>
        <v>6.9396063317981502</v>
      </c>
      <c r="H39" s="29">
        <f t="shared" si="68"/>
        <v>60333.94366197184</v>
      </c>
      <c r="I39" s="26">
        <v>1.0849</v>
      </c>
      <c r="J39" s="20">
        <v>2.5999999999999999E-2</v>
      </c>
      <c r="K39" s="20">
        <v>1.409</v>
      </c>
      <c r="L39" s="19">
        <f t="shared" si="69"/>
        <v>1.2885499304501473</v>
      </c>
      <c r="M39" s="19">
        <f t="shared" si="70"/>
        <v>0.96406909665090645</v>
      </c>
      <c r="N39" s="19">
        <f t="shared" si="71"/>
        <v>0</v>
      </c>
      <c r="O39" s="19">
        <f t="shared" si="72"/>
        <v>0.96406909665090645</v>
      </c>
      <c r="P39" s="36">
        <f t="shared" si="73"/>
        <v>0</v>
      </c>
      <c r="Q39" s="17">
        <f t="shared" si="118"/>
        <v>22.944557931487253</v>
      </c>
      <c r="R39" s="96">
        <f t="shared" si="75"/>
        <v>0</v>
      </c>
      <c r="S39" s="26">
        <v>0.44579999999999997</v>
      </c>
      <c r="T39" s="20">
        <v>8.5000000000000006E-2</v>
      </c>
      <c r="U39" s="20">
        <v>1.379</v>
      </c>
      <c r="V39" s="19">
        <f t="shared" si="76"/>
        <v>1.261114516742905</v>
      </c>
      <c r="W39" s="19">
        <f t="shared" si="77"/>
        <v>0.1559248797334436</v>
      </c>
      <c r="X39" s="19">
        <f t="shared" si="78"/>
        <v>0.3118497594668872</v>
      </c>
      <c r="Y39" s="19">
        <f t="shared" si="79"/>
        <v>0.4677746392003308</v>
      </c>
      <c r="Z39" s="36">
        <f t="shared" si="80"/>
        <v>9.4312490419965408E-2</v>
      </c>
      <c r="AA39" s="17">
        <f t="shared" si="119"/>
        <v>13.692323106568645</v>
      </c>
      <c r="AB39" s="96">
        <f t="shared" si="82"/>
        <v>2.2775518590945527E-2</v>
      </c>
      <c r="AC39" s="26">
        <v>0.3952</v>
      </c>
      <c r="AD39" s="20">
        <v>6.6000000000000003E-2</v>
      </c>
      <c r="AE39" s="20">
        <v>1.409</v>
      </c>
      <c r="AF39" s="19">
        <f t="shared" si="83"/>
        <v>1.2885499304501473</v>
      </c>
      <c r="AG39" s="19">
        <f t="shared" si="84"/>
        <v>0.127927117747476</v>
      </c>
      <c r="AH39" s="19">
        <f t="shared" si="85"/>
        <v>0.51170847098990402</v>
      </c>
      <c r="AI39" s="19">
        <f t="shared" si="86"/>
        <v>0.63963558873738002</v>
      </c>
      <c r="AJ39" s="36">
        <f t="shared" si="87"/>
        <v>0.1529035865137407</v>
      </c>
      <c r="AK39" s="17">
        <f t="shared" si="120"/>
        <v>12.95978816345977</v>
      </c>
      <c r="AL39" s="96">
        <f t="shared" si="89"/>
        <v>3.9484323704662878E-2</v>
      </c>
      <c r="AM39" s="26">
        <v>0.36280000000000001</v>
      </c>
      <c r="AN39" s="20">
        <v>3.7999999999999999E-2</v>
      </c>
      <c r="AO39" s="20">
        <v>1.401</v>
      </c>
      <c r="AP39" s="19">
        <f t="shared" si="90"/>
        <v>1.2812338201282161</v>
      </c>
      <c r="AQ39" s="19">
        <f t="shared" si="91"/>
        <v>0.1065902754359928</v>
      </c>
      <c r="AR39" s="19">
        <f t="shared" si="92"/>
        <v>0.63954165261595675</v>
      </c>
      <c r="AS39" s="19">
        <f t="shared" si="93"/>
        <v>0.7461319280519495</v>
      </c>
      <c r="AT39" s="36">
        <f t="shared" si="94"/>
        <v>0.13055781610540904</v>
      </c>
      <c r="AU39" s="17">
        <f t="shared" si="121"/>
        <v>12.490734168267528</v>
      </c>
      <c r="AV39" s="96">
        <f t="shared" si="96"/>
        <v>5.1201286009328432E-2</v>
      </c>
      <c r="AW39" s="26">
        <v>0.34689999999999999</v>
      </c>
      <c r="AX39" s="20">
        <v>3.4000000000000002E-2</v>
      </c>
      <c r="AY39" s="20">
        <v>1.403</v>
      </c>
      <c r="AZ39" s="19">
        <f t="shared" si="97"/>
        <v>1.2830628477086987</v>
      </c>
      <c r="BA39" s="19">
        <f t="shared" si="98"/>
        <v>9.7730630108099362E-2</v>
      </c>
      <c r="BB39" s="19">
        <f t="shared" si="99"/>
        <v>0.78184504086479489</v>
      </c>
      <c r="BC39" s="19">
        <f t="shared" si="100"/>
        <v>0.87957567097289424</v>
      </c>
      <c r="BD39" s="36">
        <f t="shared" si="101"/>
        <v>0.15619819299653187</v>
      </c>
      <c r="BE39" s="17">
        <f t="shared" si="122"/>
        <v>12.260550263219482</v>
      </c>
      <c r="BF39" s="96">
        <f t="shared" si="103"/>
        <v>6.3769164032568562E-2</v>
      </c>
      <c r="BG39" s="26">
        <v>0.34839999999999999</v>
      </c>
      <c r="BH39" s="20">
        <v>0.04</v>
      </c>
      <c r="BI39" s="20">
        <v>1.429</v>
      </c>
      <c r="BJ39" s="19">
        <f t="shared" si="104"/>
        <v>1.3068402062549755</v>
      </c>
      <c r="BK39" s="19">
        <f t="shared" si="105"/>
        <v>0.1022651141275749</v>
      </c>
      <c r="BL39" s="19">
        <f t="shared" si="106"/>
        <v>1.0226511412757489</v>
      </c>
      <c r="BM39" s="19">
        <f t="shared" si="107"/>
        <v>1.1249162554033239</v>
      </c>
      <c r="BN39" s="36">
        <f t="shared" si="108"/>
        <v>0.23829570138716608</v>
      </c>
      <c r="BO39" s="17">
        <f t="shared" si="123"/>
        <v>12.282265725959862</v>
      </c>
      <c r="BP39" s="96">
        <f t="shared" si="110"/>
        <v>8.326241787085488E-2</v>
      </c>
      <c r="BQ39" s="26">
        <v>0.32919999999999999</v>
      </c>
      <c r="BR39" s="20">
        <v>0.03</v>
      </c>
      <c r="BS39" s="20">
        <v>1.4319999999999999</v>
      </c>
      <c r="BT39" s="19">
        <f t="shared" si="111"/>
        <v>1.3095837476256995</v>
      </c>
      <c r="BU39" s="19">
        <f t="shared" si="112"/>
        <v>9.1687988728251638E-2</v>
      </c>
      <c r="BV39" s="19">
        <f t="shared" si="113"/>
        <v>1.1002558647390195</v>
      </c>
      <c r="BW39" s="19">
        <f t="shared" si="114"/>
        <v>1.1919438534672711</v>
      </c>
      <c r="BX39" s="36">
        <f t="shared" si="115"/>
        <v>0.21536756408182808</v>
      </c>
      <c r="BY39" s="17">
        <f t="shared" si="124"/>
        <v>12.004307802882979</v>
      </c>
      <c r="BZ39" s="96">
        <f t="shared" si="117"/>
        <v>9.1655086057921623E-2</v>
      </c>
    </row>
    <row r="40" spans="2:78" ht="20.100000000000001" customHeight="1">
      <c r="B40" s="9" t="s">
        <v>7</v>
      </c>
      <c r="C40" s="10">
        <v>1.343</v>
      </c>
      <c r="D40" s="2"/>
      <c r="E40" s="38">
        <v>36</v>
      </c>
      <c r="F40" s="20">
        <f t="shared" si="66"/>
        <v>0.71460000000000001</v>
      </c>
      <c r="G40" s="20">
        <f t="shared" si="67"/>
        <v>7.3510861024354552</v>
      </c>
      <c r="H40" s="29">
        <f t="shared" si="68"/>
        <v>63911.408450704221</v>
      </c>
      <c r="I40" s="26">
        <v>1.1101000000000001</v>
      </c>
      <c r="J40" s="20">
        <v>0.03</v>
      </c>
      <c r="K40" s="20">
        <v>1.4330000000000001</v>
      </c>
      <c r="L40" s="19">
        <f t="shared" si="69"/>
        <v>1.3104982614159411</v>
      </c>
      <c r="M40" s="19">
        <f t="shared" si="70"/>
        <v>1.0440549174128886</v>
      </c>
      <c r="N40" s="19">
        <f t="shared" si="71"/>
        <v>0</v>
      </c>
      <c r="O40" s="19">
        <f t="shared" si="72"/>
        <v>1.0440549174128886</v>
      </c>
      <c r="P40" s="36">
        <f t="shared" si="73"/>
        <v>0</v>
      </c>
      <c r="Q40" s="17">
        <f t="shared" si="118"/>
        <v>27.706438558454984</v>
      </c>
      <c r="R40" s="96">
        <f t="shared" si="75"/>
        <v>0</v>
      </c>
      <c r="S40" s="26">
        <v>0.64049999999999996</v>
      </c>
      <c r="T40" s="20">
        <v>7.5999999999999998E-2</v>
      </c>
      <c r="U40" s="20">
        <v>1.2869999999999999</v>
      </c>
      <c r="V40" s="19">
        <f t="shared" si="76"/>
        <v>1.1769792480406951</v>
      </c>
      <c r="W40" s="19">
        <f t="shared" si="77"/>
        <v>0.28035100615205438</v>
      </c>
      <c r="X40" s="19">
        <f t="shared" si="78"/>
        <v>0.56070201230410877</v>
      </c>
      <c r="Y40" s="19">
        <f t="shared" si="79"/>
        <v>0.84105301845616309</v>
      </c>
      <c r="Z40" s="36">
        <f t="shared" si="80"/>
        <v>7.345010839261519E-2</v>
      </c>
      <c r="AA40" s="17">
        <f t="shared" si="119"/>
        <v>19.62560907764605</v>
      </c>
      <c r="AB40" s="96">
        <f t="shared" si="82"/>
        <v>2.8569916484414197E-2</v>
      </c>
      <c r="AC40" s="26">
        <v>0.51239999999999997</v>
      </c>
      <c r="AD40" s="20">
        <v>9.4E-2</v>
      </c>
      <c r="AE40" s="20">
        <v>1.3380000000000001</v>
      </c>
      <c r="AF40" s="19">
        <f t="shared" si="83"/>
        <v>1.2236194513430072</v>
      </c>
      <c r="AG40" s="19">
        <f t="shared" si="84"/>
        <v>0.19392652981365524</v>
      </c>
      <c r="AH40" s="19">
        <f t="shared" si="85"/>
        <v>0.77570611925462096</v>
      </c>
      <c r="AI40" s="19">
        <f t="shared" si="86"/>
        <v>0.96963264906827618</v>
      </c>
      <c r="AJ40" s="36">
        <f t="shared" si="87"/>
        <v>0.19637754709925798</v>
      </c>
      <c r="AK40" s="17">
        <f t="shared" si="120"/>
        <v>17.421277185628114</v>
      </c>
      <c r="AL40" s="96">
        <f t="shared" si="89"/>
        <v>4.4526363422685726E-2</v>
      </c>
      <c r="AM40" s="26">
        <v>0.38850000000000001</v>
      </c>
      <c r="AN40" s="20">
        <v>4.7E-2</v>
      </c>
      <c r="AO40" s="20">
        <v>1.429</v>
      </c>
      <c r="AP40" s="19">
        <f t="shared" si="90"/>
        <v>1.3068402062549755</v>
      </c>
      <c r="AQ40" s="19">
        <f t="shared" si="91"/>
        <v>0.12716080276920894</v>
      </c>
      <c r="AR40" s="19">
        <f t="shared" si="92"/>
        <v>0.7629648166152535</v>
      </c>
      <c r="AS40" s="19">
        <f t="shared" si="93"/>
        <v>0.89012561938446244</v>
      </c>
      <c r="AT40" s="36">
        <f t="shared" si="94"/>
        <v>0.16799846947795208</v>
      </c>
      <c r="AU40" s="17">
        <f t="shared" si="121"/>
        <v>15.289218470397646</v>
      </c>
      <c r="AV40" s="96">
        <f t="shared" si="96"/>
        <v>4.9902146279907932E-2</v>
      </c>
      <c r="AW40" s="26">
        <v>0.37690000000000001</v>
      </c>
      <c r="AX40" s="20">
        <v>3.9E-2</v>
      </c>
      <c r="AY40" s="20">
        <v>1.431</v>
      </c>
      <c r="AZ40" s="19">
        <f t="shared" si="97"/>
        <v>1.3086692338354584</v>
      </c>
      <c r="BA40" s="19">
        <f t="shared" si="98"/>
        <v>0.12001576549415739</v>
      </c>
      <c r="BB40" s="19">
        <f t="shared" si="99"/>
        <v>0.96012612395325914</v>
      </c>
      <c r="BC40" s="19">
        <f t="shared" si="100"/>
        <v>1.0801418894474166</v>
      </c>
      <c r="BD40" s="36">
        <f t="shared" si="101"/>
        <v>0.18639129289728362</v>
      </c>
      <c r="BE40" s="17">
        <f t="shared" si="122"/>
        <v>15.08960683927034</v>
      </c>
      <c r="BF40" s="96">
        <f t="shared" si="103"/>
        <v>6.3628306169949633E-2</v>
      </c>
      <c r="BG40" s="26">
        <v>0.40410000000000001</v>
      </c>
      <c r="BH40" s="20">
        <v>0.04</v>
      </c>
      <c r="BI40" s="20">
        <v>1.4430000000000001</v>
      </c>
      <c r="BJ40" s="19">
        <f t="shared" si="104"/>
        <v>1.3196433993183552</v>
      </c>
      <c r="BK40" s="19">
        <f t="shared" si="105"/>
        <v>0.1402869005507851</v>
      </c>
      <c r="BL40" s="19">
        <f t="shared" si="106"/>
        <v>1.402869005507851</v>
      </c>
      <c r="BM40" s="19">
        <f t="shared" si="107"/>
        <v>1.5431559060586362</v>
      </c>
      <c r="BN40" s="36">
        <f t="shared" si="108"/>
        <v>0.24298776856964435</v>
      </c>
      <c r="BO40" s="17">
        <f t="shared" si="123"/>
        <v>15.557661698465406</v>
      </c>
      <c r="BP40" s="96">
        <f t="shared" si="110"/>
        <v>9.0172227208554667E-2</v>
      </c>
      <c r="BQ40" s="26">
        <v>0.37109999999999999</v>
      </c>
      <c r="BR40" s="20">
        <v>4.1000000000000002E-2</v>
      </c>
      <c r="BS40" s="20">
        <v>1.4450000000000001</v>
      </c>
      <c r="BT40" s="19">
        <f t="shared" si="111"/>
        <v>1.321472426898838</v>
      </c>
      <c r="BU40" s="19">
        <f t="shared" si="112"/>
        <v>0.11863814840091272</v>
      </c>
      <c r="BV40" s="19">
        <f t="shared" si="113"/>
        <v>1.4236577808109525</v>
      </c>
      <c r="BW40" s="19">
        <f t="shared" si="114"/>
        <v>1.5422959292118652</v>
      </c>
      <c r="BX40" s="36">
        <f t="shared" si="115"/>
        <v>0.299704011684091</v>
      </c>
      <c r="BY40" s="17">
        <f t="shared" si="124"/>
        <v>14.989801023706688</v>
      </c>
      <c r="BZ40" s="96">
        <f t="shared" si="117"/>
        <v>9.4975095303760707E-2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38</v>
      </c>
      <c r="F41" s="20">
        <f t="shared" si="66"/>
        <v>0.75460000000000005</v>
      </c>
      <c r="G41" s="20">
        <f t="shared" si="67"/>
        <v>7.7625658730727602</v>
      </c>
      <c r="H41" s="29">
        <f t="shared" si="68"/>
        <v>67488.873239436623</v>
      </c>
      <c r="I41" s="26">
        <v>1.1466000000000001</v>
      </c>
      <c r="J41" s="20">
        <v>4.9000000000000002E-2</v>
      </c>
      <c r="K41" s="20">
        <v>1.42</v>
      </c>
      <c r="L41" s="19">
        <f t="shared" si="69"/>
        <v>1.2986095821428028</v>
      </c>
      <c r="M41" s="19">
        <f t="shared" si="70"/>
        <v>1.0937229388584782</v>
      </c>
      <c r="N41" s="19">
        <f t="shared" si="71"/>
        <v>0</v>
      </c>
      <c r="O41" s="19">
        <f t="shared" si="72"/>
        <v>1.0937229388584782</v>
      </c>
      <c r="P41" s="36">
        <f t="shared" si="73"/>
        <v>0</v>
      </c>
      <c r="Q41" s="17">
        <f t="shared" si="118"/>
        <v>33.363940064087146</v>
      </c>
      <c r="R41" s="96">
        <f t="shared" si="75"/>
        <v>0</v>
      </c>
      <c r="S41" s="26">
        <v>0.72740000000000005</v>
      </c>
      <c r="T41" s="20">
        <v>0.123</v>
      </c>
      <c r="U41" s="20">
        <v>1.32</v>
      </c>
      <c r="V41" s="19">
        <f t="shared" si="76"/>
        <v>1.2071582031186618</v>
      </c>
      <c r="W41" s="19">
        <f t="shared" si="77"/>
        <v>0.38036558266335857</v>
      </c>
      <c r="X41" s="19">
        <f t="shared" si="78"/>
        <v>0.76073116532671714</v>
      </c>
      <c r="Y41" s="19">
        <f t="shared" si="79"/>
        <v>1.1410967479900758</v>
      </c>
      <c r="Z41" s="36">
        <f t="shared" si="80"/>
        <v>0.12504741800465999</v>
      </c>
      <c r="AA41" s="17">
        <f t="shared" si="119"/>
        <v>24.869974513944232</v>
      </c>
      <c r="AB41" s="96">
        <f t="shared" si="82"/>
        <v>3.0588337149287638E-2</v>
      </c>
      <c r="AC41" s="26">
        <v>0.62309999999999999</v>
      </c>
      <c r="AD41" s="20">
        <v>0.107</v>
      </c>
      <c r="AE41" s="20">
        <v>1.349</v>
      </c>
      <c r="AF41" s="19">
        <f t="shared" si="83"/>
        <v>1.2336791030356626</v>
      </c>
      <c r="AG41" s="19">
        <f t="shared" si="84"/>
        <v>0.29150510110130401</v>
      </c>
      <c r="AH41" s="19">
        <f t="shared" si="85"/>
        <v>1.166020404405216</v>
      </c>
      <c r="AI41" s="19">
        <f t="shared" si="86"/>
        <v>1.4575255055065202</v>
      </c>
      <c r="AJ41" s="36">
        <f t="shared" si="87"/>
        <v>0.2272267347118255</v>
      </c>
      <c r="AK41" s="17">
        <f t="shared" si="120"/>
        <v>22.756614287608571</v>
      </c>
      <c r="AL41" s="96">
        <f t="shared" si="89"/>
        <v>5.1238747103084549E-2</v>
      </c>
      <c r="AM41" s="26">
        <v>0.45279999999999998</v>
      </c>
      <c r="AN41" s="20">
        <v>6.6000000000000003E-2</v>
      </c>
      <c r="AO41" s="20">
        <v>1.4390000000000001</v>
      </c>
      <c r="AP41" s="19">
        <f t="shared" si="90"/>
        <v>1.3159853441573897</v>
      </c>
      <c r="AQ41" s="19">
        <f t="shared" si="91"/>
        <v>0.17516251868420091</v>
      </c>
      <c r="AR41" s="19">
        <f t="shared" si="92"/>
        <v>1.0509751121052053</v>
      </c>
      <c r="AS41" s="19">
        <f t="shared" si="93"/>
        <v>1.2261376307894063</v>
      </c>
      <c r="AT41" s="36">
        <f t="shared" si="94"/>
        <v>0.23922608504991455</v>
      </c>
      <c r="AU41" s="17">
        <f t="shared" si="121"/>
        <v>19.305940782863011</v>
      </c>
      <c r="AV41" s="96">
        <f t="shared" si="96"/>
        <v>5.4437912346551237E-2</v>
      </c>
      <c r="AW41" s="26">
        <v>0.43030000000000002</v>
      </c>
      <c r="AX41" s="20">
        <v>5.0999999999999997E-2</v>
      </c>
      <c r="AY41" s="20">
        <v>1.448</v>
      </c>
      <c r="AZ41" s="19">
        <f t="shared" si="97"/>
        <v>1.3242159682695622</v>
      </c>
      <c r="BA41" s="19">
        <f t="shared" si="98"/>
        <v>0.16017199060700185</v>
      </c>
      <c r="BB41" s="19">
        <f t="shared" si="99"/>
        <v>1.2813759248560148</v>
      </c>
      <c r="BC41" s="19">
        <f t="shared" si="100"/>
        <v>1.4415479154630166</v>
      </c>
      <c r="BD41" s="36">
        <f t="shared" si="101"/>
        <v>0.24956808471862321</v>
      </c>
      <c r="BE41" s="17">
        <f t="shared" si="122"/>
        <v>18.850038528859635</v>
      </c>
      <c r="BF41" s="96">
        <f t="shared" si="103"/>
        <v>6.7977363701098692E-2</v>
      </c>
      <c r="BG41" s="26">
        <v>0.5806</v>
      </c>
      <c r="BH41" s="20">
        <v>4.1000000000000002E-2</v>
      </c>
      <c r="BI41" s="20">
        <v>1.407</v>
      </c>
      <c r="BJ41" s="19">
        <f t="shared" si="104"/>
        <v>1.2867209028696645</v>
      </c>
      <c r="BK41" s="19">
        <f t="shared" si="105"/>
        <v>0.27532713459482033</v>
      </c>
      <c r="BL41" s="19">
        <f t="shared" si="106"/>
        <v>2.7532713459482028</v>
      </c>
      <c r="BM41" s="19">
        <f t="shared" si="107"/>
        <v>3.0285984805430233</v>
      </c>
      <c r="BN41" s="36">
        <f t="shared" si="108"/>
        <v>0.236790247173924</v>
      </c>
      <c r="BO41" s="17">
        <f t="shared" si="123"/>
        <v>21.895465585602196</v>
      </c>
      <c r="BP41" s="96">
        <f t="shared" si="110"/>
        <v>0.12574618864276044</v>
      </c>
      <c r="BQ41" s="26">
        <v>0.51839999999999997</v>
      </c>
      <c r="BR41" s="20">
        <v>3.5000000000000003E-2</v>
      </c>
      <c r="BS41" s="20">
        <v>1.415</v>
      </c>
      <c r="BT41" s="19">
        <f t="shared" si="111"/>
        <v>1.2940370131915957</v>
      </c>
      <c r="BU41" s="19">
        <f t="shared" si="112"/>
        <v>0.22199828660394952</v>
      </c>
      <c r="BV41" s="19">
        <f t="shared" si="113"/>
        <v>2.6639794392473939</v>
      </c>
      <c r="BW41" s="19">
        <f t="shared" si="114"/>
        <v>2.8859777258513435</v>
      </c>
      <c r="BX41" s="36">
        <f t="shared" si="115"/>
        <v>0.24533184752187373</v>
      </c>
      <c r="BY41" s="17">
        <f t="shared" si="124"/>
        <v>20.635149132312858</v>
      </c>
      <c r="BZ41" s="96">
        <f t="shared" si="117"/>
        <v>0.1290991124980935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40</v>
      </c>
      <c r="F42" s="20">
        <f t="shared" si="66"/>
        <v>0.79460000000000008</v>
      </c>
      <c r="G42" s="20">
        <f t="shared" si="67"/>
        <v>8.1740456437100661</v>
      </c>
      <c r="H42" s="29">
        <f t="shared" si="68"/>
        <v>71066.338028169019</v>
      </c>
      <c r="I42" s="26">
        <v>1.2199</v>
      </c>
      <c r="J42" s="20">
        <v>7.4999999999999997E-2</v>
      </c>
      <c r="K42" s="20">
        <v>1.403</v>
      </c>
      <c r="L42" s="19">
        <f t="shared" si="69"/>
        <v>1.2830628477086987</v>
      </c>
      <c r="M42" s="19">
        <f t="shared" si="70"/>
        <v>1.2085665273176058</v>
      </c>
      <c r="N42" s="19">
        <f t="shared" si="71"/>
        <v>0</v>
      </c>
      <c r="O42" s="19">
        <f t="shared" si="72"/>
        <v>1.2085665273176058</v>
      </c>
      <c r="P42" s="36">
        <f t="shared" si="73"/>
        <v>0</v>
      </c>
      <c r="Q42" s="17">
        <f t="shared" si="118"/>
        <v>40.690000700212444</v>
      </c>
      <c r="R42" s="96">
        <f t="shared" si="75"/>
        <v>0</v>
      </c>
      <c r="S42" s="26">
        <v>0.86119999999999997</v>
      </c>
      <c r="T42" s="20">
        <v>0.11899999999999999</v>
      </c>
      <c r="U42" s="20">
        <v>1.3560000000000001</v>
      </c>
      <c r="V42" s="19">
        <f t="shared" si="76"/>
        <v>1.2400806995673526</v>
      </c>
      <c r="W42" s="19">
        <f t="shared" si="77"/>
        <v>0.56264463031714429</v>
      </c>
      <c r="X42" s="19">
        <f t="shared" si="78"/>
        <v>1.1252892606342886</v>
      </c>
      <c r="Y42" s="19">
        <f t="shared" si="79"/>
        <v>1.6879338909514328</v>
      </c>
      <c r="Z42" s="36">
        <f t="shared" si="80"/>
        <v>0.12766977570360741</v>
      </c>
      <c r="AA42" s="17">
        <f t="shared" si="119"/>
        <v>32.203749609354716</v>
      </c>
      <c r="AB42" s="96">
        <f t="shared" si="82"/>
        <v>3.4942802446439609E-2</v>
      </c>
      <c r="AC42" s="26">
        <v>0.6946</v>
      </c>
      <c r="AD42" s="20">
        <v>0.09</v>
      </c>
      <c r="AE42" s="20">
        <v>1.403</v>
      </c>
      <c r="AF42" s="19">
        <f t="shared" si="83"/>
        <v>1.2830628477086987</v>
      </c>
      <c r="AG42" s="19">
        <f t="shared" si="84"/>
        <v>0.39182456229104795</v>
      </c>
      <c r="AH42" s="19">
        <f t="shared" si="85"/>
        <v>1.5672982491641918</v>
      </c>
      <c r="AI42" s="19">
        <f t="shared" si="86"/>
        <v>1.9591228114552397</v>
      </c>
      <c r="AJ42" s="36">
        <f t="shared" si="87"/>
        <v>0.20673290249540982</v>
      </c>
      <c r="AK42" s="17">
        <f t="shared" si="120"/>
        <v>28.262268060046392</v>
      </c>
      <c r="AL42" s="96">
        <f t="shared" si="89"/>
        <v>5.5455501512981516E-2</v>
      </c>
      <c r="AM42" s="26">
        <v>0.59860000000000002</v>
      </c>
      <c r="AN42" s="20">
        <v>6.3E-2</v>
      </c>
      <c r="AO42" s="20">
        <v>1.405</v>
      </c>
      <c r="AP42" s="19">
        <f t="shared" si="90"/>
        <v>1.2848918752891816</v>
      </c>
      <c r="AQ42" s="19">
        <f t="shared" si="91"/>
        <v>0.29183194564769888</v>
      </c>
      <c r="AR42" s="19">
        <f t="shared" si="92"/>
        <v>1.750991673886193</v>
      </c>
      <c r="AS42" s="19">
        <f t="shared" si="93"/>
        <v>2.042823619533892</v>
      </c>
      <c r="AT42" s="36">
        <f t="shared" si="94"/>
        <v>0.21768886127879242</v>
      </c>
      <c r="AU42" s="17">
        <f t="shared" si="121"/>
        <v>25.991066206903536</v>
      </c>
      <c r="AV42" s="96">
        <f t="shared" si="96"/>
        <v>6.7368982093589866E-2</v>
      </c>
      <c r="AW42" s="26">
        <v>0.62939999999999996</v>
      </c>
      <c r="AX42" s="20">
        <v>4.8000000000000001E-2</v>
      </c>
      <c r="AY42" s="20">
        <v>1.3979999999999999</v>
      </c>
      <c r="AZ42" s="19">
        <f t="shared" si="97"/>
        <v>1.2784902787574917</v>
      </c>
      <c r="BA42" s="19">
        <f t="shared" si="98"/>
        <v>0.31942917298977186</v>
      </c>
      <c r="BB42" s="19">
        <f t="shared" si="99"/>
        <v>2.5554333839181749</v>
      </c>
      <c r="BC42" s="19">
        <f t="shared" si="100"/>
        <v>2.8748625569079467</v>
      </c>
      <c r="BD42" s="36">
        <f t="shared" si="101"/>
        <v>0.21894615685724603</v>
      </c>
      <c r="BE42" s="17">
        <f t="shared" si="122"/>
        <v>26.719743468120203</v>
      </c>
      <c r="BF42" s="96">
        <f t="shared" si="103"/>
        <v>9.5638395142794222E-2</v>
      </c>
      <c r="BG42" s="26">
        <v>0.7198</v>
      </c>
      <c r="BH42" s="20">
        <v>4.3999999999999997E-2</v>
      </c>
      <c r="BI42" s="20">
        <v>1.339</v>
      </c>
      <c r="BJ42" s="19">
        <f t="shared" si="104"/>
        <v>1.2245339651332485</v>
      </c>
      <c r="BK42" s="19">
        <f t="shared" si="105"/>
        <v>0.3832583237176802</v>
      </c>
      <c r="BL42" s="19">
        <f t="shared" si="106"/>
        <v>3.8325832371768014</v>
      </c>
      <c r="BM42" s="19">
        <f t="shared" si="107"/>
        <v>4.2158415608944813</v>
      </c>
      <c r="BN42" s="36">
        <f t="shared" si="108"/>
        <v>0.2301471439356296</v>
      </c>
      <c r="BO42" s="17">
        <f t="shared" si="123"/>
        <v>28.858458546496394</v>
      </c>
      <c r="BP42" s="96">
        <f t="shared" si="110"/>
        <v>0.13280623533657526</v>
      </c>
      <c r="BQ42" s="26">
        <v>0.63829999999999998</v>
      </c>
      <c r="BR42" s="20">
        <v>5.7000000000000002E-2</v>
      </c>
      <c r="BS42" s="20">
        <v>1.371</v>
      </c>
      <c r="BT42" s="19">
        <f t="shared" si="111"/>
        <v>1.2537984064209737</v>
      </c>
      <c r="BU42" s="19">
        <f t="shared" si="112"/>
        <v>0.31595945464210323</v>
      </c>
      <c r="BV42" s="19">
        <f t="shared" si="113"/>
        <v>3.7915134557052386</v>
      </c>
      <c r="BW42" s="19">
        <f t="shared" si="114"/>
        <v>4.107472910347342</v>
      </c>
      <c r="BX42" s="36">
        <f t="shared" si="115"/>
        <v>0.37507901823290368</v>
      </c>
      <c r="BY42" s="17">
        <f t="shared" si="124"/>
        <v>26.930302806588656</v>
      </c>
      <c r="BZ42" s="96">
        <f t="shared" si="117"/>
        <v>0.14078985605678457</v>
      </c>
    </row>
    <row r="43" spans="2:78" ht="20.100000000000001" customHeight="1">
      <c r="B43" s="33" t="s">
        <v>22</v>
      </c>
      <c r="C43" s="34">
        <v>0.02</v>
      </c>
      <c r="D43" s="2"/>
      <c r="E43" s="38">
        <v>42</v>
      </c>
      <c r="F43" s="20">
        <f t="shared" si="66"/>
        <v>0.83460000000000001</v>
      </c>
      <c r="G43" s="20">
        <f t="shared" si="67"/>
        <v>8.5855254143473694</v>
      </c>
      <c r="H43" s="29">
        <f t="shared" si="68"/>
        <v>74643.8028169014</v>
      </c>
      <c r="I43" s="26">
        <v>1.2581</v>
      </c>
      <c r="J43" s="20">
        <v>0.13</v>
      </c>
      <c r="K43" s="20">
        <v>1.252</v>
      </c>
      <c r="L43" s="19">
        <f t="shared" si="69"/>
        <v>1.1449712653822457</v>
      </c>
      <c r="M43" s="19">
        <f t="shared" si="70"/>
        <v>1.0236364442481496</v>
      </c>
      <c r="N43" s="19">
        <f t="shared" si="71"/>
        <v>0</v>
      </c>
      <c r="O43" s="19">
        <f t="shared" si="72"/>
        <v>1.0236364442481496</v>
      </c>
      <c r="P43" s="36">
        <f t="shared" si="73"/>
        <v>0</v>
      </c>
      <c r="Q43" s="17">
        <f t="shared" si="118"/>
        <v>48.196725565308853</v>
      </c>
      <c r="R43" s="96">
        <f t="shared" si="75"/>
        <v>0</v>
      </c>
      <c r="S43" s="26">
        <v>1.1375</v>
      </c>
      <c r="T43" s="20">
        <v>5.6000000000000001E-2</v>
      </c>
      <c r="U43" s="20">
        <v>1.2210000000000001</v>
      </c>
      <c r="V43" s="19">
        <f t="shared" si="76"/>
        <v>1.1166213378847623</v>
      </c>
      <c r="W43" s="19">
        <f t="shared" si="77"/>
        <v>0.79586772983119392</v>
      </c>
      <c r="X43" s="19">
        <f t="shared" si="78"/>
        <v>1.5917354596623878</v>
      </c>
      <c r="Y43" s="19">
        <f t="shared" si="79"/>
        <v>2.3876031894935816</v>
      </c>
      <c r="Z43" s="36">
        <f t="shared" si="80"/>
        <v>4.8712577509701496E-2</v>
      </c>
      <c r="AA43" s="17">
        <f t="shared" si="119"/>
        <v>44.890585355322926</v>
      </c>
      <c r="AB43" s="96">
        <f t="shared" si="82"/>
        <v>3.5458113256116114E-2</v>
      </c>
      <c r="AC43" s="26">
        <v>1.0167999999999999</v>
      </c>
      <c r="AD43" s="20">
        <v>7.5999999999999998E-2</v>
      </c>
      <c r="AE43" s="20">
        <v>1.2490000000000001</v>
      </c>
      <c r="AF43" s="19">
        <f t="shared" si="83"/>
        <v>1.1422277240115217</v>
      </c>
      <c r="AG43" s="19">
        <f t="shared" si="84"/>
        <v>0.66543050930853798</v>
      </c>
      <c r="AH43" s="19">
        <f t="shared" si="85"/>
        <v>2.6617220372341519</v>
      </c>
      <c r="AI43" s="19">
        <f t="shared" si="86"/>
        <v>3.3271525465426901</v>
      </c>
      <c r="AJ43" s="36">
        <f t="shared" si="87"/>
        <v>0.13835352212289428</v>
      </c>
      <c r="AK43" s="17">
        <f t="shared" si="120"/>
        <v>41.581703735544316</v>
      </c>
      <c r="AL43" s="96">
        <f t="shared" si="89"/>
        <v>6.4011856131784575E-2</v>
      </c>
      <c r="AM43" s="26">
        <v>0.89739999999999998</v>
      </c>
      <c r="AN43" s="20">
        <v>7.2999999999999995E-2</v>
      </c>
      <c r="AO43" s="20">
        <v>1.272</v>
      </c>
      <c r="AP43" s="19">
        <f t="shared" si="90"/>
        <v>1.1632615411870739</v>
      </c>
      <c r="AQ43" s="19">
        <f t="shared" si="91"/>
        <v>0.53759238725428227</v>
      </c>
      <c r="AR43" s="19">
        <f t="shared" si="92"/>
        <v>3.2255543235256932</v>
      </c>
      <c r="AS43" s="19">
        <f t="shared" si="93"/>
        <v>3.7631467107799752</v>
      </c>
      <c r="AT43" s="36">
        <f t="shared" si="94"/>
        <v>0.20674741700287488</v>
      </c>
      <c r="AU43" s="17">
        <f t="shared" si="121"/>
        <v>38.308460443070693</v>
      </c>
      <c r="AV43" s="96">
        <f t="shared" si="96"/>
        <v>8.4199528934844933E-2</v>
      </c>
      <c r="AW43" s="26">
        <v>0.82940000000000003</v>
      </c>
      <c r="AX43" s="20">
        <v>5.6000000000000001E-2</v>
      </c>
      <c r="AY43" s="20">
        <v>1.2849999999999999</v>
      </c>
      <c r="AZ43" s="19">
        <f t="shared" si="97"/>
        <v>1.1751502204602122</v>
      </c>
      <c r="BA43" s="19">
        <f t="shared" si="98"/>
        <v>0.4686418562001306</v>
      </c>
      <c r="BB43" s="19">
        <f t="shared" si="99"/>
        <v>3.7491348496010448</v>
      </c>
      <c r="BC43" s="19">
        <f t="shared" si="100"/>
        <v>4.2177767058011755</v>
      </c>
      <c r="BD43" s="36">
        <f t="shared" si="101"/>
        <v>0.21581221820021537</v>
      </c>
      <c r="BE43" s="17">
        <f t="shared" si="122"/>
        <v>36.444301784040491</v>
      </c>
      <c r="BF43" s="96">
        <f t="shared" si="103"/>
        <v>0.10287300527301767</v>
      </c>
      <c r="BG43" s="26">
        <v>0.7329</v>
      </c>
      <c r="BH43" s="20">
        <v>5.0999999999999997E-2</v>
      </c>
      <c r="BI43" s="20">
        <v>1.28</v>
      </c>
      <c r="BJ43" s="19">
        <f t="shared" si="104"/>
        <v>1.1705776515090054</v>
      </c>
      <c r="BK43" s="19">
        <f t="shared" si="105"/>
        <v>0.36309154817686046</v>
      </c>
      <c r="BL43" s="19">
        <f t="shared" si="106"/>
        <v>3.630915481768604</v>
      </c>
      <c r="BM43" s="19">
        <f t="shared" si="107"/>
        <v>3.9940070299454646</v>
      </c>
      <c r="BN43" s="36">
        <f t="shared" si="108"/>
        <v>0.24377090781709784</v>
      </c>
      <c r="BO43" s="17">
        <f t="shared" si="123"/>
        <v>33.798841334093218</v>
      </c>
      <c r="BP43" s="96">
        <f t="shared" si="110"/>
        <v>0.10742721757464699</v>
      </c>
      <c r="BQ43" s="26">
        <v>0.66590000000000005</v>
      </c>
      <c r="BR43" s="20">
        <v>5.3999999999999999E-2</v>
      </c>
      <c r="BS43" s="20">
        <v>1.3240000000000001</v>
      </c>
      <c r="BT43" s="19">
        <f t="shared" si="111"/>
        <v>1.2108162582796274</v>
      </c>
      <c r="BU43" s="19">
        <f t="shared" si="112"/>
        <v>0.32070132710405586</v>
      </c>
      <c r="BV43" s="19">
        <f t="shared" si="113"/>
        <v>3.8484159252486698</v>
      </c>
      <c r="BW43" s="19">
        <f t="shared" si="114"/>
        <v>4.1691172523527253</v>
      </c>
      <c r="BX43" s="36">
        <f t="shared" si="115"/>
        <v>0.33139254579339367</v>
      </c>
      <c r="BY43" s="17">
        <f t="shared" si="124"/>
        <v>31.962096772989927</v>
      </c>
      <c r="BZ43" s="96">
        <f t="shared" si="117"/>
        <v>0.12040561520672305</v>
      </c>
    </row>
    <row r="44" spans="2:78" ht="20.100000000000001" customHeight="1" thickBot="1">
      <c r="B44" s="13" t="s">
        <v>16</v>
      </c>
      <c r="C44" s="14">
        <f>1/(2*PI())*SQRT($C$2/(C41+C42))</f>
        <v>1.0934772232751386</v>
      </c>
      <c r="D44" s="2"/>
      <c r="E44" s="38">
        <v>44</v>
      </c>
      <c r="F44" s="20">
        <f t="shared" si="66"/>
        <v>0.87460000000000004</v>
      </c>
      <c r="G44" s="20">
        <f t="shared" si="67"/>
        <v>8.9970051849846762</v>
      </c>
      <c r="H44" s="29">
        <f t="shared" si="68"/>
        <v>78221.267605633795</v>
      </c>
      <c r="I44" s="26">
        <v>1.8049999999999999</v>
      </c>
      <c r="J44" s="20">
        <v>7.5999999999999998E-2</v>
      </c>
      <c r="K44" s="20">
        <v>1.2430000000000001</v>
      </c>
      <c r="L44" s="19">
        <f t="shared" si="69"/>
        <v>1.1367406412700731</v>
      </c>
      <c r="M44" s="19">
        <f t="shared" si="70"/>
        <v>2.0768418513831026</v>
      </c>
      <c r="N44" s="19">
        <f t="shared" si="71"/>
        <v>0</v>
      </c>
      <c r="O44" s="19">
        <f t="shared" si="72"/>
        <v>2.0768418513831026</v>
      </c>
      <c r="P44" s="36">
        <f t="shared" si="73"/>
        <v>0</v>
      </c>
      <c r="Q44" s="17">
        <f t="shared" si="118"/>
        <v>72.717370710210815</v>
      </c>
      <c r="R44" s="96">
        <f t="shared" si="75"/>
        <v>0</v>
      </c>
      <c r="S44" s="26">
        <v>1.2292000000000001</v>
      </c>
      <c r="T44" s="20">
        <v>4.2000000000000003E-2</v>
      </c>
      <c r="U44" s="20">
        <v>1.2190000000000001</v>
      </c>
      <c r="V44" s="19">
        <f t="shared" si="76"/>
        <v>1.1147923103042794</v>
      </c>
      <c r="W44" s="19">
        <f t="shared" si="77"/>
        <v>0.92631622597866969</v>
      </c>
      <c r="X44" s="19">
        <f t="shared" si="78"/>
        <v>1.8526324519573394</v>
      </c>
      <c r="Y44" s="19">
        <f t="shared" si="79"/>
        <v>2.7789486779360093</v>
      </c>
      <c r="Z44" s="36">
        <f t="shared" si="80"/>
        <v>3.6414844233335512E-2</v>
      </c>
      <c r="AA44" s="17">
        <f t="shared" si="119"/>
        <v>54.552224482471388</v>
      </c>
      <c r="AB44" s="96">
        <f t="shared" si="82"/>
        <v>3.3960713234574398E-2</v>
      </c>
      <c r="AC44" s="26">
        <v>1.0945</v>
      </c>
      <c r="AD44" s="20">
        <v>3.6999999999999998E-2</v>
      </c>
      <c r="AE44" s="20">
        <v>1.256</v>
      </c>
      <c r="AF44" s="19">
        <f t="shared" si="83"/>
        <v>1.1486293205432114</v>
      </c>
      <c r="AG44" s="19">
        <f t="shared" si="84"/>
        <v>0.77968210708679164</v>
      </c>
      <c r="AH44" s="19">
        <f t="shared" si="85"/>
        <v>3.1187284283471666</v>
      </c>
      <c r="AI44" s="19">
        <f t="shared" si="86"/>
        <v>3.8984105354339582</v>
      </c>
      <c r="AJ44" s="36">
        <f t="shared" si="87"/>
        <v>6.8113430438417555E-2</v>
      </c>
      <c r="AK44" s="17">
        <f t="shared" si="120"/>
        <v>50.302753838364929</v>
      </c>
      <c r="AL44" s="96">
        <f t="shared" si="89"/>
        <v>6.1999158900294109E-2</v>
      </c>
      <c r="AM44" s="26">
        <v>0.87319999999999998</v>
      </c>
      <c r="AN44" s="20">
        <v>9.2999999999999999E-2</v>
      </c>
      <c r="AO44" s="20">
        <v>1.242</v>
      </c>
      <c r="AP44" s="19">
        <f t="shared" si="90"/>
        <v>1.1358261274798316</v>
      </c>
      <c r="AQ44" s="19">
        <f t="shared" si="91"/>
        <v>0.48526325036925355</v>
      </c>
      <c r="AR44" s="19">
        <f t="shared" si="92"/>
        <v>2.9115795022155209</v>
      </c>
      <c r="AS44" s="19">
        <f t="shared" si="93"/>
        <v>3.3968427525847744</v>
      </c>
      <c r="AT44" s="36">
        <f t="shared" si="94"/>
        <v>0.25111297304454533</v>
      </c>
      <c r="AU44" s="17">
        <f t="shared" si="121"/>
        <v>43.321255296859654</v>
      </c>
      <c r="AV44" s="96">
        <f t="shared" si="96"/>
        <v>6.7209028968894635E-2</v>
      </c>
      <c r="AW44" s="26">
        <v>0.82869999999999999</v>
      </c>
      <c r="AX44" s="20">
        <v>4.9000000000000002E-2</v>
      </c>
      <c r="AY44" s="20">
        <v>1.2410000000000001</v>
      </c>
      <c r="AZ44" s="19">
        <f t="shared" si="97"/>
        <v>1.1349116136895905</v>
      </c>
      <c r="BA44" s="19">
        <f t="shared" si="98"/>
        <v>0.43636006501813118</v>
      </c>
      <c r="BB44" s="19">
        <f t="shared" si="99"/>
        <v>3.4908805201450495</v>
      </c>
      <c r="BC44" s="19">
        <f t="shared" si="100"/>
        <v>3.9272405851631804</v>
      </c>
      <c r="BD44" s="36">
        <f t="shared" si="101"/>
        <v>0.17612515539418022</v>
      </c>
      <c r="BE44" s="17">
        <f t="shared" si="122"/>
        <v>41.917384148658194</v>
      </c>
      <c r="BF44" s="96">
        <f t="shared" si="103"/>
        <v>8.3280018327593922E-2</v>
      </c>
      <c r="BG44" s="26">
        <v>0.66259999999999997</v>
      </c>
      <c r="BH44" s="20">
        <v>6.0999999999999999E-2</v>
      </c>
      <c r="BI44" s="20">
        <v>1.123</v>
      </c>
      <c r="BJ44" s="19">
        <f t="shared" si="104"/>
        <v>1.0269989864411038</v>
      </c>
      <c r="BK44" s="19">
        <f t="shared" si="105"/>
        <v>0.22843841212439614</v>
      </c>
      <c r="BL44" s="19">
        <f t="shared" si="106"/>
        <v>2.2843841212439608</v>
      </c>
      <c r="BM44" s="19">
        <f t="shared" si="107"/>
        <v>2.5128225333683569</v>
      </c>
      <c r="BN44" s="36">
        <f t="shared" si="108"/>
        <v>0.22443010198223753</v>
      </c>
      <c r="BO44" s="17">
        <f t="shared" si="123"/>
        <v>36.677316784247765</v>
      </c>
      <c r="BP44" s="96">
        <f t="shared" si="110"/>
        <v>6.2283294459126351E-2</v>
      </c>
      <c r="BQ44" s="26">
        <v>0.59899999999999998</v>
      </c>
      <c r="BR44" s="20">
        <v>5.2999999999999999E-2</v>
      </c>
      <c r="BS44" s="20">
        <v>1.137</v>
      </c>
      <c r="BT44" s="19">
        <f t="shared" si="111"/>
        <v>1.0398021795044836</v>
      </c>
      <c r="BU44" s="19">
        <f t="shared" si="112"/>
        <v>0.19137329358669664</v>
      </c>
      <c r="BV44" s="19">
        <f t="shared" si="113"/>
        <v>2.2964795230403596</v>
      </c>
      <c r="BW44" s="19">
        <f t="shared" si="114"/>
        <v>2.4878528166270564</v>
      </c>
      <c r="BX44" s="36">
        <f t="shared" si="115"/>
        <v>0.23986661383521216</v>
      </c>
      <c r="BY44" s="17">
        <f t="shared" si="124"/>
        <v>34.670885210638481</v>
      </c>
      <c r="BZ44" s="96">
        <f t="shared" si="117"/>
        <v>6.6236541383019071E-2</v>
      </c>
    </row>
    <row r="45" spans="2:78" ht="20.100000000000001" customHeight="1">
      <c r="B45" s="2"/>
      <c r="C45" s="2"/>
      <c r="D45" s="2"/>
      <c r="E45" s="38">
        <v>46</v>
      </c>
      <c r="F45" s="20">
        <f t="shared" si="66"/>
        <v>0.91460000000000008</v>
      </c>
      <c r="G45" s="20">
        <f t="shared" si="67"/>
        <v>9.4084849556219812</v>
      </c>
      <c r="H45" s="29">
        <f t="shared" si="68"/>
        <v>81798.732394366205</v>
      </c>
      <c r="I45" s="26">
        <v>2.0152999999999999</v>
      </c>
      <c r="J45" s="20">
        <v>7.2999999999999995E-2</v>
      </c>
      <c r="K45" s="20">
        <v>1.196</v>
      </c>
      <c r="L45" s="19">
        <f t="shared" si="69"/>
        <v>1.0937584931287267</v>
      </c>
      <c r="M45" s="19">
        <f t="shared" si="70"/>
        <v>2.3968923328817882</v>
      </c>
      <c r="N45" s="19">
        <f t="shared" si="71"/>
        <v>0</v>
      </c>
      <c r="O45" s="19">
        <f t="shared" si="72"/>
        <v>2.3968923328817882</v>
      </c>
      <c r="P45" s="36">
        <f t="shared" si="73"/>
        <v>0</v>
      </c>
      <c r="Q45" s="17">
        <f t="shared" si="118"/>
        <v>90.744894615704837</v>
      </c>
      <c r="R45" s="96">
        <f t="shared" si="75"/>
        <v>0</v>
      </c>
      <c r="S45" s="26">
        <v>1.3289</v>
      </c>
      <c r="T45" s="20">
        <v>0.04</v>
      </c>
      <c r="U45" s="20">
        <v>1.17</v>
      </c>
      <c r="V45" s="19">
        <f t="shared" si="76"/>
        <v>1.0699811345824501</v>
      </c>
      <c r="W45" s="19">
        <f t="shared" si="77"/>
        <v>0.99738557646148862</v>
      </c>
      <c r="X45" s="19">
        <f t="shared" si="78"/>
        <v>1.9947711529229772</v>
      </c>
      <c r="Y45" s="19">
        <f t="shared" si="79"/>
        <v>2.9921567293844658</v>
      </c>
      <c r="Z45" s="36">
        <f t="shared" si="80"/>
        <v>3.194872048395616E-2</v>
      </c>
      <c r="AA45" s="17">
        <f t="shared" si="119"/>
        <v>65.981528152770082</v>
      </c>
      <c r="AB45" s="96">
        <f t="shared" si="82"/>
        <v>3.0232266647483391E-2</v>
      </c>
      <c r="AC45" s="26">
        <v>1.1646000000000001</v>
      </c>
      <c r="AD45" s="20">
        <v>4.2999999999999997E-2</v>
      </c>
      <c r="AE45" s="20">
        <v>1.1830000000000001</v>
      </c>
      <c r="AF45" s="19">
        <f t="shared" si="83"/>
        <v>1.0818698138555884</v>
      </c>
      <c r="AG45" s="19">
        <f t="shared" si="84"/>
        <v>0.78312270914653814</v>
      </c>
      <c r="AH45" s="19">
        <f t="shared" si="85"/>
        <v>3.1324908365861526</v>
      </c>
      <c r="AI45" s="19">
        <f t="shared" si="86"/>
        <v>3.9156135457326906</v>
      </c>
      <c r="AJ45" s="36">
        <f t="shared" si="87"/>
        <v>7.0224668124003464E-2</v>
      </c>
      <c r="AK45" s="17">
        <f t="shared" si="120"/>
        <v>60.05404984586422</v>
      </c>
      <c r="AL45" s="96">
        <f t="shared" si="89"/>
        <v>5.2161192203124665E-2</v>
      </c>
      <c r="AM45" s="26">
        <v>0.90229999999999999</v>
      </c>
      <c r="AN45" s="20">
        <v>0.10199999999999999</v>
      </c>
      <c r="AO45" s="20">
        <v>1.1719999999999999</v>
      </c>
      <c r="AP45" s="19">
        <f t="shared" si="90"/>
        <v>1.071810162162933</v>
      </c>
      <c r="AQ45" s="19">
        <f t="shared" si="91"/>
        <v>0.46138545050945928</v>
      </c>
      <c r="AR45" s="19">
        <f t="shared" si="92"/>
        <v>2.7683127030567554</v>
      </c>
      <c r="AS45" s="19">
        <f t="shared" si="93"/>
        <v>3.2296981535662148</v>
      </c>
      <c r="AT45" s="36">
        <f t="shared" si="94"/>
        <v>0.24524400779519567</v>
      </c>
      <c r="AU45" s="17">
        <f t="shared" si="121"/>
        <v>50.591009310858702</v>
      </c>
      <c r="AV45" s="96">
        <f t="shared" si="96"/>
        <v>5.4719459855934779E-2</v>
      </c>
      <c r="AW45" s="26">
        <v>0.74780000000000002</v>
      </c>
      <c r="AX45" s="20">
        <v>6.4000000000000001E-2</v>
      </c>
      <c r="AY45" s="20">
        <v>1.1200000000000001</v>
      </c>
      <c r="AZ45" s="19">
        <f t="shared" si="97"/>
        <v>1.0242554450703798</v>
      </c>
      <c r="BA45" s="19">
        <f t="shared" si="98"/>
        <v>0.28941012717407438</v>
      </c>
      <c r="BB45" s="19">
        <f t="shared" si="99"/>
        <v>2.3152810173925951</v>
      </c>
      <c r="BC45" s="19">
        <f t="shared" si="100"/>
        <v>2.6046911445666696</v>
      </c>
      <c r="BD45" s="36">
        <f t="shared" si="101"/>
        <v>0.18736901149863217</v>
      </c>
      <c r="BE45" s="17">
        <f t="shared" si="122"/>
        <v>45.017087226762818</v>
      </c>
      <c r="BF45" s="96">
        <f t="shared" si="103"/>
        <v>5.1431160033298472E-2</v>
      </c>
      <c r="BG45" s="26">
        <v>0.71719999999999995</v>
      </c>
      <c r="BH45" s="20">
        <v>5.1999999999999998E-2</v>
      </c>
      <c r="BI45" s="20">
        <v>1.069</v>
      </c>
      <c r="BJ45" s="19">
        <f t="shared" si="104"/>
        <v>0.97761524176806769</v>
      </c>
      <c r="BK45" s="19">
        <f t="shared" si="105"/>
        <v>0.24251730268815305</v>
      </c>
      <c r="BL45" s="19">
        <f t="shared" si="106"/>
        <v>2.4251730268815299</v>
      </c>
      <c r="BM45" s="19">
        <f t="shared" si="107"/>
        <v>2.667690329569683</v>
      </c>
      <c r="BN45" s="36">
        <f t="shared" si="108"/>
        <v>0.17336064467695259</v>
      </c>
      <c r="BO45" s="17">
        <f t="shared" si="123"/>
        <v>43.913125959621482</v>
      </c>
      <c r="BP45" s="96">
        <f t="shared" si="110"/>
        <v>5.5226608761842613E-2</v>
      </c>
      <c r="BQ45" s="26">
        <v>0.62909999999999999</v>
      </c>
      <c r="BR45" s="20">
        <v>4.9000000000000002E-2</v>
      </c>
      <c r="BS45" s="20">
        <v>1.0840000000000001</v>
      </c>
      <c r="BT45" s="19">
        <f t="shared" si="111"/>
        <v>0.99133294862168897</v>
      </c>
      <c r="BU45" s="19">
        <f t="shared" si="112"/>
        <v>0.19186894690378925</v>
      </c>
      <c r="BV45" s="19">
        <f t="shared" si="113"/>
        <v>2.3024273628454708</v>
      </c>
      <c r="BW45" s="19">
        <f t="shared" si="114"/>
        <v>2.4942963097492599</v>
      </c>
      <c r="BX45" s="36">
        <f t="shared" si="115"/>
        <v>0.20157081406451721</v>
      </c>
      <c r="BY45" s="17">
        <f t="shared" si="124"/>
        <v>40.734727670891083</v>
      </c>
      <c r="BZ45" s="96">
        <f t="shared" si="117"/>
        <v>5.6522468529740008E-2</v>
      </c>
    </row>
    <row r="46" spans="2:78" ht="20.100000000000001" customHeight="1">
      <c r="B46" s="2"/>
      <c r="C46" s="2"/>
      <c r="D46" s="2"/>
      <c r="E46" s="38">
        <v>48</v>
      </c>
      <c r="F46" s="20">
        <f t="shared" si="66"/>
        <v>0.9546</v>
      </c>
      <c r="G46" s="20">
        <f t="shared" si="67"/>
        <v>9.8199647262592844</v>
      </c>
      <c r="H46" s="29">
        <f t="shared" si="68"/>
        <v>85376.1971830986</v>
      </c>
      <c r="I46" s="22">
        <v>2.2517</v>
      </c>
      <c r="J46" s="19">
        <v>4.2000000000000003E-2</v>
      </c>
      <c r="K46" s="19">
        <v>1.1759999999999999</v>
      </c>
      <c r="L46" s="19">
        <f t="shared" si="69"/>
        <v>1.0754682173238985</v>
      </c>
      <c r="M46" s="19">
        <f t="shared" si="70"/>
        <v>2.8929601824213602</v>
      </c>
      <c r="N46" s="19">
        <f t="shared" si="71"/>
        <v>0</v>
      </c>
      <c r="O46" s="19">
        <f t="shared" si="72"/>
        <v>2.8929601824213602</v>
      </c>
      <c r="P46" s="36">
        <f t="shared" si="73"/>
        <v>0</v>
      </c>
      <c r="Q46" s="17">
        <f t="shared" si="118"/>
        <v>112.87667100929595</v>
      </c>
      <c r="R46" s="96">
        <f t="shared" si="75"/>
        <v>0</v>
      </c>
      <c r="S46" s="22">
        <v>1.3018000000000001</v>
      </c>
      <c r="T46" s="19">
        <v>7.8E-2</v>
      </c>
      <c r="U46" s="19">
        <v>1.087</v>
      </c>
      <c r="V46" s="19">
        <f t="shared" si="76"/>
        <v>0.99407648999241305</v>
      </c>
      <c r="W46" s="19">
        <f t="shared" si="77"/>
        <v>0.82614138745878196</v>
      </c>
      <c r="X46" s="19">
        <f t="shared" si="78"/>
        <v>1.6522827749175639</v>
      </c>
      <c r="Y46" s="19">
        <f t="shared" si="79"/>
        <v>2.4784241623763457</v>
      </c>
      <c r="Z46" s="36">
        <f t="shared" si="80"/>
        <v>5.3774384207275767E-2</v>
      </c>
      <c r="AA46" s="17">
        <f t="shared" si="119"/>
        <v>73.911104344423251</v>
      </c>
      <c r="AB46" s="96">
        <f t="shared" si="82"/>
        <v>2.2355000504632998E-2</v>
      </c>
      <c r="AC46" s="22">
        <v>1.1383000000000001</v>
      </c>
      <c r="AD46" s="19">
        <v>7.4999999999999997E-2</v>
      </c>
      <c r="AE46" s="19">
        <v>1.075</v>
      </c>
      <c r="AF46" s="19">
        <f t="shared" si="83"/>
        <v>0.98310232450951607</v>
      </c>
      <c r="AG46" s="19">
        <f t="shared" si="84"/>
        <v>0.61778471267430224</v>
      </c>
      <c r="AH46" s="19">
        <f t="shared" si="85"/>
        <v>2.471138850697209</v>
      </c>
      <c r="AI46" s="19">
        <f t="shared" si="86"/>
        <v>3.0889235633715111</v>
      </c>
      <c r="AJ46" s="36">
        <f t="shared" si="87"/>
        <v>0.10114162861404734</v>
      </c>
      <c r="AK46" s="17">
        <f t="shared" si="120"/>
        <v>67.204219251564339</v>
      </c>
      <c r="AL46" s="96">
        <f t="shared" si="89"/>
        <v>3.6770590867919166E-2</v>
      </c>
      <c r="AM46" s="26">
        <v>0.98229999999999995</v>
      </c>
      <c r="AN46" s="20">
        <v>6.5000000000000002E-2</v>
      </c>
      <c r="AO46" s="20">
        <v>1.069</v>
      </c>
      <c r="AP46" s="19">
        <f t="shared" si="90"/>
        <v>0.97761524176806769</v>
      </c>
      <c r="AQ46" s="19">
        <f t="shared" si="91"/>
        <v>0.45493615800219461</v>
      </c>
      <c r="AR46" s="19">
        <f t="shared" si="92"/>
        <v>2.7296169480131676</v>
      </c>
      <c r="AS46" s="19">
        <f t="shared" si="93"/>
        <v>3.184553106015362</v>
      </c>
      <c r="AT46" s="36">
        <f t="shared" si="94"/>
        <v>0.13002048350771447</v>
      </c>
      <c r="AU46" s="17">
        <f t="shared" si="121"/>
        <v>60.80498943819434</v>
      </c>
      <c r="AV46" s="96">
        <f t="shared" si="96"/>
        <v>4.4891331669216154E-2</v>
      </c>
      <c r="AW46" s="26">
        <v>0.80479999999999996</v>
      </c>
      <c r="AX46" s="20">
        <v>6.4000000000000001E-2</v>
      </c>
      <c r="AY46" s="20">
        <v>1.069</v>
      </c>
      <c r="AZ46" s="19">
        <f t="shared" si="97"/>
        <v>0.97761524176806769</v>
      </c>
      <c r="BA46" s="19">
        <f t="shared" si="98"/>
        <v>0.30537825066534396</v>
      </c>
      <c r="BB46" s="19">
        <f t="shared" si="99"/>
        <v>2.4430260053227517</v>
      </c>
      <c r="BC46" s="19">
        <f t="shared" si="100"/>
        <v>2.7484042559880955</v>
      </c>
      <c r="BD46" s="36">
        <f t="shared" si="101"/>
        <v>0.17069355783576876</v>
      </c>
      <c r="BE46" s="17">
        <f t="shared" si="122"/>
        <v>53.523814490289411</v>
      </c>
      <c r="BF46" s="96">
        <f t="shared" si="103"/>
        <v>4.5643720063449127E-2</v>
      </c>
      <c r="BG46" s="22">
        <v>0.80820000000000003</v>
      </c>
      <c r="BH46" s="19">
        <v>4.2999999999999997E-2</v>
      </c>
      <c r="BI46" s="19">
        <v>1.07</v>
      </c>
      <c r="BJ46" s="19">
        <f t="shared" si="104"/>
        <v>0.97852975555830912</v>
      </c>
      <c r="BK46" s="19">
        <f t="shared" si="105"/>
        <v>0.30854037618093499</v>
      </c>
      <c r="BL46" s="19">
        <f t="shared" si="106"/>
        <v>3.0854037618093493</v>
      </c>
      <c r="BM46" s="19">
        <f t="shared" si="107"/>
        <v>3.3939441379902844</v>
      </c>
      <c r="BN46" s="36">
        <f t="shared" si="108"/>
        <v>0.14362424880647784</v>
      </c>
      <c r="BO46" s="17">
        <f t="shared" si="123"/>
        <v>53.663284883657731</v>
      </c>
      <c r="BP46" s="96">
        <f t="shared" si="110"/>
        <v>5.7495618624512461E-2</v>
      </c>
      <c r="BQ46" s="22">
        <v>0.71130000000000004</v>
      </c>
      <c r="BR46" s="19">
        <v>3.9E-2</v>
      </c>
      <c r="BS46" s="19">
        <v>1.0669999999999999</v>
      </c>
      <c r="BT46" s="19">
        <f t="shared" si="111"/>
        <v>0.97578621418758482</v>
      </c>
      <c r="BU46" s="19">
        <f t="shared" si="112"/>
        <v>0.23765185763030414</v>
      </c>
      <c r="BV46" s="19">
        <f t="shared" si="113"/>
        <v>2.8518222915636491</v>
      </c>
      <c r="BW46" s="19">
        <f t="shared" si="114"/>
        <v>3.0894741491939532</v>
      </c>
      <c r="BX46" s="36">
        <f t="shared" si="115"/>
        <v>0.15544131126093486</v>
      </c>
      <c r="BY46" s="17">
        <f t="shared" si="124"/>
        <v>49.688378672660612</v>
      </c>
      <c r="BZ46" s="96">
        <f t="shared" si="117"/>
        <v>5.7394150659473418E-2</v>
      </c>
    </row>
    <row r="47" spans="2:78" ht="20.100000000000001" customHeight="1">
      <c r="B47" s="2"/>
      <c r="C47" s="2"/>
      <c r="D47" s="2"/>
      <c r="E47" s="38">
        <v>50</v>
      </c>
      <c r="F47" s="20">
        <f t="shared" si="66"/>
        <v>0.99460000000000004</v>
      </c>
      <c r="G47" s="20">
        <f t="shared" si="67"/>
        <v>10.231444496896591</v>
      </c>
      <c r="H47" s="29">
        <f t="shared" si="68"/>
        <v>88953.661971830996</v>
      </c>
      <c r="I47" s="22">
        <v>2.2787000000000002</v>
      </c>
      <c r="J47" s="19">
        <v>5.3999999999999999E-2</v>
      </c>
      <c r="K47" s="19">
        <v>1.173</v>
      </c>
      <c r="L47" s="19">
        <f t="shared" si="69"/>
        <v>1.0727246759531743</v>
      </c>
      <c r="M47" s="19">
        <f t="shared" si="70"/>
        <v>2.9476579498600515</v>
      </c>
      <c r="N47" s="19">
        <f t="shared" si="71"/>
        <v>0</v>
      </c>
      <c r="O47" s="19">
        <f t="shared" si="72"/>
        <v>2.9476579498600515</v>
      </c>
      <c r="P47" s="36">
        <f t="shared" si="73"/>
        <v>0</v>
      </c>
      <c r="Q47" s="17">
        <f t="shared" si="118"/>
        <v>128.92164680973082</v>
      </c>
      <c r="R47" s="96">
        <f t="shared" si="75"/>
        <v>0</v>
      </c>
      <c r="S47" s="22">
        <v>1.4486000000000001</v>
      </c>
      <c r="T47" s="19">
        <v>0.11799999999999999</v>
      </c>
      <c r="U47" s="19">
        <v>1.0860000000000001</v>
      </c>
      <c r="V47" s="19">
        <f t="shared" si="76"/>
        <v>0.99316197620217173</v>
      </c>
      <c r="W47" s="19">
        <f t="shared" si="77"/>
        <v>1.0210884632282766</v>
      </c>
      <c r="X47" s="19">
        <f t="shared" si="78"/>
        <v>2.0421769264565532</v>
      </c>
      <c r="Y47" s="19">
        <f t="shared" si="79"/>
        <v>3.0632653896848296</v>
      </c>
      <c r="Z47" s="36">
        <f t="shared" si="80"/>
        <v>8.1201380505875581E-2</v>
      </c>
      <c r="AA47" s="17">
        <f t="shared" si="119"/>
        <v>90.408004093080038</v>
      </c>
      <c r="AB47" s="96">
        <f t="shared" si="82"/>
        <v>2.2588452725424833E-2</v>
      </c>
      <c r="AC47" s="22">
        <v>1.2705</v>
      </c>
      <c r="AD47" s="19">
        <v>8.2000000000000003E-2</v>
      </c>
      <c r="AE47" s="19">
        <v>1.079</v>
      </c>
      <c r="AF47" s="19">
        <f t="shared" si="83"/>
        <v>0.9867603796704818</v>
      </c>
      <c r="AG47" s="19">
        <f t="shared" si="84"/>
        <v>0.77535213170215733</v>
      </c>
      <c r="AH47" s="19">
        <f t="shared" si="85"/>
        <v>3.1014085268086293</v>
      </c>
      <c r="AI47" s="19">
        <f t="shared" si="86"/>
        <v>3.8767606585107868</v>
      </c>
      <c r="AJ47" s="36">
        <f t="shared" si="87"/>
        <v>0.11140597718485104</v>
      </c>
      <c r="AK47" s="17">
        <f t="shared" si="120"/>
        <v>82.144807167606601</v>
      </c>
      <c r="AL47" s="96">
        <f t="shared" si="89"/>
        <v>3.775538142637036E-2</v>
      </c>
      <c r="AM47" s="22">
        <v>1.0958000000000001</v>
      </c>
      <c r="AN47" s="19">
        <v>6.9000000000000006E-2</v>
      </c>
      <c r="AO47" s="19">
        <v>1.0720000000000001</v>
      </c>
      <c r="AP47" s="19">
        <f t="shared" si="90"/>
        <v>0.98035878313879199</v>
      </c>
      <c r="AQ47" s="19">
        <f t="shared" si="91"/>
        <v>0.56932325018836272</v>
      </c>
      <c r="AR47" s="19">
        <f t="shared" si="92"/>
        <v>3.4159395011301759</v>
      </c>
      <c r="AS47" s="19">
        <f t="shared" si="93"/>
        <v>3.9852627513185386</v>
      </c>
      <c r="AT47" s="36">
        <f t="shared" si="94"/>
        <v>0.13879750874664659</v>
      </c>
      <c r="AU47" s="17">
        <f t="shared" si="121"/>
        <v>74.039357965584074</v>
      </c>
      <c r="AV47" s="96">
        <f t="shared" si="96"/>
        <v>4.6136806085190753E-2</v>
      </c>
      <c r="AW47" s="22">
        <v>0.93359999999999999</v>
      </c>
      <c r="AX47" s="19">
        <v>5.3999999999999999E-2</v>
      </c>
      <c r="AY47" s="19">
        <v>1.069</v>
      </c>
      <c r="AZ47" s="19">
        <f t="shared" si="97"/>
        <v>0.97761524176806769</v>
      </c>
      <c r="BA47" s="19">
        <f t="shared" si="98"/>
        <v>0.41094514465925597</v>
      </c>
      <c r="BB47" s="19">
        <f t="shared" si="99"/>
        <v>3.2875611572740477</v>
      </c>
      <c r="BC47" s="19">
        <f t="shared" si="100"/>
        <v>3.6985063019333038</v>
      </c>
      <c r="BD47" s="36">
        <f t="shared" si="101"/>
        <v>0.14402268942392987</v>
      </c>
      <c r="BE47" s="17">
        <f t="shared" si="122"/>
        <v>66.513863629189956</v>
      </c>
      <c r="BF47" s="96">
        <f t="shared" si="103"/>
        <v>4.9426705620379638E-2</v>
      </c>
      <c r="BG47" s="22">
        <v>0.79269999999999996</v>
      </c>
      <c r="BH47" s="19">
        <v>2.7E-2</v>
      </c>
      <c r="BI47" s="19">
        <v>1.08</v>
      </c>
      <c r="BJ47" s="19">
        <f t="shared" si="104"/>
        <v>0.98767489346072324</v>
      </c>
      <c r="BK47" s="19">
        <f t="shared" si="105"/>
        <v>0.3023931746758266</v>
      </c>
      <c r="BL47" s="19">
        <f t="shared" si="106"/>
        <v>3.0239317467582656</v>
      </c>
      <c r="BM47" s="19">
        <f t="shared" si="107"/>
        <v>3.3263249214340922</v>
      </c>
      <c r="BN47" s="36">
        <f t="shared" si="108"/>
        <v>9.187620210179108E-2</v>
      </c>
      <c r="BO47" s="17">
        <f t="shared" si="123"/>
        <v>59.976612383826627</v>
      </c>
      <c r="BP47" s="96">
        <f t="shared" si="110"/>
        <v>5.04185152606869E-2</v>
      </c>
      <c r="BQ47" s="22">
        <v>0.72409999999999997</v>
      </c>
      <c r="BR47" s="19">
        <v>3.3000000000000002E-2</v>
      </c>
      <c r="BS47" s="19">
        <v>1.077</v>
      </c>
      <c r="BT47" s="19">
        <f t="shared" si="111"/>
        <v>0.98493135208999893</v>
      </c>
      <c r="BU47" s="19">
        <f t="shared" si="112"/>
        <v>0.25091998832851842</v>
      </c>
      <c r="BV47" s="19">
        <f t="shared" si="113"/>
        <v>3.0110398599422208</v>
      </c>
      <c r="BW47" s="19">
        <f t="shared" si="114"/>
        <v>3.261959848270739</v>
      </c>
      <c r="BX47" s="36">
        <f t="shared" si="115"/>
        <v>0.13400418192787067</v>
      </c>
      <c r="BY47" s="17">
        <f t="shared" si="124"/>
        <v>56.793820081257969</v>
      </c>
      <c r="BZ47" s="96">
        <f t="shared" si="117"/>
        <v>5.3017033466566686E-2</v>
      </c>
    </row>
    <row r="48" spans="2:78" ht="20.100000000000001" customHeight="1">
      <c r="B48" s="2"/>
      <c r="C48" s="2"/>
      <c r="D48" s="2"/>
      <c r="E48" s="38">
        <v>52</v>
      </c>
      <c r="F48" s="20">
        <f t="shared" si="66"/>
        <v>1.0346</v>
      </c>
      <c r="G48" s="20">
        <f t="shared" si="67"/>
        <v>10.642924267533894</v>
      </c>
      <c r="H48" s="29">
        <f t="shared" si="68"/>
        <v>92531.126760563377</v>
      </c>
      <c r="I48" s="26">
        <v>2.1339999999999999</v>
      </c>
      <c r="J48" s="20">
        <v>4.9000000000000002E-2</v>
      </c>
      <c r="K48" s="19">
        <v>1.0860000000000001</v>
      </c>
      <c r="L48" s="19">
        <f t="shared" si="69"/>
        <v>0.99316197620217173</v>
      </c>
      <c r="M48" s="19">
        <f t="shared" si="70"/>
        <v>2.2159259213674845</v>
      </c>
      <c r="N48" s="19">
        <f t="shared" si="71"/>
        <v>0</v>
      </c>
      <c r="O48" s="19">
        <f t="shared" si="72"/>
        <v>2.2159259213674845</v>
      </c>
      <c r="P48" s="36">
        <f t="shared" si="73"/>
        <v>0</v>
      </c>
      <c r="Q48" s="17">
        <f t="shared" si="118"/>
        <v>137.55361598104898</v>
      </c>
      <c r="R48" s="96">
        <f t="shared" si="75"/>
        <v>0</v>
      </c>
      <c r="S48" s="26">
        <v>1.6204000000000001</v>
      </c>
      <c r="T48" s="20">
        <v>9.5000000000000001E-2</v>
      </c>
      <c r="U48" s="19">
        <v>1.085</v>
      </c>
      <c r="V48" s="19">
        <f t="shared" si="76"/>
        <v>0.99224746241193018</v>
      </c>
      <c r="W48" s="19">
        <f t="shared" si="77"/>
        <v>1.2752951337001586</v>
      </c>
      <c r="X48" s="19">
        <f t="shared" si="78"/>
        <v>2.5505902674003171</v>
      </c>
      <c r="Y48" s="19">
        <f t="shared" si="79"/>
        <v>3.8258854011004759</v>
      </c>
      <c r="Z48" s="36">
        <f t="shared" si="80"/>
        <v>6.5253654116697757E-2</v>
      </c>
      <c r="AA48" s="17">
        <f t="shared" si="119"/>
        <v>110.73222753463033</v>
      </c>
      <c r="AB48" s="96">
        <f t="shared" si="82"/>
        <v>2.303385675685651E-2</v>
      </c>
      <c r="AC48" s="26">
        <v>1.3249</v>
      </c>
      <c r="AD48" s="20">
        <v>7.9000000000000001E-2</v>
      </c>
      <c r="AE48" s="19">
        <v>1.085</v>
      </c>
      <c r="AF48" s="19">
        <f t="shared" si="83"/>
        <v>0.99224746241193018</v>
      </c>
      <c r="AG48" s="19">
        <f t="shared" si="84"/>
        <v>0.85257468581012863</v>
      </c>
      <c r="AH48" s="19">
        <f t="shared" si="85"/>
        <v>3.4102987432405145</v>
      </c>
      <c r="AI48" s="19">
        <f t="shared" si="86"/>
        <v>4.2628734290506429</v>
      </c>
      <c r="AJ48" s="36">
        <f t="shared" si="87"/>
        <v>0.10852713000461313</v>
      </c>
      <c r="AK48" s="17">
        <f t="shared" si="120"/>
        <v>95.300529158624244</v>
      </c>
      <c r="AL48" s="96">
        <f t="shared" si="89"/>
        <v>3.578467793777091E-2</v>
      </c>
      <c r="AM48" s="22">
        <v>1.0894999999999999</v>
      </c>
      <c r="AN48" s="19">
        <v>6.5000000000000002E-2</v>
      </c>
      <c r="AO48" s="19">
        <v>1.085</v>
      </c>
      <c r="AP48" s="19">
        <f t="shared" si="90"/>
        <v>0.99224746241193018</v>
      </c>
      <c r="AQ48" s="19">
        <f t="shared" si="91"/>
        <v>0.57652839598821237</v>
      </c>
      <c r="AR48" s="19">
        <f t="shared" si="92"/>
        <v>3.4591703759292738</v>
      </c>
      <c r="AS48" s="19">
        <f t="shared" si="93"/>
        <v>4.0356987719174864</v>
      </c>
      <c r="AT48" s="36">
        <f t="shared" si="94"/>
        <v>0.13394171108164279</v>
      </c>
      <c r="AU48" s="17">
        <f t="shared" si="121"/>
        <v>83.007392787349033</v>
      </c>
      <c r="AV48" s="96">
        <f t="shared" si="96"/>
        <v>4.1673039710945818E-2</v>
      </c>
      <c r="AW48" s="26">
        <v>0.89180000000000004</v>
      </c>
      <c r="AX48" s="20">
        <v>4.5999999999999999E-2</v>
      </c>
      <c r="AY48" s="19">
        <v>1.08</v>
      </c>
      <c r="AZ48" s="19">
        <f t="shared" si="97"/>
        <v>0.98767489346072324</v>
      </c>
      <c r="BA48" s="19">
        <f t="shared" si="98"/>
        <v>0.38272709068564886</v>
      </c>
      <c r="BB48" s="19">
        <f t="shared" si="99"/>
        <v>3.0618167254851909</v>
      </c>
      <c r="BC48" s="19">
        <f t="shared" si="100"/>
        <v>3.4445438161708397</v>
      </c>
      <c r="BD48" s="36">
        <f t="shared" si="101"/>
        <v>0.12522386064244118</v>
      </c>
      <c r="BE48" s="17">
        <f t="shared" si="122"/>
        <v>72.683038239340917</v>
      </c>
      <c r="BF48" s="96">
        <f t="shared" si="103"/>
        <v>4.2125601786249092E-2</v>
      </c>
      <c r="BG48" s="26">
        <v>0.92759999999999998</v>
      </c>
      <c r="BH48" s="20">
        <v>4.4999999999999998E-2</v>
      </c>
      <c r="BI48" s="19">
        <v>1.083</v>
      </c>
      <c r="BJ48" s="19">
        <f t="shared" si="104"/>
        <v>0.99041843483144743</v>
      </c>
      <c r="BK48" s="19">
        <f t="shared" si="105"/>
        <v>0.41637548377071815</v>
      </c>
      <c r="BL48" s="19">
        <f t="shared" si="106"/>
        <v>4.1637548377071809</v>
      </c>
      <c r="BM48" s="19">
        <f t="shared" si="107"/>
        <v>4.580130321477899</v>
      </c>
      <c r="BN48" s="36">
        <f t="shared" si="108"/>
        <v>0.15397889061352255</v>
      </c>
      <c r="BO48" s="17">
        <f t="shared" si="123"/>
        <v>74.55259763650173</v>
      </c>
      <c r="BP48" s="96">
        <f t="shared" si="110"/>
        <v>5.5849896176770684E-2</v>
      </c>
      <c r="BQ48" s="26">
        <v>0.83309999999999995</v>
      </c>
      <c r="BR48" s="20">
        <v>4.4999999999999998E-2</v>
      </c>
      <c r="BS48" s="19">
        <v>1.081</v>
      </c>
      <c r="BT48" s="19">
        <f t="shared" si="111"/>
        <v>0.98858940725096456</v>
      </c>
      <c r="BU48" s="19">
        <f t="shared" si="112"/>
        <v>0.33462039994545412</v>
      </c>
      <c r="BV48" s="19">
        <f t="shared" si="113"/>
        <v>4.015444799345449</v>
      </c>
      <c r="BW48" s="19">
        <f t="shared" si="114"/>
        <v>4.3500651992909027</v>
      </c>
      <c r="BX48" s="36">
        <f t="shared" si="115"/>
        <v>0.18409284397165823</v>
      </c>
      <c r="BY48" s="17">
        <f t="shared" si="124"/>
        <v>69.61758749595154</v>
      </c>
      <c r="BZ48" s="96">
        <f t="shared" si="117"/>
        <v>5.7678597374247687E-2</v>
      </c>
    </row>
    <row r="49" spans="2:78" ht="20.100000000000001" customHeight="1">
      <c r="B49" s="15"/>
      <c r="C49" s="2"/>
      <c r="D49" s="2"/>
      <c r="E49" s="38">
        <v>54</v>
      </c>
      <c r="F49" s="20">
        <f t="shared" si="66"/>
        <v>1.0746</v>
      </c>
      <c r="G49" s="20">
        <f t="shared" si="67"/>
        <v>11.054404038171199</v>
      </c>
      <c r="H49" s="29">
        <f t="shared" si="68"/>
        <v>96108.591549295772</v>
      </c>
      <c r="I49" s="22">
        <v>2.1802999999999999</v>
      </c>
      <c r="J49" s="19">
        <v>3.7999999999999999E-2</v>
      </c>
      <c r="K49" s="19">
        <v>1.0920000000000001</v>
      </c>
      <c r="L49" s="19">
        <f t="shared" si="69"/>
        <v>0.99864905894362022</v>
      </c>
      <c r="M49" s="19">
        <f t="shared" si="70"/>
        <v>2.3387540007179788</v>
      </c>
      <c r="N49" s="19">
        <f t="shared" si="71"/>
        <v>0</v>
      </c>
      <c r="O49" s="19">
        <f t="shared" si="72"/>
        <v>2.3387540007179788</v>
      </c>
      <c r="P49" s="36">
        <f t="shared" si="73"/>
        <v>0</v>
      </c>
      <c r="Q49" s="17">
        <f t="shared" si="118"/>
        <v>156.84213076377853</v>
      </c>
      <c r="R49" s="96">
        <f t="shared" si="75"/>
        <v>0</v>
      </c>
      <c r="S49" s="22">
        <v>1.7804</v>
      </c>
      <c r="T49" s="19">
        <v>5.6000000000000001E-2</v>
      </c>
      <c r="U49" s="19">
        <v>1.087</v>
      </c>
      <c r="V49" s="19">
        <f t="shared" si="76"/>
        <v>0.99407648999241305</v>
      </c>
      <c r="W49" s="19">
        <f t="shared" si="77"/>
        <v>1.5452580563331513</v>
      </c>
      <c r="X49" s="19">
        <f t="shared" si="78"/>
        <v>3.0905161126663026</v>
      </c>
      <c r="Y49" s="19">
        <f t="shared" si="79"/>
        <v>4.635774168999454</v>
      </c>
      <c r="Z49" s="36">
        <f t="shared" si="80"/>
        <v>3.8607250200095429E-2</v>
      </c>
      <c r="AA49" s="17">
        <f t="shared" si="119"/>
        <v>133.44132932646366</v>
      </c>
      <c r="AB49" s="96">
        <f t="shared" si="82"/>
        <v>2.3160111850395074E-2</v>
      </c>
      <c r="AC49" s="22">
        <v>1.5954999999999999</v>
      </c>
      <c r="AD49" s="19">
        <v>0.09</v>
      </c>
      <c r="AE49" s="19">
        <v>1.0840000000000001</v>
      </c>
      <c r="AF49" s="19">
        <f t="shared" si="83"/>
        <v>0.99133294862168897</v>
      </c>
      <c r="AG49" s="19">
        <f t="shared" si="84"/>
        <v>1.2341243991239708</v>
      </c>
      <c r="AH49" s="19">
        <f t="shared" si="85"/>
        <v>4.936497596495883</v>
      </c>
      <c r="AI49" s="19">
        <f t="shared" si="86"/>
        <v>6.1706219956198538</v>
      </c>
      <c r="AJ49" s="36">
        <f t="shared" si="87"/>
        <v>0.12341070248847992</v>
      </c>
      <c r="AK49" s="17">
        <f t="shared" si="120"/>
        <v>122.62160393071592</v>
      </c>
      <c r="AL49" s="96">
        <f t="shared" si="89"/>
        <v>4.0257976068271951E-2</v>
      </c>
      <c r="AM49" s="26">
        <v>1.3808</v>
      </c>
      <c r="AN49" s="20">
        <v>6.6000000000000003E-2</v>
      </c>
      <c r="AO49" s="19">
        <v>1.087</v>
      </c>
      <c r="AP49" s="19">
        <f t="shared" si="90"/>
        <v>0.99407648999241305</v>
      </c>
      <c r="AQ49" s="19">
        <f t="shared" si="91"/>
        <v>0.92945293256721018</v>
      </c>
      <c r="AR49" s="19">
        <f t="shared" si="92"/>
        <v>5.5767175954032604</v>
      </c>
      <c r="AS49" s="19">
        <f t="shared" si="93"/>
        <v>6.5061705279704709</v>
      </c>
      <c r="AT49" s="36">
        <f t="shared" si="94"/>
        <v>0.1365042060646231</v>
      </c>
      <c r="AU49" s="17">
        <f t="shared" si="121"/>
        <v>110.05808287897425</v>
      </c>
      <c r="AV49" s="96">
        <f t="shared" si="96"/>
        <v>5.0670677241722605E-2</v>
      </c>
      <c r="AW49" s="22">
        <v>1.0959000000000001</v>
      </c>
      <c r="AX49" s="19">
        <v>5.2999999999999999E-2</v>
      </c>
      <c r="AY49" s="19">
        <v>1.087</v>
      </c>
      <c r="AZ49" s="19">
        <f t="shared" si="97"/>
        <v>0.99407648999241305</v>
      </c>
      <c r="BA49" s="19">
        <f t="shared" si="98"/>
        <v>0.58547411547362171</v>
      </c>
      <c r="BB49" s="19">
        <f t="shared" si="99"/>
        <v>4.6837929237889737</v>
      </c>
      <c r="BC49" s="19">
        <f t="shared" si="100"/>
        <v>5.2692670392625951</v>
      </c>
      <c r="BD49" s="36">
        <f t="shared" si="101"/>
        <v>0.14615601861464697</v>
      </c>
      <c r="BE49" s="17">
        <f t="shared" si="122"/>
        <v>93.386694208079021</v>
      </c>
      <c r="BF49" s="96">
        <f t="shared" si="103"/>
        <v>5.0154820914345762E-2</v>
      </c>
      <c r="BG49" s="22">
        <v>1.0981000000000001</v>
      </c>
      <c r="BH49" s="19">
        <v>5.0999999999999997E-2</v>
      </c>
      <c r="BI49" s="19">
        <v>1.0820000000000001</v>
      </c>
      <c r="BJ49" s="19">
        <f t="shared" si="104"/>
        <v>0.9895039210412061</v>
      </c>
      <c r="BK49" s="19">
        <f t="shared" si="105"/>
        <v>0.5824317770472015</v>
      </c>
      <c r="BL49" s="19">
        <f t="shared" si="106"/>
        <v>5.8243177704720139</v>
      </c>
      <c r="BM49" s="19">
        <f t="shared" si="107"/>
        <v>6.4067495475192153</v>
      </c>
      <c r="BN49" s="36">
        <f t="shared" si="108"/>
        <v>0.17418728777054693</v>
      </c>
      <c r="BO49" s="17">
        <f t="shared" si="123"/>
        <v>93.515430800132251</v>
      </c>
      <c r="BP49" s="96">
        <f t="shared" si="110"/>
        <v>6.228188995803436E-2</v>
      </c>
      <c r="BQ49" s="22">
        <v>0.94210000000000005</v>
      </c>
      <c r="BR49" s="19">
        <v>3.6999999999999998E-2</v>
      </c>
      <c r="BS49" s="19">
        <v>1.081</v>
      </c>
      <c r="BT49" s="19">
        <f t="shared" si="111"/>
        <v>0.98858940725096456</v>
      </c>
      <c r="BU49" s="19">
        <f t="shared" si="112"/>
        <v>0.42790972096133878</v>
      </c>
      <c r="BV49" s="19">
        <f t="shared" si="113"/>
        <v>5.1349166515360647</v>
      </c>
      <c r="BW49" s="19">
        <f t="shared" si="114"/>
        <v>5.5628263724974039</v>
      </c>
      <c r="BX49" s="36">
        <f t="shared" si="115"/>
        <v>0.15136522726558566</v>
      </c>
      <c r="BY49" s="17">
        <f t="shared" si="124"/>
        <v>84.38683609090215</v>
      </c>
      <c r="BZ49" s="96">
        <f t="shared" si="117"/>
        <v>6.0849735449314546E-2</v>
      </c>
    </row>
    <row r="50" spans="2:78" ht="20.100000000000001" customHeight="1">
      <c r="B50" s="15"/>
      <c r="C50" s="2"/>
      <c r="D50" s="16"/>
      <c r="E50" s="38">
        <v>56</v>
      </c>
      <c r="F50" s="20">
        <f t="shared" si="66"/>
        <v>1.1146</v>
      </c>
      <c r="G50" s="21">
        <f t="shared" si="67"/>
        <v>11.465883808808506</v>
      </c>
      <c r="H50" s="30">
        <f t="shared" si="68"/>
        <v>99686.056338028182</v>
      </c>
      <c r="I50" s="27">
        <v>2.1576</v>
      </c>
      <c r="J50" s="21">
        <v>3.4000000000000002E-2</v>
      </c>
      <c r="K50" s="21">
        <v>1.091</v>
      </c>
      <c r="L50" s="19">
        <f t="shared" si="69"/>
        <v>0.99773454515337867</v>
      </c>
      <c r="M50" s="19">
        <f t="shared" si="70"/>
        <v>2.2861152734821926</v>
      </c>
      <c r="N50" s="19">
        <f t="shared" si="71"/>
        <v>0</v>
      </c>
      <c r="O50" s="19">
        <f t="shared" si="72"/>
        <v>2.2861152734821926</v>
      </c>
      <c r="P50" s="36">
        <f t="shared" si="73"/>
        <v>0</v>
      </c>
      <c r="Q50" s="17">
        <f>0.5926*0.5*$C$6*$F50^3*($C$7*I50*2+$C$7)*$C$8</f>
        <v>173.53438857037392</v>
      </c>
      <c r="R50" s="96">
        <f t="shared" si="75"/>
        <v>0</v>
      </c>
      <c r="S50" s="27">
        <v>1.7909999999999999</v>
      </c>
      <c r="T50" s="21">
        <v>6.0999999999999999E-2</v>
      </c>
      <c r="U50" s="21">
        <v>1.0860000000000001</v>
      </c>
      <c r="V50" s="19">
        <f t="shared" si="76"/>
        <v>0.99316197620217173</v>
      </c>
      <c r="W50" s="19">
        <f t="shared" si="77"/>
        <v>1.5608370997387704</v>
      </c>
      <c r="X50" s="19">
        <f t="shared" si="78"/>
        <v>3.1216741994775408</v>
      </c>
      <c r="Y50" s="19">
        <f t="shared" si="79"/>
        <v>4.6825112992163112</v>
      </c>
      <c r="Z50" s="36">
        <f t="shared" si="80"/>
        <v>4.1976984837783143E-2</v>
      </c>
      <c r="AA50" s="17">
        <f>0.5926*0.5*$C$6*$F50^3*($C$7*S50*2+$C$7)*$C$8</f>
        <v>149.59635920180864</v>
      </c>
      <c r="AB50" s="96">
        <f t="shared" si="82"/>
        <v>2.0867313991688372E-2</v>
      </c>
      <c r="AC50" s="27">
        <v>1.6115999999999999</v>
      </c>
      <c r="AD50" s="21">
        <v>6.9000000000000006E-2</v>
      </c>
      <c r="AE50" s="21">
        <v>1.081</v>
      </c>
      <c r="AF50" s="19">
        <f t="shared" si="83"/>
        <v>0.98858940725096456</v>
      </c>
      <c r="AG50" s="19">
        <f t="shared" si="84"/>
        <v>1.252197010016755</v>
      </c>
      <c r="AH50" s="19">
        <f t="shared" si="85"/>
        <v>5.0087880400670199</v>
      </c>
      <c r="AI50" s="19">
        <f t="shared" si="86"/>
        <v>6.2609850500837751</v>
      </c>
      <c r="AJ50" s="36">
        <f t="shared" si="87"/>
        <v>9.4091898029958668E-2</v>
      </c>
      <c r="AK50" s="17">
        <f>0.5926*0.5*$C$6*$F50^3*($C$7*AC50*2+$C$7)*$C$8</f>
        <v>137.88200440442566</v>
      </c>
      <c r="AL50" s="96">
        <f t="shared" si="89"/>
        <v>3.6326626246131442E-2</v>
      </c>
      <c r="AM50" s="22">
        <v>1.4944</v>
      </c>
      <c r="AN50" s="19">
        <v>4.5999999999999999E-2</v>
      </c>
      <c r="AO50" s="19">
        <v>1.079</v>
      </c>
      <c r="AP50" s="19">
        <f t="shared" si="90"/>
        <v>0.9867603796704818</v>
      </c>
      <c r="AQ50" s="19">
        <f t="shared" si="91"/>
        <v>1.0727125565349183</v>
      </c>
      <c r="AR50" s="19">
        <f t="shared" si="92"/>
        <v>6.4362753392095087</v>
      </c>
      <c r="AS50" s="19">
        <f t="shared" si="93"/>
        <v>7.5089878957444274</v>
      </c>
      <c r="AT50" s="36">
        <f t="shared" si="94"/>
        <v>9.3744053972618535E-2</v>
      </c>
      <c r="AU50" s="17">
        <f>0.5926*0.5*$C$6*$F50^3*($C$7*AM50*2+$C$7)*$C$8</f>
        <v>130.22914831605726</v>
      </c>
      <c r="AV50" s="96">
        <f t="shared" si="96"/>
        <v>4.9422693939371445E-2</v>
      </c>
      <c r="AW50" s="27">
        <v>1.2911999999999999</v>
      </c>
      <c r="AX50" s="21">
        <v>5.5E-2</v>
      </c>
      <c r="AY50" s="21">
        <v>1.0820000000000001</v>
      </c>
      <c r="AZ50" s="19">
        <f t="shared" si="97"/>
        <v>0.9895039210412061</v>
      </c>
      <c r="BA50" s="19">
        <f t="shared" si="98"/>
        <v>0.80528259657127199</v>
      </c>
      <c r="BB50" s="19">
        <f t="shared" si="99"/>
        <v>6.4422607725701759</v>
      </c>
      <c r="BC50" s="19">
        <f t="shared" si="100"/>
        <v>7.2475433691414484</v>
      </c>
      <c r="BD50" s="36">
        <f t="shared" si="101"/>
        <v>0.15027922866478563</v>
      </c>
      <c r="BE50" s="17">
        <f>0.5926*0.5*$C$6*$F50^3*($C$7*AW50*2+$C$7)*$C$8</f>
        <v>116.96071523451752</v>
      </c>
      <c r="BF50" s="96">
        <f t="shared" si="103"/>
        <v>5.5080552129429285E-2</v>
      </c>
      <c r="BG50" s="27">
        <v>1.0321</v>
      </c>
      <c r="BH50" s="21">
        <v>5.2999999999999999E-2</v>
      </c>
      <c r="BI50" s="21">
        <v>1.091</v>
      </c>
      <c r="BJ50" s="19">
        <f t="shared" si="104"/>
        <v>0.99773454515337867</v>
      </c>
      <c r="BK50" s="19">
        <f t="shared" si="105"/>
        <v>0.52311818120299369</v>
      </c>
      <c r="BL50" s="19">
        <f t="shared" si="106"/>
        <v>5.231181812029936</v>
      </c>
      <c r="BM50" s="19">
        <f t="shared" si="107"/>
        <v>5.7542999932329302</v>
      </c>
      <c r="BN50" s="36">
        <f t="shared" si="108"/>
        <v>0.18404207878746456</v>
      </c>
      <c r="BO50" s="17">
        <f>0.5926*0.5*$C$6*$F50^3*($C$7*BG50*2+$C$7)*$C$8</f>
        <v>100.04215710741643</v>
      </c>
      <c r="BP50" s="96">
        <f t="shared" si="110"/>
        <v>5.228977426399508E-2</v>
      </c>
      <c r="BQ50" s="27">
        <v>0.87239999999999995</v>
      </c>
      <c r="BR50" s="21">
        <v>4.4999999999999998E-2</v>
      </c>
      <c r="BS50" s="21">
        <v>1.093</v>
      </c>
      <c r="BT50" s="19">
        <f t="shared" si="111"/>
        <v>0.99956357273386154</v>
      </c>
      <c r="BU50" s="19">
        <f t="shared" si="112"/>
        <v>0.37512706126462902</v>
      </c>
      <c r="BV50" s="19">
        <f t="shared" si="113"/>
        <v>4.5015247351755479</v>
      </c>
      <c r="BW50" s="19">
        <f t="shared" si="114"/>
        <v>4.8766517964401768</v>
      </c>
      <c r="BX50" s="36">
        <f t="shared" si="115"/>
        <v>0.18820269712740498</v>
      </c>
      <c r="BY50" s="17">
        <f>0.5926*0.5*$C$6*$F50^3*($C$7*BQ50*2+$C$7)*$C$8</f>
        <v>89.614161225911033</v>
      </c>
      <c r="BZ50" s="96">
        <f t="shared" si="117"/>
        <v>5.0232292235905869E-2</v>
      </c>
    </row>
    <row r="51" spans="2:78" ht="20.100000000000001" customHeight="1">
      <c r="B51" s="15"/>
      <c r="C51" s="2"/>
      <c r="D51" s="16"/>
      <c r="E51" s="38">
        <v>58</v>
      </c>
      <c r="F51" s="20">
        <f t="shared" si="66"/>
        <v>1.1545999999999998</v>
      </c>
      <c r="G51" s="21">
        <f t="shared" si="67"/>
        <v>11.877363579445809</v>
      </c>
      <c r="H51" s="30">
        <f t="shared" si="68"/>
        <v>103263.52112676055</v>
      </c>
      <c r="I51" s="27">
        <v>2.1141000000000001</v>
      </c>
      <c r="J51" s="21">
        <v>0.03</v>
      </c>
      <c r="K51" s="21">
        <v>1.095</v>
      </c>
      <c r="L51" s="19">
        <f t="shared" si="69"/>
        <v>1.0013926003143443</v>
      </c>
      <c r="M51" s="19">
        <f t="shared" si="70"/>
        <v>2.2109862813566528</v>
      </c>
      <c r="N51" s="19">
        <f t="shared" si="71"/>
        <v>0</v>
      </c>
      <c r="O51" s="19">
        <f t="shared" si="72"/>
        <v>2.2109862813566528</v>
      </c>
      <c r="P51" s="36">
        <f t="shared" si="73"/>
        <v>0</v>
      </c>
      <c r="Q51" s="17">
        <f t="shared" ref="Q51:Q55" si="125">0.5926*0.5*$C$6*$F51^3*($C$7*I51*2+$C$7)*$C$8</f>
        <v>189.73859278207425</v>
      </c>
      <c r="R51" s="96">
        <f t="shared" si="75"/>
        <v>0</v>
      </c>
      <c r="S51" s="27">
        <v>1.6751</v>
      </c>
      <c r="T51" s="21">
        <v>8.3000000000000004E-2</v>
      </c>
      <c r="U51" s="21">
        <v>1.0900000000000001</v>
      </c>
      <c r="V51" s="19">
        <f t="shared" si="76"/>
        <v>0.99682003136313735</v>
      </c>
      <c r="W51" s="19">
        <f t="shared" si="77"/>
        <v>1.3754386700678061</v>
      </c>
      <c r="X51" s="19">
        <f t="shared" si="78"/>
        <v>2.7508773401356121</v>
      </c>
      <c r="Y51" s="19">
        <f t="shared" si="79"/>
        <v>4.1263160102034178</v>
      </c>
      <c r="Z51" s="36">
        <f t="shared" si="80"/>
        <v>5.7537745799182381E-2</v>
      </c>
      <c r="AA51" s="17">
        <f t="shared" ref="AA51:AA55" si="126">0.5926*0.5*$C$6*$F51^3*($C$7*S51*2+$C$7)*$C$8</f>
        <v>157.87476116456511</v>
      </c>
      <c r="AB51" s="96">
        <f t="shared" si="82"/>
        <v>1.7424427564252398E-2</v>
      </c>
      <c r="AC51" s="27">
        <v>1.5223</v>
      </c>
      <c r="AD51" s="21">
        <v>6.9000000000000006E-2</v>
      </c>
      <c r="AE51" s="21">
        <v>1.0840000000000001</v>
      </c>
      <c r="AF51" s="19">
        <f t="shared" si="83"/>
        <v>0.99133294862168897</v>
      </c>
      <c r="AG51" s="19">
        <f t="shared" si="84"/>
        <v>1.1234812176139659</v>
      </c>
      <c r="AH51" s="19">
        <f t="shared" si="85"/>
        <v>4.4939248704558636</v>
      </c>
      <c r="AI51" s="19">
        <f t="shared" si="86"/>
        <v>5.6174060880698296</v>
      </c>
      <c r="AJ51" s="36">
        <f t="shared" si="87"/>
        <v>9.4614871907834616E-2</v>
      </c>
      <c r="AK51" s="17">
        <f t="shared" ref="AK51:AK55" si="127">0.5926*0.5*$C$6*$F51^3*($C$7*AC51*2+$C$7)*$C$8</f>
        <v>146.78411544439336</v>
      </c>
      <c r="AL51" s="96">
        <f t="shared" si="89"/>
        <v>3.0615880041586038E-2</v>
      </c>
      <c r="AM51" s="27">
        <v>1.3879999999999999</v>
      </c>
      <c r="AN51" s="21">
        <v>4.5999999999999999E-2</v>
      </c>
      <c r="AO51" s="21">
        <v>1.085</v>
      </c>
      <c r="AP51" s="19">
        <f t="shared" si="90"/>
        <v>0.99224746241193018</v>
      </c>
      <c r="AQ51" s="19">
        <f t="shared" si="91"/>
        <v>0.93571839174995697</v>
      </c>
      <c r="AR51" s="19">
        <f t="shared" si="92"/>
        <v>5.6143103504997409</v>
      </c>
      <c r="AS51" s="19">
        <f t="shared" si="93"/>
        <v>6.5500287422496974</v>
      </c>
      <c r="AT51" s="36">
        <f t="shared" si="94"/>
        <v>9.4789518611624102E-2</v>
      </c>
      <c r="AU51" s="17">
        <f t="shared" ref="AU51:AU55" si="128">0.5926*0.5*$C$6*$F51^3*($C$7*AM51*2+$C$7)*$C$8</f>
        <v>137.03625078327383</v>
      </c>
      <c r="AV51" s="96">
        <f t="shared" si="96"/>
        <v>4.0969526810675151E-2</v>
      </c>
      <c r="AW51" s="27">
        <v>1.2312000000000001</v>
      </c>
      <c r="AX51" s="21">
        <v>5.5E-2</v>
      </c>
      <c r="AY51" s="21">
        <v>1.091</v>
      </c>
      <c r="AZ51" s="19">
        <f t="shared" si="97"/>
        <v>0.99773454515337867</v>
      </c>
      <c r="BA51" s="19">
        <f t="shared" si="98"/>
        <v>0.7444121826216934</v>
      </c>
      <c r="BB51" s="19">
        <f t="shared" si="99"/>
        <v>5.9552974609735472</v>
      </c>
      <c r="BC51" s="19">
        <f t="shared" si="100"/>
        <v>6.6997096435952406</v>
      </c>
      <c r="BD51" s="36">
        <f t="shared" si="101"/>
        <v>0.15278965031412159</v>
      </c>
      <c r="BE51" s="17">
        <f t="shared" ref="BE51:BE55" si="129">0.5926*0.5*$C$6*$F51^3*($C$7*AW51*2+$C$7)*$C$8</f>
        <v>125.65527402330704</v>
      </c>
      <c r="BF51" s="96">
        <f t="shared" si="103"/>
        <v>4.7393931589922243E-2</v>
      </c>
      <c r="BG51" s="27">
        <v>1.0347999999999999</v>
      </c>
      <c r="BH51" s="21">
        <v>5.2999999999999999E-2</v>
      </c>
      <c r="BI51" s="21">
        <v>1.099</v>
      </c>
      <c r="BJ51" s="19">
        <f t="shared" si="104"/>
        <v>1.00505065547531</v>
      </c>
      <c r="BK51" s="19">
        <f t="shared" si="105"/>
        <v>0.53359896932113382</v>
      </c>
      <c r="BL51" s="19">
        <f t="shared" si="106"/>
        <v>5.3359896932113369</v>
      </c>
      <c r="BM51" s="19">
        <f t="shared" si="107"/>
        <v>5.8695886625324709</v>
      </c>
      <c r="BN51" s="36">
        <f t="shared" si="108"/>
        <v>0.18675103341276431</v>
      </c>
      <c r="BO51" s="17">
        <f t="shared" ref="BO51:BO55" si="130">0.5926*0.5*$C$6*$F51^3*($C$7*BG51*2+$C$7)*$C$8</f>
        <v>111.40001996936903</v>
      </c>
      <c r="BP51" s="96">
        <f t="shared" si="110"/>
        <v>4.7899360293459023E-2</v>
      </c>
      <c r="BQ51" s="27">
        <v>0.89500000000000002</v>
      </c>
      <c r="BR51" s="21">
        <v>0.05</v>
      </c>
      <c r="BS51" s="21">
        <v>1.103</v>
      </c>
      <c r="BT51" s="19">
        <f t="shared" si="111"/>
        <v>1.0087087106362755</v>
      </c>
      <c r="BU51" s="19">
        <f t="shared" si="112"/>
        <v>0.40207202075046894</v>
      </c>
      <c r="BV51" s="19">
        <f t="shared" si="113"/>
        <v>4.8248642490056266</v>
      </c>
      <c r="BW51" s="19">
        <f t="shared" si="114"/>
        <v>5.2269362697560959</v>
      </c>
      <c r="BX51" s="36">
        <f t="shared" si="115"/>
        <v>0.21295803681385833</v>
      </c>
      <c r="BY51" s="17">
        <f t="shared" ref="BY51:BY55" si="131">0.5926*0.5*$C$6*$F51^3*($C$7*BQ51*2+$C$7)*$C$8</f>
        <v>101.25295012853128</v>
      </c>
      <c r="BZ51" s="96">
        <f t="shared" si="117"/>
        <v>4.7651591809235248E-2</v>
      </c>
    </row>
    <row r="52" spans="2:78" ht="20.100000000000001" customHeight="1">
      <c r="B52" s="2"/>
      <c r="C52" s="2"/>
      <c r="D52" s="16"/>
      <c r="E52" s="38">
        <v>60</v>
      </c>
      <c r="F52" s="20">
        <f t="shared" si="66"/>
        <v>1.1945999999999999</v>
      </c>
      <c r="G52" s="21">
        <f t="shared" si="67"/>
        <v>12.288843350083114</v>
      </c>
      <c r="H52" s="30">
        <f t="shared" si="68"/>
        <v>106840.98591549294</v>
      </c>
      <c r="I52" s="27">
        <v>2.1395</v>
      </c>
      <c r="J52" s="21">
        <v>4.3999999999999997E-2</v>
      </c>
      <c r="K52" s="21">
        <v>1.1000000000000001</v>
      </c>
      <c r="L52" s="19">
        <f t="shared" si="69"/>
        <v>1.0059651692655516</v>
      </c>
      <c r="M52" s="19">
        <f t="shared" si="70"/>
        <v>2.2851605030538145</v>
      </c>
      <c r="N52" s="19">
        <f t="shared" si="71"/>
        <v>0</v>
      </c>
      <c r="O52" s="19">
        <f t="shared" si="72"/>
        <v>2.2851605030538145</v>
      </c>
      <c r="P52" s="36">
        <f t="shared" si="73"/>
        <v>0</v>
      </c>
      <c r="Q52" s="17">
        <f t="shared" si="125"/>
        <v>212.19151630251113</v>
      </c>
      <c r="R52" s="96">
        <f t="shared" si="75"/>
        <v>0</v>
      </c>
      <c r="S52" s="27">
        <v>1.6384000000000001</v>
      </c>
      <c r="T52" s="21">
        <v>8.7999999999999995E-2</v>
      </c>
      <c r="U52" s="21">
        <v>1.0940000000000001</v>
      </c>
      <c r="V52" s="19">
        <f t="shared" si="76"/>
        <v>1.000478086524103</v>
      </c>
      <c r="W52" s="19">
        <f t="shared" si="77"/>
        <v>1.3255047234761959</v>
      </c>
      <c r="X52" s="19">
        <f t="shared" si="78"/>
        <v>2.6510094469523917</v>
      </c>
      <c r="Y52" s="19">
        <f t="shared" si="79"/>
        <v>3.9765141704285876</v>
      </c>
      <c r="Z52" s="36">
        <f t="shared" si="80"/>
        <v>6.1452431458908288E-2</v>
      </c>
      <c r="AA52" s="17">
        <f t="shared" si="126"/>
        <v>171.90768647898838</v>
      </c>
      <c r="AB52" s="96">
        <f t="shared" si="82"/>
        <v>1.5421122238629013E-2</v>
      </c>
      <c r="AC52" s="27">
        <v>1.5250999999999999</v>
      </c>
      <c r="AD52" s="21">
        <v>7.8E-2</v>
      </c>
      <c r="AE52" s="21">
        <v>1.0920000000000001</v>
      </c>
      <c r="AF52" s="19">
        <f t="shared" si="83"/>
        <v>0.99864905894362022</v>
      </c>
      <c r="AG52" s="19">
        <f t="shared" si="84"/>
        <v>1.1443231290791154</v>
      </c>
      <c r="AH52" s="19">
        <f t="shared" si="85"/>
        <v>4.5772925163164615</v>
      </c>
      <c r="AI52" s="19">
        <f t="shared" si="86"/>
        <v>5.7216156453955769</v>
      </c>
      <c r="AJ52" s="36">
        <f t="shared" si="87"/>
        <v>0.10854045305749375</v>
      </c>
      <c r="AK52" s="17">
        <f t="shared" si="127"/>
        <v>162.79940885175802</v>
      </c>
      <c r="AL52" s="96">
        <f t="shared" si="89"/>
        <v>2.8116149490963173E-2</v>
      </c>
      <c r="AM52" s="27">
        <v>1.4004000000000001</v>
      </c>
      <c r="AN52" s="21">
        <v>6.3E-2</v>
      </c>
      <c r="AO52" s="21">
        <v>1.089</v>
      </c>
      <c r="AP52" s="19">
        <f t="shared" si="90"/>
        <v>0.99590551757289592</v>
      </c>
      <c r="AQ52" s="19">
        <f t="shared" si="91"/>
        <v>0.95954803587430926</v>
      </c>
      <c r="AR52" s="19">
        <f t="shared" si="92"/>
        <v>5.7572882152458549</v>
      </c>
      <c r="AS52" s="19">
        <f t="shared" si="93"/>
        <v>6.7168362511201645</v>
      </c>
      <c r="AT52" s="36">
        <f t="shared" si="94"/>
        <v>0.13077939340008699</v>
      </c>
      <c r="AU52" s="17">
        <f t="shared" si="128"/>
        <v>152.77467610581255</v>
      </c>
      <c r="AV52" s="96">
        <f t="shared" si="96"/>
        <v>3.7684833389915531E-2</v>
      </c>
      <c r="AW52" s="27">
        <v>1.2337</v>
      </c>
      <c r="AX52" s="21">
        <v>4.5999999999999999E-2</v>
      </c>
      <c r="AY52" s="21">
        <v>1.095</v>
      </c>
      <c r="AZ52" s="19">
        <f t="shared" si="97"/>
        <v>1.0013926003143443</v>
      </c>
      <c r="BA52" s="19">
        <f t="shared" si="98"/>
        <v>0.75292917349125754</v>
      </c>
      <c r="BB52" s="19">
        <f t="shared" si="99"/>
        <v>6.0234333879300603</v>
      </c>
      <c r="BC52" s="19">
        <f t="shared" si="100"/>
        <v>6.7763625614213181</v>
      </c>
      <c r="BD52" s="36">
        <f t="shared" si="101"/>
        <v>0.12872645705315761</v>
      </c>
      <c r="BE52" s="17">
        <f t="shared" si="129"/>
        <v>139.37352976460073</v>
      </c>
      <c r="BF52" s="96">
        <f t="shared" si="103"/>
        <v>4.3217915181623982E-2</v>
      </c>
      <c r="BG52" s="27">
        <v>1.1498999999999999</v>
      </c>
      <c r="BH52" s="21">
        <v>5.1999999999999998E-2</v>
      </c>
      <c r="BI52" s="21">
        <v>1.1000000000000001</v>
      </c>
      <c r="BJ52" s="19">
        <f t="shared" si="104"/>
        <v>1.0059651692655516</v>
      </c>
      <c r="BK52" s="19">
        <f t="shared" si="105"/>
        <v>0.66010386463204618</v>
      </c>
      <c r="BL52" s="19">
        <f t="shared" si="106"/>
        <v>6.6010386463204611</v>
      </c>
      <c r="BM52" s="19">
        <f t="shared" si="107"/>
        <v>7.2611425109525074</v>
      </c>
      <c r="BN52" s="36">
        <f t="shared" si="108"/>
        <v>0.18356102462292001</v>
      </c>
      <c r="BO52" s="17">
        <f t="shared" si="130"/>
        <v>132.63678073404552</v>
      </c>
      <c r="BP52" s="96">
        <f t="shared" si="110"/>
        <v>4.9767783941894871E-2</v>
      </c>
      <c r="BQ52" s="27">
        <v>1.0033000000000001</v>
      </c>
      <c r="BR52" s="21">
        <v>4.3999999999999997E-2</v>
      </c>
      <c r="BS52" s="21">
        <v>1.1000000000000001</v>
      </c>
      <c r="BT52" s="19">
        <f t="shared" si="111"/>
        <v>1.0059651692655516</v>
      </c>
      <c r="BU52" s="19">
        <f t="shared" si="112"/>
        <v>0.50252046378160231</v>
      </c>
      <c r="BV52" s="19">
        <f t="shared" si="113"/>
        <v>6.0302455653792268</v>
      </c>
      <c r="BW52" s="19">
        <f t="shared" si="114"/>
        <v>6.5327660291608289</v>
      </c>
      <c r="BX52" s="36">
        <f t="shared" si="115"/>
        <v>0.18638504038634954</v>
      </c>
      <c r="BY52" s="17">
        <f t="shared" si="131"/>
        <v>120.8514894705683</v>
      </c>
      <c r="BZ52" s="96">
        <f t="shared" si="117"/>
        <v>4.9897982985537048E-2</v>
      </c>
    </row>
    <row r="53" spans="2:78" ht="20.100000000000001" customHeight="1">
      <c r="B53" s="16"/>
      <c r="C53" s="16"/>
      <c r="D53" s="16"/>
      <c r="E53" s="38">
        <v>62</v>
      </c>
      <c r="F53" s="20">
        <f t="shared" si="66"/>
        <v>1.2345999999999999</v>
      </c>
      <c r="G53" s="21">
        <f t="shared" si="67"/>
        <v>12.700323120720419</v>
      </c>
      <c r="H53" s="30">
        <f t="shared" si="68"/>
        <v>110418.45070422534</v>
      </c>
      <c r="I53" s="27">
        <v>2.2018</v>
      </c>
      <c r="J53" s="21">
        <v>3.4000000000000002E-2</v>
      </c>
      <c r="K53" s="21">
        <v>1.103</v>
      </c>
      <c r="L53" s="19">
        <f t="shared" si="69"/>
        <v>1.0087087106362755</v>
      </c>
      <c r="M53" s="19">
        <f t="shared" si="70"/>
        <v>2.4334000730937984</v>
      </c>
      <c r="N53" s="19">
        <f t="shared" si="71"/>
        <v>0</v>
      </c>
      <c r="O53" s="19">
        <f t="shared" si="72"/>
        <v>2.4334000730937984</v>
      </c>
      <c r="P53" s="36">
        <f t="shared" si="73"/>
        <v>0</v>
      </c>
      <c r="Q53" s="17">
        <f t="shared" si="125"/>
        <v>239.75674501748119</v>
      </c>
      <c r="R53" s="96">
        <f t="shared" si="75"/>
        <v>0</v>
      </c>
      <c r="S53" s="27">
        <v>1.6870000000000001</v>
      </c>
      <c r="T53" s="21">
        <v>8.8999999999999996E-2</v>
      </c>
      <c r="U53" s="21">
        <v>1.099</v>
      </c>
      <c r="V53" s="19">
        <f t="shared" si="76"/>
        <v>1.00505065547531</v>
      </c>
      <c r="W53" s="19">
        <f t="shared" si="77"/>
        <v>1.4181831045745459</v>
      </c>
      <c r="X53" s="19">
        <f t="shared" si="78"/>
        <v>2.8363662091490918</v>
      </c>
      <c r="Y53" s="19">
        <f t="shared" si="79"/>
        <v>4.2545493137236381</v>
      </c>
      <c r="Z53" s="36">
        <f t="shared" si="80"/>
        <v>6.2720158391456698E-2</v>
      </c>
      <c r="AA53" s="17">
        <f t="shared" si="126"/>
        <v>194.07358107677524</v>
      </c>
      <c r="AB53" s="96">
        <f t="shared" si="82"/>
        <v>1.4614901180326184E-2</v>
      </c>
      <c r="AC53" s="27">
        <v>1.6333</v>
      </c>
      <c r="AD53" s="21">
        <v>4.2999999999999997E-2</v>
      </c>
      <c r="AE53" s="21">
        <v>1.1000000000000001</v>
      </c>
      <c r="AF53" s="19">
        <f t="shared" si="83"/>
        <v>1.0059651692655516</v>
      </c>
      <c r="AG53" s="19">
        <f t="shared" si="84"/>
        <v>1.3317541277728</v>
      </c>
      <c r="AH53" s="19">
        <f t="shared" si="85"/>
        <v>5.3270165110912</v>
      </c>
      <c r="AI53" s="19">
        <f t="shared" si="86"/>
        <v>6.6587706388640004</v>
      </c>
      <c r="AJ53" s="36">
        <f t="shared" si="87"/>
        <v>6.0716338913735089E-2</v>
      </c>
      <c r="AK53" s="17">
        <f t="shared" si="127"/>
        <v>189.30826269368296</v>
      </c>
      <c r="AL53" s="96">
        <f t="shared" si="89"/>
        <v>2.813937667216761E-2</v>
      </c>
      <c r="AM53" s="27">
        <v>1.4705999999999999</v>
      </c>
      <c r="AN53" s="21">
        <v>4.2999999999999997E-2</v>
      </c>
      <c r="AO53" s="21">
        <v>1.0980000000000001</v>
      </c>
      <c r="AP53" s="19">
        <f t="shared" si="90"/>
        <v>1.0041361416850687</v>
      </c>
      <c r="AQ53" s="19">
        <f t="shared" si="91"/>
        <v>1.0757232631640781</v>
      </c>
      <c r="AR53" s="19">
        <f t="shared" si="92"/>
        <v>6.4543395789844684</v>
      </c>
      <c r="AS53" s="19">
        <f t="shared" si="93"/>
        <v>7.5300628421485465</v>
      </c>
      <c r="AT53" s="36">
        <f t="shared" si="94"/>
        <v>9.0743629412918997E-2</v>
      </c>
      <c r="AU53" s="17">
        <f t="shared" si="128"/>
        <v>174.87032412889496</v>
      </c>
      <c r="AV53" s="96">
        <f t="shared" si="96"/>
        <v>3.690929041926546E-2</v>
      </c>
      <c r="AW53" s="27">
        <v>1.3193999999999999</v>
      </c>
      <c r="AX53" s="21">
        <v>0.05</v>
      </c>
      <c r="AY53" s="21">
        <v>1.1000000000000001</v>
      </c>
      <c r="AZ53" s="19">
        <f t="shared" si="97"/>
        <v>1.0059651692655516</v>
      </c>
      <c r="BA53" s="19">
        <f t="shared" si="98"/>
        <v>0.86905064635829687</v>
      </c>
      <c r="BB53" s="19">
        <f t="shared" si="99"/>
        <v>6.952405170866375</v>
      </c>
      <c r="BC53" s="19">
        <f t="shared" si="100"/>
        <v>7.8214558172246722</v>
      </c>
      <c r="BD53" s="36">
        <f t="shared" si="101"/>
        <v>0.14120078817147697</v>
      </c>
      <c r="BE53" s="17">
        <f t="shared" si="129"/>
        <v>161.45289136309322</v>
      </c>
      <c r="BF53" s="96">
        <f t="shared" si="103"/>
        <v>4.3061509225195804E-2</v>
      </c>
      <c r="BG53" s="27">
        <v>1.2717000000000001</v>
      </c>
      <c r="BH53" s="21">
        <v>3.9E-2</v>
      </c>
      <c r="BI53" s="21">
        <v>1.105</v>
      </c>
      <c r="BJ53" s="19">
        <f t="shared" si="104"/>
        <v>1.0105377382167584</v>
      </c>
      <c r="BK53" s="19">
        <f t="shared" si="105"/>
        <v>0.81470551411354419</v>
      </c>
      <c r="BL53" s="19">
        <f t="shared" si="106"/>
        <v>8.147055141135441</v>
      </c>
      <c r="BM53" s="19">
        <f t="shared" si="107"/>
        <v>8.9617606552489857</v>
      </c>
      <c r="BN53" s="36">
        <f t="shared" si="108"/>
        <v>0.13892516534516586</v>
      </c>
      <c r="BO53" s="17">
        <f t="shared" si="130"/>
        <v>157.22001078816768</v>
      </c>
      <c r="BP53" s="96">
        <f t="shared" si="110"/>
        <v>5.1819454154041981E-2</v>
      </c>
      <c r="BQ53" s="27">
        <v>1.1113999999999999</v>
      </c>
      <c r="BR53" s="21">
        <v>4.2000000000000003E-2</v>
      </c>
      <c r="BS53" s="21">
        <v>1.1060000000000001</v>
      </c>
      <c r="BT53" s="19">
        <f t="shared" si="111"/>
        <v>1.011452252007</v>
      </c>
      <c r="BU53" s="19">
        <f t="shared" si="112"/>
        <v>0.62338707838252139</v>
      </c>
      <c r="BV53" s="19">
        <f t="shared" si="113"/>
        <v>7.4806449405902562</v>
      </c>
      <c r="BW53" s="19">
        <f t="shared" si="114"/>
        <v>8.1040320189727773</v>
      </c>
      <c r="BX53" s="36">
        <f t="shared" si="115"/>
        <v>0.17985915539078778</v>
      </c>
      <c r="BY53" s="17">
        <f t="shared" si="131"/>
        <v>142.99504734664634</v>
      </c>
      <c r="BZ53" s="96">
        <f t="shared" si="117"/>
        <v>5.2314014222155501E-2</v>
      </c>
    </row>
    <row r="54" spans="2:78" ht="20.100000000000001" customHeight="1" thickBot="1">
      <c r="B54" s="16"/>
      <c r="C54" s="16"/>
      <c r="D54" s="18"/>
      <c r="E54" s="38">
        <v>64</v>
      </c>
      <c r="F54" s="24">
        <f t="shared" si="66"/>
        <v>1.2746</v>
      </c>
      <c r="G54" s="25">
        <f t="shared" si="67"/>
        <v>13.111802891357724</v>
      </c>
      <c r="H54" s="31">
        <f t="shared" si="68"/>
        <v>113995.91549295773</v>
      </c>
      <c r="I54" s="28">
        <v>2.2844000000000002</v>
      </c>
      <c r="J54" s="25">
        <v>0.04</v>
      </c>
      <c r="K54" s="25">
        <v>1.103</v>
      </c>
      <c r="L54" s="35">
        <f t="shared" si="69"/>
        <v>1.0087087106362755</v>
      </c>
      <c r="M54" s="35">
        <f t="shared" si="70"/>
        <v>2.6194015789867948</v>
      </c>
      <c r="N54" s="35">
        <f t="shared" si="71"/>
        <v>0</v>
      </c>
      <c r="O54" s="35">
        <f t="shared" si="72"/>
        <v>2.6194015789867948</v>
      </c>
      <c r="P54" s="37">
        <f t="shared" si="73"/>
        <v>0</v>
      </c>
      <c r="Q54" s="17">
        <f t="shared" si="125"/>
        <v>271.88934357633411</v>
      </c>
      <c r="R54" s="96">
        <f t="shared" si="75"/>
        <v>0</v>
      </c>
      <c r="S54" s="28">
        <v>1.8831</v>
      </c>
      <c r="T54" s="25">
        <v>9.0999999999999998E-2</v>
      </c>
      <c r="U54" s="25">
        <v>1.1000000000000001</v>
      </c>
      <c r="V54" s="35">
        <f t="shared" si="76"/>
        <v>1.0059651692655516</v>
      </c>
      <c r="W54" s="35">
        <f t="shared" si="77"/>
        <v>1.7702674912817506</v>
      </c>
      <c r="X54" s="35">
        <f t="shared" si="78"/>
        <v>3.5405349825635013</v>
      </c>
      <c r="Y54" s="35">
        <f t="shared" si="79"/>
        <v>5.3108024738452517</v>
      </c>
      <c r="Z54" s="37">
        <f t="shared" si="80"/>
        <v>6.4246358618022026E-2</v>
      </c>
      <c r="AA54" s="17">
        <f t="shared" si="126"/>
        <v>232.70345305155928</v>
      </c>
      <c r="AB54" s="96">
        <f t="shared" si="82"/>
        <v>1.5214793489888771E-2</v>
      </c>
      <c r="AC54" s="28">
        <v>1.7669999999999999</v>
      </c>
      <c r="AD54" s="25">
        <v>8.5999999999999993E-2</v>
      </c>
      <c r="AE54" s="25">
        <v>1.101</v>
      </c>
      <c r="AF54" s="35">
        <f t="shared" si="83"/>
        <v>1.0068796830557929</v>
      </c>
      <c r="AG54" s="35">
        <f t="shared" si="84"/>
        <v>1.5615449639978325</v>
      </c>
      <c r="AH54" s="35">
        <f t="shared" si="85"/>
        <v>6.24617985599133</v>
      </c>
      <c r="AI54" s="35">
        <f t="shared" si="86"/>
        <v>7.8077248199891622</v>
      </c>
      <c r="AJ54" s="37">
        <f t="shared" si="87"/>
        <v>0.12165356487201416</v>
      </c>
      <c r="AK54" s="17">
        <f t="shared" si="127"/>
        <v>221.36659312151605</v>
      </c>
      <c r="AL54" s="96">
        <f t="shared" si="89"/>
        <v>2.8216452030603273E-2</v>
      </c>
      <c r="AM54" s="28">
        <v>1.6052</v>
      </c>
      <c r="AN54" s="25">
        <v>8.4000000000000005E-2</v>
      </c>
      <c r="AO54" s="25">
        <v>1.107</v>
      </c>
      <c r="AP54" s="35">
        <f t="shared" si="90"/>
        <v>1.0123667657972413</v>
      </c>
      <c r="AQ54" s="35">
        <f t="shared" si="91"/>
        <v>1.3027476576900903</v>
      </c>
      <c r="AR54" s="35">
        <f t="shared" si="92"/>
        <v>7.8164859461405412</v>
      </c>
      <c r="AS54" s="35">
        <f t="shared" si="93"/>
        <v>9.1192336038306312</v>
      </c>
      <c r="AT54" s="37">
        <f t="shared" si="94"/>
        <v>0.18018454502196263</v>
      </c>
      <c r="AU54" s="17">
        <f t="shared" si="128"/>
        <v>205.56724827499588</v>
      </c>
      <c r="AV54" s="96">
        <f t="shared" si="96"/>
        <v>3.8023984908744327E-2</v>
      </c>
      <c r="AW54" s="28">
        <v>1.4227000000000001</v>
      </c>
      <c r="AX54" s="25">
        <v>6.4000000000000001E-2</v>
      </c>
      <c r="AY54" s="25">
        <v>1.1100000000000001</v>
      </c>
      <c r="AZ54" s="35">
        <f t="shared" si="97"/>
        <v>1.0151103071679657</v>
      </c>
      <c r="BA54" s="35">
        <f t="shared" si="98"/>
        <v>1.0289147135364314</v>
      </c>
      <c r="BB54" s="35">
        <f t="shared" si="99"/>
        <v>8.231317708291451</v>
      </c>
      <c r="BC54" s="35">
        <f t="shared" si="100"/>
        <v>9.2602324218278831</v>
      </c>
      <c r="BD54" s="37">
        <f t="shared" si="101"/>
        <v>0.18403807323618041</v>
      </c>
      <c r="BE54" s="17">
        <f t="shared" si="129"/>
        <v>187.74660282079353</v>
      </c>
      <c r="BF54" s="96">
        <f t="shared" si="103"/>
        <v>4.3842698534195833E-2</v>
      </c>
      <c r="BG54" s="28">
        <v>1.3665</v>
      </c>
      <c r="BH54" s="25">
        <v>7.2999999999999995E-2</v>
      </c>
      <c r="BI54" s="25">
        <v>1.105</v>
      </c>
      <c r="BJ54" s="35">
        <f t="shared" si="104"/>
        <v>1.0105377382167584</v>
      </c>
      <c r="BK54" s="35">
        <f t="shared" si="105"/>
        <v>0.9406987895771679</v>
      </c>
      <c r="BL54" s="35">
        <f t="shared" si="106"/>
        <v>9.4069878957716782</v>
      </c>
      <c r="BM54" s="35">
        <f t="shared" si="107"/>
        <v>10.347686685348846</v>
      </c>
      <c r="BN54" s="37">
        <f t="shared" si="108"/>
        <v>0.26003941205633602</v>
      </c>
      <c r="BO54" s="17">
        <f t="shared" si="130"/>
        <v>182.25882049462274</v>
      </c>
      <c r="BP54" s="96">
        <f t="shared" si="110"/>
        <v>5.1613347821754488E-2</v>
      </c>
      <c r="BQ54" s="28">
        <v>1.2122999999999999</v>
      </c>
      <c r="BR54" s="25">
        <v>0.05</v>
      </c>
      <c r="BS54" s="25">
        <v>1.1060000000000001</v>
      </c>
      <c r="BT54" s="35">
        <f t="shared" si="111"/>
        <v>1.011452252007</v>
      </c>
      <c r="BU54" s="35">
        <f t="shared" si="112"/>
        <v>0.74171527215969923</v>
      </c>
      <c r="BV54" s="35">
        <f t="shared" si="113"/>
        <v>8.9005832659163904</v>
      </c>
      <c r="BW54" s="35">
        <f t="shared" si="114"/>
        <v>9.6422985380760888</v>
      </c>
      <c r="BX54" s="37">
        <f t="shared" si="115"/>
        <v>0.21411804213189026</v>
      </c>
      <c r="BY54" s="17">
        <f t="shared" si="131"/>
        <v>167.20159567797614</v>
      </c>
      <c r="BZ54" s="96">
        <f t="shared" si="117"/>
        <v>5.3232645477011904E-2</v>
      </c>
    </row>
    <row r="55" spans="2:78" ht="20.100000000000001" customHeight="1">
      <c r="B55" s="16"/>
      <c r="C55" s="16"/>
      <c r="D55" s="18"/>
      <c r="E55" s="38">
        <v>66</v>
      </c>
      <c r="F55" s="20">
        <f t="shared" si="66"/>
        <v>1.3146</v>
      </c>
      <c r="G55" s="21">
        <f t="shared" si="67"/>
        <v>13.523282661995031</v>
      </c>
      <c r="H55" s="30">
        <f t="shared" si="68"/>
        <v>117573.38028169014</v>
      </c>
      <c r="I55" s="27">
        <v>2.34</v>
      </c>
      <c r="J55" s="21">
        <v>3.5999999999999997E-2</v>
      </c>
      <c r="K55" s="21">
        <v>1.105</v>
      </c>
      <c r="L55" s="19">
        <f t="shared" si="69"/>
        <v>1.0105377382167584</v>
      </c>
      <c r="M55" s="19">
        <f t="shared" si="70"/>
        <v>2.7584367359242576</v>
      </c>
      <c r="N55" s="19">
        <f t="shared" si="71"/>
        <v>0</v>
      </c>
      <c r="O55" s="19">
        <f t="shared" si="72"/>
        <v>2.7584367359242576</v>
      </c>
      <c r="P55" s="36">
        <f t="shared" si="73"/>
        <v>0</v>
      </c>
      <c r="Q55" s="17">
        <f>0.5926*0.5*$C$6*$F55^3*($C$7*I55*2+$C$7)*$C$8</f>
        <v>304.25522318799801</v>
      </c>
      <c r="R55" s="96">
        <f t="shared" si="75"/>
        <v>0</v>
      </c>
      <c r="S55" s="27">
        <v>1.9745999999999999</v>
      </c>
      <c r="T55" s="21">
        <v>9.7000000000000003E-2</v>
      </c>
      <c r="U55" s="21">
        <v>1.101</v>
      </c>
      <c r="V55" s="19">
        <f t="shared" si="76"/>
        <v>1.0068796830557929</v>
      </c>
      <c r="W55" s="19">
        <f t="shared" si="77"/>
        <v>1.9500226705465518</v>
      </c>
      <c r="X55" s="19">
        <f t="shared" si="78"/>
        <v>3.9000453410931035</v>
      </c>
      <c r="Y55" s="19">
        <f t="shared" si="79"/>
        <v>5.8500680116396548</v>
      </c>
      <c r="Z55" s="36">
        <f t="shared" si="80"/>
        <v>6.8606952282473113E-2</v>
      </c>
      <c r="AA55" s="17">
        <f>0.5926*0.5*$C$6*$F55^3*($C$7*S55*2+$C$7)*$C$8</f>
        <v>265.10914623275346</v>
      </c>
      <c r="AB55" s="96">
        <f t="shared" si="82"/>
        <v>1.4711093134708546E-2</v>
      </c>
      <c r="AC55" s="27">
        <v>1.8617999999999999</v>
      </c>
      <c r="AD55" s="21">
        <v>7.3999999999999996E-2</v>
      </c>
      <c r="AE55" s="21">
        <v>1.099</v>
      </c>
      <c r="AF55" s="19">
        <f t="shared" si="83"/>
        <v>1.00505065547531</v>
      </c>
      <c r="AG55" s="19">
        <f t="shared" si="84"/>
        <v>1.7273016739000275</v>
      </c>
      <c r="AH55" s="19">
        <f t="shared" si="85"/>
        <v>6.9092066956001101</v>
      </c>
      <c r="AI55" s="19">
        <f t="shared" si="86"/>
        <v>8.6365083695001381</v>
      </c>
      <c r="AJ55" s="36">
        <f t="shared" si="87"/>
        <v>0.10429869035882686</v>
      </c>
      <c r="AK55" s="17">
        <f>0.5926*0.5*$C$6*$F55^3*($C$7*AC55*2+$C$7)*$C$8</f>
        <v>253.02464300190627</v>
      </c>
      <c r="AL55" s="96">
        <f t="shared" si="89"/>
        <v>2.7306457638389226E-2</v>
      </c>
      <c r="AM55" s="27">
        <v>1.6783999999999999</v>
      </c>
      <c r="AN55" s="21">
        <v>5.5E-2</v>
      </c>
      <c r="AO55" s="21">
        <v>1.1060000000000001</v>
      </c>
      <c r="AP55" s="19">
        <f t="shared" si="90"/>
        <v>1.011452252007</v>
      </c>
      <c r="AQ55" s="19">
        <f t="shared" si="91"/>
        <v>1.42169996505239</v>
      </c>
      <c r="AR55" s="19">
        <f t="shared" si="92"/>
        <v>8.5301997903143398</v>
      </c>
      <c r="AS55" s="19">
        <f t="shared" si="93"/>
        <v>9.9518997553667301</v>
      </c>
      <c r="AT55" s="36">
        <f t="shared" si="94"/>
        <v>0.1177649231725396</v>
      </c>
      <c r="AU55" s="17">
        <f>0.5926*0.5*$C$6*$F55^3*($C$7*AM55*2+$C$7)*$C$8</f>
        <v>233.37661203969537</v>
      </c>
      <c r="AV55" s="96">
        <f t="shared" si="96"/>
        <v>3.655121957492221E-2</v>
      </c>
      <c r="AW55" s="27">
        <v>1.4981</v>
      </c>
      <c r="AX55" s="21">
        <v>6.2E-2</v>
      </c>
      <c r="AY55" s="21">
        <v>1.109</v>
      </c>
      <c r="AZ55" s="19">
        <f t="shared" si="97"/>
        <v>1.0141957933777241</v>
      </c>
      <c r="BA55" s="19">
        <f t="shared" si="98"/>
        <v>1.138810486067416</v>
      </c>
      <c r="BB55" s="19">
        <f t="shared" si="99"/>
        <v>9.1104838885393278</v>
      </c>
      <c r="BC55" s="19">
        <f t="shared" si="100"/>
        <v>10.249294374606745</v>
      </c>
      <c r="BD55" s="36">
        <f t="shared" si="101"/>
        <v>0.17796579052135045</v>
      </c>
      <c r="BE55" s="17">
        <f>0.5926*0.5*$C$6*$F55^3*($C$7*AW55*2+$C$7)*$C$8</f>
        <v>214.06069065209115</v>
      </c>
      <c r="BF55" s="96">
        <f t="shared" si="103"/>
        <v>4.2560284472530394E-2</v>
      </c>
      <c r="BG55" s="27">
        <v>1.2608999999999999</v>
      </c>
      <c r="BH55" s="21">
        <v>4.2999999999999997E-2</v>
      </c>
      <c r="BI55" s="21">
        <v>1.103</v>
      </c>
      <c r="BJ55" s="19">
        <f t="shared" si="104"/>
        <v>1.0087087106362755</v>
      </c>
      <c r="BK55" s="19">
        <f t="shared" si="105"/>
        <v>0.79802973086338502</v>
      </c>
      <c r="BL55" s="19">
        <f t="shared" si="106"/>
        <v>7.9802973086338493</v>
      </c>
      <c r="BM55" s="19">
        <f t="shared" si="107"/>
        <v>8.7783270394972348</v>
      </c>
      <c r="BN55" s="36">
        <f t="shared" si="108"/>
        <v>0.1526199263832651</v>
      </c>
      <c r="BO55" s="17">
        <f>0.5926*0.5*$C$6*$F55^3*($C$7*BG55*2+$C$7)*$C$8</f>
        <v>188.64895158864289</v>
      </c>
      <c r="BP55" s="96">
        <f t="shared" si="110"/>
        <v>4.2302367659244826E-2</v>
      </c>
      <c r="BQ55" s="27">
        <v>1.198</v>
      </c>
      <c r="BR55" s="21">
        <v>3.9E-2</v>
      </c>
      <c r="BS55" s="21">
        <v>1.107</v>
      </c>
      <c r="BT55" s="19">
        <f t="shared" si="111"/>
        <v>1.0123667657972413</v>
      </c>
      <c r="BU55" s="19">
        <f t="shared" si="112"/>
        <v>0.72563067725950658</v>
      </c>
      <c r="BV55" s="19">
        <f t="shared" si="113"/>
        <v>8.7075681271140795</v>
      </c>
      <c r="BW55" s="19">
        <f t="shared" si="114"/>
        <v>9.4331988043735855</v>
      </c>
      <c r="BX55" s="36">
        <f t="shared" si="115"/>
        <v>0.16731422037753671</v>
      </c>
      <c r="BY55" s="17">
        <f>0.5926*0.5*$C$6*$F55^3*($C$7*BQ55*2+$C$7)*$C$8</f>
        <v>181.91034118775374</v>
      </c>
      <c r="BZ55" s="96">
        <f t="shared" si="117"/>
        <v>4.7867361856722607E-2</v>
      </c>
    </row>
    <row r="56" spans="2:78" ht="20.100000000000001" customHeight="1">
      <c r="B56" s="16"/>
      <c r="C56" s="16"/>
      <c r="D56" s="18"/>
    </row>
    <row r="57" spans="2:78" s="25" customFormat="1" ht="20.100000000000001" customHeight="1" thickBo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M57" s="1"/>
      <c r="AN57" s="1"/>
      <c r="AO57" s="1"/>
      <c r="AP57" s="1"/>
      <c r="AQ57" s="1"/>
      <c r="AR57" s="1"/>
      <c r="AS57" s="1"/>
      <c r="AT57" s="1"/>
      <c r="AW57" s="1"/>
      <c r="AX57" s="1"/>
      <c r="AY57" s="1"/>
      <c r="AZ57" s="1"/>
      <c r="BA57" s="1"/>
      <c r="BB57" s="1"/>
      <c r="BC57" s="1"/>
      <c r="BD57" s="1"/>
      <c r="BG57" s="1"/>
      <c r="BH57" s="1"/>
      <c r="BI57" s="1"/>
      <c r="BJ57" s="1"/>
      <c r="BK57" s="1"/>
      <c r="BL57" s="1"/>
      <c r="BM57" s="1"/>
      <c r="BN57" s="1"/>
      <c r="BQ57" s="1"/>
      <c r="BR57" s="1"/>
      <c r="BS57" s="1"/>
      <c r="BT57" s="1"/>
      <c r="BU57" s="1"/>
      <c r="BV57" s="1"/>
      <c r="BW57" s="1"/>
      <c r="BX57" s="1"/>
    </row>
    <row r="58" spans="2:78">
      <c r="E58" s="82" t="s">
        <v>19</v>
      </c>
      <c r="F58" s="83"/>
      <c r="G58" s="83"/>
      <c r="H58" s="84"/>
      <c r="I58" s="79" t="s">
        <v>21</v>
      </c>
      <c r="J58" s="80"/>
      <c r="K58" s="80"/>
      <c r="L58" s="80"/>
      <c r="M58" s="81"/>
      <c r="N58" s="77">
        <v>0</v>
      </c>
      <c r="O58" s="78"/>
      <c r="P58" s="32"/>
      <c r="S58" s="79" t="s">
        <v>21</v>
      </c>
      <c r="T58" s="80"/>
      <c r="U58" s="80"/>
      <c r="V58" s="80"/>
      <c r="W58" s="81"/>
      <c r="X58" s="77">
        <v>0.04</v>
      </c>
      <c r="Y58" s="78"/>
      <c r="Z58" s="32"/>
      <c r="AC58" s="79" t="s">
        <v>21</v>
      </c>
      <c r="AD58" s="80"/>
      <c r="AE58" s="80"/>
      <c r="AF58" s="80"/>
      <c r="AG58" s="81"/>
      <c r="AH58" s="77">
        <v>0.08</v>
      </c>
      <c r="AI58" s="78"/>
      <c r="AJ58" s="32"/>
      <c r="AM58" s="79" t="s">
        <v>21</v>
      </c>
      <c r="AN58" s="80"/>
      <c r="AO58" s="80"/>
      <c r="AP58" s="80"/>
      <c r="AQ58" s="81"/>
      <c r="AR58" s="77">
        <v>0.12</v>
      </c>
      <c r="AS58" s="78"/>
      <c r="AT58" s="32"/>
      <c r="AW58" s="79" t="s">
        <v>21</v>
      </c>
      <c r="AX58" s="80"/>
      <c r="AY58" s="80"/>
      <c r="AZ58" s="80"/>
      <c r="BA58" s="81"/>
      <c r="BB58" s="77">
        <v>0.16</v>
      </c>
      <c r="BC58" s="78"/>
      <c r="BD58" s="32"/>
      <c r="BG58" s="79" t="s">
        <v>21</v>
      </c>
      <c r="BH58" s="80"/>
      <c r="BI58" s="80"/>
      <c r="BJ58" s="80"/>
      <c r="BK58" s="81"/>
      <c r="BL58" s="77">
        <v>0.2</v>
      </c>
      <c r="BM58" s="78"/>
      <c r="BN58" s="32"/>
      <c r="BQ58" s="79" t="s">
        <v>21</v>
      </c>
      <c r="BR58" s="80"/>
      <c r="BS58" s="80"/>
      <c r="BT58" s="80"/>
      <c r="BU58" s="81"/>
      <c r="BV58" s="77">
        <v>0.24</v>
      </c>
      <c r="BW58" s="78"/>
      <c r="BX58" s="32"/>
    </row>
    <row r="59" spans="2:78" ht="20.100000000000001" customHeight="1">
      <c r="E59" s="22" t="s">
        <v>25</v>
      </c>
      <c r="F59" s="19" t="s">
        <v>27</v>
      </c>
      <c r="G59" s="39" t="s">
        <v>0</v>
      </c>
      <c r="H59" s="23" t="s">
        <v>28</v>
      </c>
      <c r="I59" s="22" t="s">
        <v>29</v>
      </c>
      <c r="J59" s="19" t="s">
        <v>23</v>
      </c>
      <c r="K59" s="19" t="s">
        <v>26</v>
      </c>
      <c r="L59" s="39" t="s">
        <v>18</v>
      </c>
      <c r="M59" s="19" t="s">
        <v>30</v>
      </c>
      <c r="N59" s="19" t="s">
        <v>31</v>
      </c>
      <c r="O59" s="19" t="s">
        <v>32</v>
      </c>
      <c r="P59" s="23" t="s">
        <v>20</v>
      </c>
      <c r="Q59" s="76" t="s">
        <v>62</v>
      </c>
      <c r="R59" s="76" t="s">
        <v>63</v>
      </c>
      <c r="S59" s="22" t="s">
        <v>9</v>
      </c>
      <c r="T59" s="19" t="s">
        <v>23</v>
      </c>
      <c r="U59" s="19" t="s">
        <v>26</v>
      </c>
      <c r="V59" s="39" t="s">
        <v>18</v>
      </c>
      <c r="W59" s="19" t="s">
        <v>30</v>
      </c>
      <c r="X59" s="19" t="s">
        <v>31</v>
      </c>
      <c r="Y59" s="19" t="s">
        <v>32</v>
      </c>
      <c r="Z59" s="23" t="s">
        <v>20</v>
      </c>
      <c r="AA59" s="76" t="s">
        <v>62</v>
      </c>
      <c r="AB59" s="76" t="s">
        <v>63</v>
      </c>
      <c r="AC59" s="22" t="s">
        <v>10</v>
      </c>
      <c r="AD59" s="19" t="s">
        <v>23</v>
      </c>
      <c r="AE59" s="19" t="s">
        <v>26</v>
      </c>
      <c r="AF59" s="39" t="s">
        <v>18</v>
      </c>
      <c r="AG59" s="19" t="s">
        <v>30</v>
      </c>
      <c r="AH59" s="19" t="s">
        <v>31</v>
      </c>
      <c r="AI59" s="19" t="s">
        <v>32</v>
      </c>
      <c r="AJ59" s="23" t="s">
        <v>20</v>
      </c>
      <c r="AK59" s="76" t="s">
        <v>62</v>
      </c>
      <c r="AL59" s="76" t="s">
        <v>63</v>
      </c>
      <c r="AM59" s="22" t="s">
        <v>11</v>
      </c>
      <c r="AN59" s="19" t="s">
        <v>23</v>
      </c>
      <c r="AO59" s="19" t="s">
        <v>26</v>
      </c>
      <c r="AP59" s="39" t="s">
        <v>18</v>
      </c>
      <c r="AQ59" s="19" t="s">
        <v>30</v>
      </c>
      <c r="AR59" s="19" t="s">
        <v>31</v>
      </c>
      <c r="AS59" s="19" t="s">
        <v>32</v>
      </c>
      <c r="AT59" s="23" t="s">
        <v>20</v>
      </c>
      <c r="AU59" s="76" t="s">
        <v>62</v>
      </c>
      <c r="AV59" s="76" t="s">
        <v>63</v>
      </c>
      <c r="AW59" s="22" t="s">
        <v>12</v>
      </c>
      <c r="AX59" s="19" t="s">
        <v>23</v>
      </c>
      <c r="AY59" s="19" t="s">
        <v>26</v>
      </c>
      <c r="AZ59" s="39" t="s">
        <v>18</v>
      </c>
      <c r="BA59" s="19" t="s">
        <v>30</v>
      </c>
      <c r="BB59" s="19" t="s">
        <v>31</v>
      </c>
      <c r="BC59" s="19" t="s">
        <v>32</v>
      </c>
      <c r="BD59" s="23" t="s">
        <v>20</v>
      </c>
      <c r="BE59" s="76" t="s">
        <v>62</v>
      </c>
      <c r="BF59" s="76" t="s">
        <v>63</v>
      </c>
      <c r="BG59" s="22" t="s">
        <v>13</v>
      </c>
      <c r="BH59" s="19" t="s">
        <v>23</v>
      </c>
      <c r="BI59" s="19" t="s">
        <v>26</v>
      </c>
      <c r="BJ59" s="39" t="s">
        <v>18</v>
      </c>
      <c r="BK59" s="19" t="s">
        <v>30</v>
      </c>
      <c r="BL59" s="19" t="s">
        <v>31</v>
      </c>
      <c r="BM59" s="19" t="s">
        <v>32</v>
      </c>
      <c r="BN59" s="23" t="s">
        <v>20</v>
      </c>
      <c r="BO59" s="76" t="s">
        <v>62</v>
      </c>
      <c r="BP59" s="76" t="s">
        <v>63</v>
      </c>
      <c r="BQ59" s="22" t="s">
        <v>14</v>
      </c>
      <c r="BR59" s="19" t="s">
        <v>23</v>
      </c>
      <c r="BS59" s="19" t="s">
        <v>26</v>
      </c>
      <c r="BT59" s="39" t="s">
        <v>18</v>
      </c>
      <c r="BU59" s="19" t="s">
        <v>30</v>
      </c>
      <c r="BV59" s="19" t="s">
        <v>31</v>
      </c>
      <c r="BW59" s="19" t="s">
        <v>32</v>
      </c>
      <c r="BX59" s="23" t="s">
        <v>20</v>
      </c>
      <c r="BY59" s="76" t="s">
        <v>62</v>
      </c>
      <c r="BZ59" s="76" t="s">
        <v>63</v>
      </c>
    </row>
    <row r="60" spans="2:78" ht="20.100000000000001" customHeight="1">
      <c r="B60" s="40" t="s">
        <v>35</v>
      </c>
      <c r="C60" s="40"/>
      <c r="D60" s="2"/>
      <c r="E60" s="38">
        <v>20</v>
      </c>
      <c r="F60" s="20">
        <f t="shared" ref="F60:F83" si="132">0.02*E60-0.0054</f>
        <v>0.39460000000000001</v>
      </c>
      <c r="G60" s="20">
        <f t="shared" ref="G60:G83" si="133">F60/$C$14/$C$7</f>
        <v>4.0592479373370143</v>
      </c>
      <c r="H60" s="29">
        <f t="shared" ref="H60:H83" si="134">F60*$C$7/$C$5</f>
        <v>35291.690140845072</v>
      </c>
      <c r="M60" s="43">
        <f t="shared" ref="M60:P79" si="135">M3+M32</f>
        <v>0.12645033023393812</v>
      </c>
      <c r="N60" s="43">
        <f t="shared" si="135"/>
        <v>0</v>
      </c>
      <c r="O60" s="43">
        <f t="shared" si="135"/>
        <v>0.12645033023393812</v>
      </c>
      <c r="P60" s="43">
        <f t="shared" si="135"/>
        <v>0</v>
      </c>
      <c r="Q60" s="17">
        <f>Q3</f>
        <v>2.4807630516627039</v>
      </c>
      <c r="R60" s="96">
        <f t="shared" ref="R60:R83" si="136">N60/Q60</f>
        <v>0</v>
      </c>
      <c r="W60" s="43">
        <f t="shared" ref="W60:Z83" si="137">W3+W32</f>
        <v>2.9403728093505853E-2</v>
      </c>
      <c r="X60" s="43">
        <f t="shared" si="137"/>
        <v>5.8807456187011706E-2</v>
      </c>
      <c r="Y60" s="43">
        <f t="shared" si="137"/>
        <v>8.8211184280517552E-2</v>
      </c>
      <c r="Z60" s="43">
        <f t="shared" si="137"/>
        <v>1.1893205271215649E-2</v>
      </c>
      <c r="AA60" s="17">
        <f>AA3</f>
        <v>1.4487053560282079</v>
      </c>
      <c r="AB60" s="96">
        <f t="shared" ref="AB60:AB83" si="138">X60/AA60</f>
        <v>4.0593110215481704E-2</v>
      </c>
      <c r="AG60" s="43">
        <f t="shared" ref="AG60:AJ83" si="139">AG3+AG32</f>
        <v>4.8119035493338506E-2</v>
      </c>
      <c r="AH60" s="43">
        <f t="shared" si="139"/>
        <v>0.19247614197335403</v>
      </c>
      <c r="AI60" s="43">
        <f t="shared" si="139"/>
        <v>0.24059517746669254</v>
      </c>
      <c r="AJ60" s="43">
        <f t="shared" si="139"/>
        <v>2.2129616507562986E-2</v>
      </c>
      <c r="AK60" s="17">
        <f>AK3</f>
        <v>1.4487053560282079</v>
      </c>
      <c r="AL60" s="96">
        <f t="shared" ref="AL60:AL83" si="140">AH60/AK60</f>
        <v>0.13286079268806561</v>
      </c>
      <c r="AQ60" s="43">
        <f t="shared" ref="AQ60:AT83" si="141">AQ3+AQ32</f>
        <v>2.8537848392780986E-2</v>
      </c>
      <c r="AR60" s="43">
        <f t="shared" si="141"/>
        <v>0.1712270903566859</v>
      </c>
      <c r="AS60" s="43">
        <f t="shared" si="141"/>
        <v>0.19976493874946688</v>
      </c>
      <c r="AT60" s="43">
        <f t="shared" si="141"/>
        <v>4.6654610447087741E-2</v>
      </c>
      <c r="AU60" s="17">
        <f>AU3</f>
        <v>1.4487053560282079</v>
      </c>
      <c r="AV60" s="96">
        <f t="shared" ref="AV60:AV83" si="142">AR60/AU60</f>
        <v>0.11819317823613536</v>
      </c>
      <c r="BA60" s="43">
        <f t="shared" ref="BA60:BD83" si="143">BA3+BA32</f>
        <v>2.1112868916889238E-2</v>
      </c>
      <c r="BB60" s="43">
        <f t="shared" si="143"/>
        <v>0.1689029513351139</v>
      </c>
      <c r="BC60" s="43">
        <f t="shared" si="143"/>
        <v>0.19001582025200314</v>
      </c>
      <c r="BD60" s="43">
        <f t="shared" si="143"/>
        <v>6.1865232546601916E-2</v>
      </c>
      <c r="BE60" s="17">
        <f>BE3</f>
        <v>1.4487053560282079</v>
      </c>
      <c r="BF60" s="96">
        <f t="shared" ref="BF60:BF83" si="144">BB60/BE60</f>
        <v>0.11658889133825028</v>
      </c>
      <c r="BK60" s="43">
        <f t="shared" ref="BK60:BN83" si="145">BK3+BK32</f>
        <v>1.813543500128343E-2</v>
      </c>
      <c r="BL60" s="43">
        <f t="shared" si="145"/>
        <v>0.18135435001283429</v>
      </c>
      <c r="BM60" s="43">
        <f t="shared" si="145"/>
        <v>0.19948978501411771</v>
      </c>
      <c r="BN60" s="43">
        <f t="shared" si="145"/>
        <v>0.11218540320166026</v>
      </c>
      <c r="BO60" s="17">
        <f>BO3</f>
        <v>1.4487053560282079</v>
      </c>
      <c r="BP60" s="96">
        <f t="shared" ref="BP60:BP83" si="146">BL60/BO60</f>
        <v>0.12518373681590994</v>
      </c>
      <c r="BU60" s="43">
        <f t="shared" ref="BU60:BX83" si="147">BU3+BU32</f>
        <v>0</v>
      </c>
      <c r="BV60" s="43">
        <f t="shared" si="147"/>
        <v>0</v>
      </c>
      <c r="BW60" s="43">
        <f t="shared" si="147"/>
        <v>0</v>
      </c>
      <c r="BX60" s="43">
        <f t="shared" si="147"/>
        <v>0</v>
      </c>
      <c r="BY60" s="17">
        <f>BY3</f>
        <v>1.4487053560282079</v>
      </c>
      <c r="BZ60" s="96">
        <f t="shared" ref="BZ60:BZ83" si="148">BV60/BY60</f>
        <v>0</v>
      </c>
    </row>
    <row r="61" spans="2:78" ht="20.100000000000001" customHeight="1">
      <c r="E61" s="38">
        <v>22</v>
      </c>
      <c r="F61" s="20">
        <f t="shared" si="132"/>
        <v>0.43459999999999999</v>
      </c>
      <c r="G61" s="20">
        <f t="shared" si="133"/>
        <v>4.4707277079743193</v>
      </c>
      <c r="H61" s="29">
        <f t="shared" si="134"/>
        <v>38869.15492957746</v>
      </c>
      <c r="M61" s="43">
        <f t="shared" si="135"/>
        <v>0.47834158765418727</v>
      </c>
      <c r="N61" s="43">
        <f t="shared" si="135"/>
        <v>0</v>
      </c>
      <c r="O61" s="43">
        <f t="shared" si="135"/>
        <v>0.47834158765418727</v>
      </c>
      <c r="P61" s="43">
        <f t="shared" si="135"/>
        <v>0</v>
      </c>
      <c r="Q61" s="17">
        <f t="shared" ref="Q61:Q83" si="149">Q4</f>
        <v>5.3847597989363001</v>
      </c>
      <c r="R61" s="96">
        <f t="shared" si="136"/>
        <v>0</v>
      </c>
      <c r="W61" s="43">
        <f t="shared" si="137"/>
        <v>0.36277156994046977</v>
      </c>
      <c r="X61" s="43">
        <f t="shared" si="137"/>
        <v>0.72554313988093955</v>
      </c>
      <c r="Y61" s="43">
        <f t="shared" si="137"/>
        <v>1.0883147098214092</v>
      </c>
      <c r="Z61" s="43">
        <f t="shared" si="137"/>
        <v>1.9634872813508703E-2</v>
      </c>
      <c r="AA61" s="17">
        <f t="shared" ref="AA61:AA83" si="150">AA4</f>
        <v>4.9380620196269405</v>
      </c>
      <c r="AB61" s="96">
        <f t="shared" si="138"/>
        <v>0.14692872163151824</v>
      </c>
      <c r="AG61" s="43">
        <f t="shared" si="139"/>
        <v>0.23703784931511643</v>
      </c>
      <c r="AH61" s="43">
        <f t="shared" si="139"/>
        <v>0.94815139726046571</v>
      </c>
      <c r="AI61" s="43">
        <f t="shared" si="139"/>
        <v>1.185189246575582</v>
      </c>
      <c r="AJ61" s="43">
        <f t="shared" si="139"/>
        <v>4.0101198882998831E-2</v>
      </c>
      <c r="AK61" s="17">
        <f t="shared" ref="AK61:AK83" si="151">AK4</f>
        <v>4.304401478266958</v>
      </c>
      <c r="AL61" s="96">
        <f t="shared" si="140"/>
        <v>0.22027485169487751</v>
      </c>
      <c r="AQ61" s="43">
        <f t="shared" si="141"/>
        <v>0.16339397973028713</v>
      </c>
      <c r="AR61" s="43">
        <f t="shared" si="141"/>
        <v>0.98036387838172256</v>
      </c>
      <c r="AS61" s="43">
        <f t="shared" si="141"/>
        <v>1.1437578581120098</v>
      </c>
      <c r="AT61" s="43">
        <f t="shared" si="141"/>
        <v>6.4466314437533284E-2</v>
      </c>
      <c r="AU61" s="17">
        <f t="shared" ref="AU61:AU83" si="152">AU4</f>
        <v>3.6993853352335715</v>
      </c>
      <c r="AV61" s="96">
        <f t="shared" si="142"/>
        <v>0.26500723486265981</v>
      </c>
      <c r="BA61" s="43">
        <f t="shared" si="143"/>
        <v>9.2300207685850219E-2</v>
      </c>
      <c r="BB61" s="43">
        <f t="shared" si="143"/>
        <v>0.73840166148680175</v>
      </c>
      <c r="BC61" s="43">
        <f t="shared" si="143"/>
        <v>0.83070186917265199</v>
      </c>
      <c r="BD61" s="43">
        <f t="shared" si="143"/>
        <v>0.11667573296714738</v>
      </c>
      <c r="BE61" s="17">
        <f t="shared" ref="BE61:BE83" si="153">BE4</f>
        <v>3.0595314104516218</v>
      </c>
      <c r="BF61" s="96">
        <f t="shared" si="144"/>
        <v>0.24134469055109495</v>
      </c>
      <c r="BK61" s="43">
        <f t="shared" si="145"/>
        <v>6.1749862520042373E-2</v>
      </c>
      <c r="BL61" s="43">
        <f t="shared" si="145"/>
        <v>0.61749862520042353</v>
      </c>
      <c r="BM61" s="43">
        <f t="shared" si="145"/>
        <v>0.67924848772046598</v>
      </c>
      <c r="BN61" s="43">
        <f t="shared" si="145"/>
        <v>0.31576193128505275</v>
      </c>
      <c r="BO61" s="17">
        <f t="shared" ref="BO61:BO83" si="154">BO4</f>
        <v>2.83579543433307</v>
      </c>
      <c r="BP61" s="96">
        <f t="shared" si="146"/>
        <v>0.2177514702662777</v>
      </c>
      <c r="BU61" s="43">
        <f t="shared" si="147"/>
        <v>0.14437946324397566</v>
      </c>
      <c r="BV61" s="43">
        <f t="shared" si="147"/>
        <v>1.7325535589277077</v>
      </c>
      <c r="BW61" s="43">
        <f t="shared" si="147"/>
        <v>1.8769330221716833</v>
      </c>
      <c r="BX61" s="43">
        <f t="shared" si="147"/>
        <v>0.11772404029309501</v>
      </c>
      <c r="BY61" s="17">
        <f t="shared" ref="BY61:BY83" si="155">BY4</f>
        <v>3.7075141509749034</v>
      </c>
      <c r="BZ61" s="96">
        <f t="shared" si="148"/>
        <v>0.46730868403351256</v>
      </c>
    </row>
    <row r="62" spans="2:78" ht="20.100000000000001" customHeight="1">
      <c r="E62" s="38">
        <v>24</v>
      </c>
      <c r="F62" s="20">
        <f t="shared" si="132"/>
        <v>0.47459999999999997</v>
      </c>
      <c r="G62" s="20">
        <f t="shared" si="133"/>
        <v>4.8822074786116243</v>
      </c>
      <c r="H62" s="29">
        <f t="shared" si="134"/>
        <v>42446.619718309856</v>
      </c>
      <c r="M62" s="43">
        <f t="shared" si="135"/>
        <v>0.64199210031540377</v>
      </c>
      <c r="N62" s="43">
        <f t="shared" si="135"/>
        <v>0</v>
      </c>
      <c r="O62" s="43">
        <f t="shared" si="135"/>
        <v>0.64199210031540377</v>
      </c>
      <c r="P62" s="43">
        <f t="shared" si="135"/>
        <v>0</v>
      </c>
      <c r="Q62" s="17">
        <f t="shared" si="149"/>
        <v>7.4380866634933076</v>
      </c>
      <c r="R62" s="96">
        <f t="shared" si="136"/>
        <v>0</v>
      </c>
      <c r="W62" s="43">
        <f t="shared" si="137"/>
        <v>0.54208159046820259</v>
      </c>
      <c r="X62" s="43">
        <f t="shared" si="137"/>
        <v>1.0841631809364052</v>
      </c>
      <c r="Y62" s="43">
        <f t="shared" si="137"/>
        <v>1.6262447714046078</v>
      </c>
      <c r="Z62" s="43">
        <f t="shared" si="137"/>
        <v>2.2632574881978458E-2</v>
      </c>
      <c r="AA62" s="17">
        <f t="shared" si="150"/>
        <v>7.1018478424462037</v>
      </c>
      <c r="AB62" s="96">
        <f t="shared" si="138"/>
        <v>0.15265930853328019</v>
      </c>
      <c r="AG62" s="43">
        <f t="shared" si="139"/>
        <v>0.44498719523129582</v>
      </c>
      <c r="AH62" s="43">
        <f t="shared" si="139"/>
        <v>1.7799487809251833</v>
      </c>
      <c r="AI62" s="43">
        <f t="shared" si="139"/>
        <v>2.2249359761564791</v>
      </c>
      <c r="AJ62" s="43">
        <f t="shared" si="139"/>
        <v>3.591300262879013E-2</v>
      </c>
      <c r="AK62" s="17">
        <f t="shared" si="151"/>
        <v>6.6733575907369991</v>
      </c>
      <c r="AL62" s="96">
        <f t="shared" si="140"/>
        <v>0.26672462200974417</v>
      </c>
      <c r="AQ62" s="43">
        <f t="shared" si="141"/>
        <v>0.34000893523763465</v>
      </c>
      <c r="AR62" s="43">
        <f t="shared" si="141"/>
        <v>2.0400536114258081</v>
      </c>
      <c r="AS62" s="43">
        <f t="shared" si="141"/>
        <v>2.3800625466634426</v>
      </c>
      <c r="AT62" s="43">
        <f t="shared" si="141"/>
        <v>6.7513632829238349E-2</v>
      </c>
      <c r="AU62" s="17">
        <f t="shared" si="152"/>
        <v>6.1208572191213655</v>
      </c>
      <c r="AV62" s="96">
        <f t="shared" si="142"/>
        <v>0.33329540918757994</v>
      </c>
      <c r="BA62" s="43">
        <f t="shared" si="143"/>
        <v>0.25657894354123739</v>
      </c>
      <c r="BB62" s="43">
        <f t="shared" si="143"/>
        <v>2.0526315483298991</v>
      </c>
      <c r="BC62" s="43">
        <f t="shared" si="143"/>
        <v>2.3092104918711369</v>
      </c>
      <c r="BD62" s="43">
        <f t="shared" si="143"/>
        <v>7.4024671903914901E-2</v>
      </c>
      <c r="BE62" s="17">
        <f t="shared" si="153"/>
        <v>5.8531768383477329</v>
      </c>
      <c r="BF62" s="96">
        <f t="shared" si="144"/>
        <v>0.35068674755935231</v>
      </c>
      <c r="BK62" s="43">
        <f t="shared" si="145"/>
        <v>0.15947599339993163</v>
      </c>
      <c r="BL62" s="43">
        <f t="shared" si="145"/>
        <v>1.5947599339993159</v>
      </c>
      <c r="BM62" s="43">
        <f t="shared" si="145"/>
        <v>1.7542359273992476</v>
      </c>
      <c r="BN62" s="43">
        <f t="shared" si="145"/>
        <v>8.2971543603312978E-2</v>
      </c>
      <c r="BO62" s="17">
        <f t="shared" si="154"/>
        <v>5.3389885362966876</v>
      </c>
      <c r="BP62" s="96">
        <f t="shared" si="146"/>
        <v>0.29870076010792451</v>
      </c>
      <c r="BU62" s="43">
        <f t="shared" si="147"/>
        <v>0.27210654386465488</v>
      </c>
      <c r="BV62" s="43">
        <f t="shared" si="147"/>
        <v>3.2652785263758579</v>
      </c>
      <c r="BW62" s="43">
        <f t="shared" si="147"/>
        <v>3.5373850702405125</v>
      </c>
      <c r="BX62" s="43">
        <f t="shared" si="147"/>
        <v>0.13050059827858573</v>
      </c>
      <c r="BY62" s="17">
        <f t="shared" si="155"/>
        <v>5.8793903596287675</v>
      </c>
      <c r="BZ62" s="96">
        <f t="shared" si="148"/>
        <v>0.55537705895446476</v>
      </c>
    </row>
    <row r="63" spans="2:78" ht="20.100000000000001" customHeight="1">
      <c r="E63" s="38">
        <v>26</v>
      </c>
      <c r="F63" s="20">
        <f t="shared" si="132"/>
        <v>0.51460000000000006</v>
      </c>
      <c r="G63" s="20">
        <f t="shared" si="133"/>
        <v>5.2936872492489302</v>
      </c>
      <c r="H63" s="29">
        <f t="shared" si="134"/>
        <v>46024.084507042258</v>
      </c>
      <c r="M63" s="43">
        <f t="shared" si="135"/>
        <v>1.2189065999580531</v>
      </c>
      <c r="N63" s="43">
        <f t="shared" si="135"/>
        <v>0</v>
      </c>
      <c r="O63" s="43">
        <f t="shared" si="135"/>
        <v>1.2189065999580531</v>
      </c>
      <c r="P63" s="43">
        <f t="shared" si="135"/>
        <v>0</v>
      </c>
      <c r="Q63" s="17">
        <f t="shared" si="149"/>
        <v>9.4264609524096663</v>
      </c>
      <c r="R63" s="96">
        <f t="shared" si="136"/>
        <v>0</v>
      </c>
      <c r="W63" s="43">
        <f t="shared" si="137"/>
        <v>0.6052730820650557</v>
      </c>
      <c r="X63" s="43">
        <f t="shared" si="137"/>
        <v>1.2105461641301114</v>
      </c>
      <c r="Y63" s="43">
        <f t="shared" si="137"/>
        <v>1.815819246195167</v>
      </c>
      <c r="Z63" s="43">
        <f t="shared" si="137"/>
        <v>2.9929988569275499E-2</v>
      </c>
      <c r="AA63" s="17">
        <f t="shared" si="150"/>
        <v>9.1591347709247355</v>
      </c>
      <c r="AB63" s="96">
        <f t="shared" si="138"/>
        <v>0.13216817902635697</v>
      </c>
      <c r="AG63" s="43">
        <f t="shared" si="139"/>
        <v>0.53890817700008586</v>
      </c>
      <c r="AH63" s="43">
        <f t="shared" si="139"/>
        <v>2.1556327080003435</v>
      </c>
      <c r="AI63" s="43">
        <f t="shared" si="139"/>
        <v>2.6945408850004293</v>
      </c>
      <c r="AJ63" s="43">
        <f t="shared" si="139"/>
        <v>4.9327390247322009E-2</v>
      </c>
      <c r="AK63" s="17">
        <f t="shared" si="151"/>
        <v>8.8526093176355261</v>
      </c>
      <c r="AL63" s="96">
        <f t="shared" si="140"/>
        <v>0.24350252345441795</v>
      </c>
      <c r="AQ63" s="43">
        <f t="shared" si="141"/>
        <v>0.48409944458507642</v>
      </c>
      <c r="AR63" s="43">
        <f t="shared" si="141"/>
        <v>2.9045966675104586</v>
      </c>
      <c r="AS63" s="43">
        <f t="shared" si="141"/>
        <v>3.388696112095535</v>
      </c>
      <c r="AT63" s="43">
        <f t="shared" si="141"/>
        <v>7.9887901600587938E-2</v>
      </c>
      <c r="AU63" s="17">
        <f t="shared" si="152"/>
        <v>8.5486543083990565</v>
      </c>
      <c r="AV63" s="96">
        <f t="shared" si="142"/>
        <v>0.33977238553870298</v>
      </c>
      <c r="BA63" s="43">
        <f t="shared" si="143"/>
        <v>0.35074810710176252</v>
      </c>
      <c r="BB63" s="43">
        <f t="shared" si="143"/>
        <v>2.8059848568141001</v>
      </c>
      <c r="BC63" s="43">
        <f t="shared" si="143"/>
        <v>3.1567329639158626</v>
      </c>
      <c r="BD63" s="43">
        <f t="shared" si="143"/>
        <v>5.3147472545921698E-2</v>
      </c>
      <c r="BE63" s="17">
        <f t="shared" si="153"/>
        <v>8.1348128159079636</v>
      </c>
      <c r="BF63" s="96">
        <f t="shared" si="144"/>
        <v>0.34493539314474214</v>
      </c>
      <c r="BK63" s="43">
        <f t="shared" si="145"/>
        <v>0.30931922094007264</v>
      </c>
      <c r="BL63" s="43">
        <f t="shared" si="145"/>
        <v>3.0931922094007258</v>
      </c>
      <c r="BM63" s="43">
        <f t="shared" si="145"/>
        <v>3.4025114303407986</v>
      </c>
      <c r="BN63" s="43">
        <f t="shared" si="145"/>
        <v>0.13452058180045601</v>
      </c>
      <c r="BO63" s="17">
        <f t="shared" si="154"/>
        <v>7.7820193696694426</v>
      </c>
      <c r="BP63" s="96">
        <f t="shared" si="146"/>
        <v>0.39747937681271994</v>
      </c>
      <c r="BU63" s="43">
        <f t="shared" si="147"/>
        <v>0.3811240054582829</v>
      </c>
      <c r="BV63" s="43">
        <f t="shared" si="147"/>
        <v>4.5734880654993937</v>
      </c>
      <c r="BW63" s="43">
        <f t="shared" si="147"/>
        <v>4.9546120709576762</v>
      </c>
      <c r="BX63" s="43">
        <f t="shared" si="147"/>
        <v>0.18788220868061301</v>
      </c>
      <c r="BY63" s="17">
        <f t="shared" si="155"/>
        <v>8.0525586062202947</v>
      </c>
      <c r="BZ63" s="96">
        <f t="shared" si="148"/>
        <v>0.56795464511944671</v>
      </c>
    </row>
    <row r="64" spans="2:78" ht="20.100000000000001" customHeight="1">
      <c r="E64" s="38">
        <v>28</v>
      </c>
      <c r="F64" s="20">
        <f t="shared" si="132"/>
        <v>0.55460000000000009</v>
      </c>
      <c r="G64" s="20">
        <f t="shared" si="133"/>
        <v>5.7051670198862352</v>
      </c>
      <c r="H64" s="29">
        <f t="shared" si="134"/>
        <v>49601.549295774654</v>
      </c>
      <c r="M64" s="43">
        <f t="shared" si="135"/>
        <v>1.6089129494711742</v>
      </c>
      <c r="N64" s="43">
        <f t="shared" si="135"/>
        <v>0</v>
      </c>
      <c r="O64" s="43">
        <f t="shared" si="135"/>
        <v>1.6089129494711742</v>
      </c>
      <c r="P64" s="43">
        <f t="shared" si="135"/>
        <v>0</v>
      </c>
      <c r="Q64" s="17">
        <f t="shared" si="149"/>
        <v>12.583413257685256</v>
      </c>
      <c r="R64" s="96">
        <f t="shared" si="136"/>
        <v>0</v>
      </c>
      <c r="W64" s="43">
        <f t="shared" si="137"/>
        <v>0.75657708349037056</v>
      </c>
      <c r="X64" s="43">
        <f t="shared" si="137"/>
        <v>1.5131541669807411</v>
      </c>
      <c r="Y64" s="43">
        <f t="shared" si="137"/>
        <v>2.2697312504711116</v>
      </c>
      <c r="Z64" s="43">
        <f t="shared" si="137"/>
        <v>3.608045509407487E-2</v>
      </c>
      <c r="AA64" s="17">
        <f t="shared" si="150"/>
        <v>12.056523550865347</v>
      </c>
      <c r="AB64" s="96">
        <f t="shared" si="138"/>
        <v>0.12550501482428869</v>
      </c>
      <c r="AG64" s="43">
        <f t="shared" si="139"/>
        <v>0.62796485625402632</v>
      </c>
      <c r="AH64" s="43">
        <f t="shared" si="139"/>
        <v>2.5118594250161053</v>
      </c>
      <c r="AI64" s="43">
        <f t="shared" si="139"/>
        <v>3.1398242812701316</v>
      </c>
      <c r="AJ64" s="43">
        <f t="shared" si="139"/>
        <v>5.257680314230901E-2</v>
      </c>
      <c r="AK64" s="17">
        <f t="shared" si="151"/>
        <v>11.569854432352301</v>
      </c>
      <c r="AL64" s="96">
        <f t="shared" si="140"/>
        <v>0.21710380538516522</v>
      </c>
      <c r="AQ64" s="43">
        <f t="shared" si="141"/>
        <v>0.55985043820746905</v>
      </c>
      <c r="AR64" s="43">
        <f t="shared" si="141"/>
        <v>3.3591026292448136</v>
      </c>
      <c r="AS64" s="43">
        <f t="shared" si="141"/>
        <v>3.9189530674522826</v>
      </c>
      <c r="AT64" s="43">
        <f t="shared" si="141"/>
        <v>0.13970979245216414</v>
      </c>
      <c r="AU64" s="17">
        <f t="shared" si="152"/>
        <v>11.173279431646627</v>
      </c>
      <c r="AV64" s="96">
        <f t="shared" si="142"/>
        <v>0.30063712715629959</v>
      </c>
      <c r="BA64" s="43">
        <f t="shared" si="143"/>
        <v>0.45561980751495085</v>
      </c>
      <c r="BB64" s="43">
        <f t="shared" si="143"/>
        <v>3.6449584601196068</v>
      </c>
      <c r="BC64" s="43">
        <f t="shared" si="143"/>
        <v>4.1005782676345577</v>
      </c>
      <c r="BD64" s="43">
        <f t="shared" si="143"/>
        <v>5.5756013572704217E-2</v>
      </c>
      <c r="BE64" s="17">
        <f t="shared" si="153"/>
        <v>10.720395607311348</v>
      </c>
      <c r="BF64" s="96">
        <f t="shared" si="144"/>
        <v>0.34000223439830263</v>
      </c>
      <c r="BK64" s="43">
        <f t="shared" si="145"/>
        <v>0.44023310170746621</v>
      </c>
      <c r="BL64" s="43">
        <f t="shared" si="145"/>
        <v>4.402331017074661</v>
      </c>
      <c r="BM64" s="43">
        <f t="shared" si="145"/>
        <v>4.8425641187821276</v>
      </c>
      <c r="BN64" s="43">
        <f t="shared" si="145"/>
        <v>0.1544701147356615</v>
      </c>
      <c r="BO64" s="17">
        <f t="shared" si="154"/>
        <v>10.400239724388715</v>
      </c>
      <c r="BP64" s="96">
        <f t="shared" si="146"/>
        <v>0.42329130229095874</v>
      </c>
      <c r="BU64" s="43">
        <f t="shared" si="147"/>
        <v>0.47423568967047752</v>
      </c>
      <c r="BV64" s="43">
        <f t="shared" si="147"/>
        <v>5.69082827604573</v>
      </c>
      <c r="BW64" s="43">
        <f t="shared" si="147"/>
        <v>6.1650639657162074</v>
      </c>
      <c r="BX64" s="43">
        <f t="shared" si="147"/>
        <v>0.16908182902435173</v>
      </c>
      <c r="BY64" s="17">
        <f t="shared" si="155"/>
        <v>10.374498547872323</v>
      </c>
      <c r="BZ64" s="96">
        <f t="shared" si="148"/>
        <v>0.54854008121798292</v>
      </c>
    </row>
    <row r="65" spans="5:78" ht="20.100000000000001" customHeight="1">
      <c r="E65" s="38">
        <v>30</v>
      </c>
      <c r="F65" s="20">
        <f t="shared" si="132"/>
        <v>0.59460000000000002</v>
      </c>
      <c r="G65" s="20">
        <f t="shared" si="133"/>
        <v>6.1166467905235393</v>
      </c>
      <c r="H65" s="29">
        <f t="shared" si="134"/>
        <v>53179.014084507042</v>
      </c>
      <c r="M65" s="43">
        <f t="shared" si="135"/>
        <v>1.7307377404021689</v>
      </c>
      <c r="N65" s="43">
        <f t="shared" si="135"/>
        <v>0</v>
      </c>
      <c r="O65" s="43">
        <f t="shared" si="135"/>
        <v>1.7307377404021689</v>
      </c>
      <c r="P65" s="43">
        <f t="shared" si="135"/>
        <v>0</v>
      </c>
      <c r="Q65" s="17">
        <f t="shared" si="149"/>
        <v>15.678705028545517</v>
      </c>
      <c r="R65" s="96">
        <f t="shared" si="136"/>
        <v>0</v>
      </c>
      <c r="W65" s="43">
        <f t="shared" si="137"/>
        <v>0.8597873226611028</v>
      </c>
      <c r="X65" s="43">
        <f t="shared" si="137"/>
        <v>1.7195746453222056</v>
      </c>
      <c r="Y65" s="43">
        <f t="shared" si="137"/>
        <v>2.5793619679833082</v>
      </c>
      <c r="Z65" s="43">
        <f t="shared" si="137"/>
        <v>4.9352358864380774E-2</v>
      </c>
      <c r="AA65" s="17">
        <f t="shared" si="150"/>
        <v>15.110679106608456</v>
      </c>
      <c r="AB65" s="96">
        <f t="shared" si="138"/>
        <v>0.11379863427648147</v>
      </c>
      <c r="AG65" s="43">
        <f t="shared" si="139"/>
        <v>0.74209357618975391</v>
      </c>
      <c r="AH65" s="43">
        <f t="shared" si="139"/>
        <v>2.9683743047590156</v>
      </c>
      <c r="AI65" s="43">
        <f t="shared" si="139"/>
        <v>3.7104678809487699</v>
      </c>
      <c r="AJ65" s="43">
        <f t="shared" si="139"/>
        <v>7.2900870001190721E-2</v>
      </c>
      <c r="AK65" s="17">
        <f t="shared" si="151"/>
        <v>14.459382368890045</v>
      </c>
      <c r="AL65" s="96">
        <f t="shared" si="140"/>
        <v>0.2052905324051458</v>
      </c>
      <c r="AQ65" s="43">
        <f t="shared" si="141"/>
        <v>0.65967434451873919</v>
      </c>
      <c r="AR65" s="43">
        <f t="shared" si="141"/>
        <v>3.9580460671124347</v>
      </c>
      <c r="AS65" s="43">
        <f t="shared" si="141"/>
        <v>4.6177204116311739</v>
      </c>
      <c r="AT65" s="43">
        <f t="shared" si="141"/>
        <v>0.11439174778672027</v>
      </c>
      <c r="AU65" s="17">
        <f t="shared" si="152"/>
        <v>13.998418924386147</v>
      </c>
      <c r="AV65" s="96">
        <f t="shared" si="142"/>
        <v>0.28274950824748241</v>
      </c>
      <c r="BA65" s="43">
        <f t="shared" si="143"/>
        <v>0.58623332107445758</v>
      </c>
      <c r="BB65" s="43">
        <f t="shared" si="143"/>
        <v>4.6898665685956606</v>
      </c>
      <c r="BC65" s="43">
        <f t="shared" si="143"/>
        <v>5.2760998896701183</v>
      </c>
      <c r="BD65" s="43">
        <f t="shared" si="143"/>
        <v>0.14158585088946118</v>
      </c>
      <c r="BE65" s="17">
        <f t="shared" si="153"/>
        <v>13.615769699486135</v>
      </c>
      <c r="BF65" s="96">
        <f t="shared" si="144"/>
        <v>0.34444373488284385</v>
      </c>
      <c r="BK65" s="43">
        <f t="shared" si="145"/>
        <v>0.55137421779305362</v>
      </c>
      <c r="BL65" s="43">
        <f t="shared" si="145"/>
        <v>5.5137421779305358</v>
      </c>
      <c r="BM65" s="43">
        <f t="shared" si="145"/>
        <v>6.0651163957235896</v>
      </c>
      <c r="BN65" s="43">
        <f t="shared" si="145"/>
        <v>0.17813002220832647</v>
      </c>
      <c r="BO65" s="17">
        <f t="shared" si="154"/>
        <v>13.197432982108401</v>
      </c>
      <c r="BP65" s="96">
        <f t="shared" si="146"/>
        <v>0.41778898861660818</v>
      </c>
      <c r="BU65" s="43">
        <f t="shared" si="147"/>
        <v>0.55510456881497094</v>
      </c>
      <c r="BV65" s="43">
        <f t="shared" si="147"/>
        <v>6.6612548257796513</v>
      </c>
      <c r="BW65" s="43">
        <f t="shared" si="147"/>
        <v>7.2163593945946216</v>
      </c>
      <c r="BX65" s="43">
        <f t="shared" si="147"/>
        <v>0.19597273727600562</v>
      </c>
      <c r="BY65" s="17">
        <f t="shared" si="155"/>
        <v>12.977360111829121</v>
      </c>
      <c r="BZ65" s="96">
        <f t="shared" si="148"/>
        <v>0.51329814140764929</v>
      </c>
    </row>
    <row r="66" spans="5:78" ht="20.100000000000001" customHeight="1">
      <c r="E66" s="38">
        <v>32</v>
      </c>
      <c r="F66" s="20">
        <f t="shared" si="132"/>
        <v>0.63460000000000005</v>
      </c>
      <c r="G66" s="20">
        <f t="shared" si="133"/>
        <v>6.5281265611608452</v>
      </c>
      <c r="H66" s="29">
        <f t="shared" si="134"/>
        <v>56756.478873239437</v>
      </c>
      <c r="M66" s="43">
        <f t="shared" si="135"/>
        <v>1.8612979358389432</v>
      </c>
      <c r="N66" s="43">
        <f t="shared" si="135"/>
        <v>0</v>
      </c>
      <c r="O66" s="43">
        <f t="shared" si="135"/>
        <v>1.8612979358389432</v>
      </c>
      <c r="P66" s="43">
        <f t="shared" si="135"/>
        <v>0</v>
      </c>
      <c r="Q66" s="17">
        <f t="shared" si="149"/>
        <v>19.047304387675638</v>
      </c>
      <c r="R66" s="96">
        <f t="shared" si="136"/>
        <v>0</v>
      </c>
      <c r="W66" s="43">
        <f t="shared" si="137"/>
        <v>0.94600929984179227</v>
      </c>
      <c r="X66" s="43">
        <f t="shared" si="137"/>
        <v>1.8920185996835845</v>
      </c>
      <c r="Y66" s="43">
        <f t="shared" si="137"/>
        <v>2.8380278995253772</v>
      </c>
      <c r="Z66" s="43">
        <f t="shared" si="137"/>
        <v>6.8992328326173274E-2</v>
      </c>
      <c r="AA66" s="17">
        <f t="shared" si="150"/>
        <v>18.409783095611079</v>
      </c>
      <c r="AB66" s="96">
        <f t="shared" si="138"/>
        <v>0.10277245472461023</v>
      </c>
      <c r="AG66" s="43">
        <f t="shared" si="139"/>
        <v>0.83553720216004557</v>
      </c>
      <c r="AH66" s="43">
        <f t="shared" si="139"/>
        <v>3.3421488086401823</v>
      </c>
      <c r="AI66" s="43">
        <f t="shared" si="139"/>
        <v>4.1776860108002278</v>
      </c>
      <c r="AJ66" s="43">
        <f t="shared" si="139"/>
        <v>0.12041560154857903</v>
      </c>
      <c r="AK66" s="17">
        <f t="shared" si="151"/>
        <v>17.721645746331557</v>
      </c>
      <c r="AL66" s="96">
        <f t="shared" si="140"/>
        <v>0.1885913338117606</v>
      </c>
      <c r="AQ66" s="43">
        <f t="shared" si="141"/>
        <v>0.7420972517234864</v>
      </c>
      <c r="AR66" s="43">
        <f t="shared" si="141"/>
        <v>4.4525835103409177</v>
      </c>
      <c r="AS66" s="43">
        <f t="shared" si="141"/>
        <v>5.1946807620644044</v>
      </c>
      <c r="AT66" s="43">
        <f t="shared" si="141"/>
        <v>0.14095451299182993</v>
      </c>
      <c r="AU66" s="17">
        <f t="shared" si="152"/>
        <v>17.199818299329753</v>
      </c>
      <c r="AV66" s="96">
        <f t="shared" si="142"/>
        <v>0.25887386906374626</v>
      </c>
      <c r="BA66" s="43">
        <f t="shared" si="143"/>
        <v>0.67682232439872003</v>
      </c>
      <c r="BB66" s="43">
        <f t="shared" si="143"/>
        <v>5.4145785951897603</v>
      </c>
      <c r="BC66" s="43">
        <f t="shared" si="143"/>
        <v>6.0914009195884802</v>
      </c>
      <c r="BD66" s="43">
        <f t="shared" si="143"/>
        <v>0.16995785271755154</v>
      </c>
      <c r="BE66" s="17">
        <f t="shared" si="153"/>
        <v>16.727401765323496</v>
      </c>
      <c r="BF66" s="96">
        <f t="shared" si="144"/>
        <v>0.32369513634893232</v>
      </c>
      <c r="BK66" s="43">
        <f t="shared" si="145"/>
        <v>0.62777819834234538</v>
      </c>
      <c r="BL66" s="43">
        <f t="shared" si="145"/>
        <v>6.2777819834234538</v>
      </c>
      <c r="BM66" s="43">
        <f t="shared" si="145"/>
        <v>6.9055601817657983</v>
      </c>
      <c r="BN66" s="43">
        <f t="shared" si="145"/>
        <v>0.23441057920485775</v>
      </c>
      <c r="BO66" s="17">
        <f t="shared" si="154"/>
        <v>16.192317731908251</v>
      </c>
      <c r="BP66" s="96">
        <f t="shared" si="146"/>
        <v>0.38770125978028364</v>
      </c>
      <c r="BU66" s="43">
        <f t="shared" si="147"/>
        <v>0.62597897513261913</v>
      </c>
      <c r="BV66" s="43">
        <f t="shared" si="147"/>
        <v>7.51174770159143</v>
      </c>
      <c r="BW66" s="43">
        <f t="shared" si="147"/>
        <v>8.1377266767240481</v>
      </c>
      <c r="BX66" s="43">
        <f t="shared" si="147"/>
        <v>0.31411877304530667</v>
      </c>
      <c r="BY66" s="17">
        <f t="shared" si="155"/>
        <v>16.034443839166361</v>
      </c>
      <c r="BZ66" s="96">
        <f t="shared" si="148"/>
        <v>0.46847572494176198</v>
      </c>
    </row>
    <row r="67" spans="5:78" ht="20.100000000000001" customHeight="1">
      <c r="E67" s="38">
        <v>34</v>
      </c>
      <c r="F67" s="20">
        <f t="shared" si="132"/>
        <v>0.67460000000000009</v>
      </c>
      <c r="G67" s="20">
        <f t="shared" si="133"/>
        <v>6.9396063317981502</v>
      </c>
      <c r="H67" s="29">
        <f t="shared" si="134"/>
        <v>60333.94366197184</v>
      </c>
      <c r="M67" s="43">
        <f t="shared" si="135"/>
        <v>1.9281381933018129</v>
      </c>
      <c r="N67" s="43">
        <f t="shared" si="135"/>
        <v>0</v>
      </c>
      <c r="O67" s="43">
        <f t="shared" si="135"/>
        <v>1.9281381933018129</v>
      </c>
      <c r="P67" s="43">
        <f t="shared" si="135"/>
        <v>0</v>
      </c>
      <c r="Q67" s="17">
        <f t="shared" si="149"/>
        <v>22.944557931487253</v>
      </c>
      <c r="R67" s="96">
        <f t="shared" si="136"/>
        <v>0</v>
      </c>
      <c r="W67" s="43">
        <f t="shared" si="137"/>
        <v>1.058329457317785</v>
      </c>
      <c r="X67" s="43">
        <f t="shared" si="137"/>
        <v>2.1166589146355701</v>
      </c>
      <c r="Y67" s="43">
        <f t="shared" si="137"/>
        <v>3.1749883719533551</v>
      </c>
      <c r="Z67" s="43">
        <f t="shared" si="137"/>
        <v>0.11641516091596089</v>
      </c>
      <c r="AA67" s="17">
        <f t="shared" si="150"/>
        <v>22.401671362977716</v>
      </c>
      <c r="AB67" s="96">
        <f t="shared" si="138"/>
        <v>9.4486651479660649E-2</v>
      </c>
      <c r="AG67" s="43">
        <f t="shared" si="139"/>
        <v>0.93070016185469784</v>
      </c>
      <c r="AH67" s="43">
        <f t="shared" si="139"/>
        <v>3.7228006474187914</v>
      </c>
      <c r="AI67" s="43">
        <f t="shared" si="139"/>
        <v>4.6535008092734893</v>
      </c>
      <c r="AJ67" s="43">
        <f t="shared" si="139"/>
        <v>0.2129674540895653</v>
      </c>
      <c r="AK67" s="17">
        <f t="shared" si="151"/>
        <v>21.590960754003465</v>
      </c>
      <c r="AL67" s="96">
        <f t="shared" si="140"/>
        <v>0.17242403845917315</v>
      </c>
      <c r="AQ67" s="43">
        <f t="shared" si="141"/>
        <v>0.82590699759029829</v>
      </c>
      <c r="AR67" s="43">
        <f t="shared" si="141"/>
        <v>4.9554419855417891</v>
      </c>
      <c r="AS67" s="43">
        <f t="shared" si="141"/>
        <v>5.7813489831320872</v>
      </c>
      <c r="AT67" s="43">
        <f t="shared" si="141"/>
        <v>0.1924893079970719</v>
      </c>
      <c r="AU67" s="17">
        <f t="shared" si="152"/>
        <v>20.872902786054844</v>
      </c>
      <c r="AV67" s="96">
        <f t="shared" si="142"/>
        <v>0.23741029392675142</v>
      </c>
      <c r="BA67" s="43">
        <f t="shared" si="143"/>
        <v>0.75707445835356602</v>
      </c>
      <c r="BB67" s="43">
        <f t="shared" si="143"/>
        <v>6.0565956668285281</v>
      </c>
      <c r="BC67" s="43">
        <f t="shared" si="143"/>
        <v>6.8136701251820941</v>
      </c>
      <c r="BD67" s="43">
        <f t="shared" si="143"/>
        <v>0.23900927649094622</v>
      </c>
      <c r="BE67" s="17">
        <f t="shared" si="153"/>
        <v>20.273556014420311</v>
      </c>
      <c r="BF67" s="96">
        <f t="shared" si="144"/>
        <v>0.29874362753729794</v>
      </c>
      <c r="BK67" s="43">
        <f t="shared" si="145"/>
        <v>0.70550906774793354</v>
      </c>
      <c r="BL67" s="43">
        <f t="shared" si="145"/>
        <v>7.0550906774793347</v>
      </c>
      <c r="BM67" s="43">
        <f t="shared" si="145"/>
        <v>7.7605997452272684</v>
      </c>
      <c r="BN67" s="43">
        <f t="shared" si="145"/>
        <v>0.3348094304083184</v>
      </c>
      <c r="BO67" s="17">
        <f t="shared" si="154"/>
        <v>19.787129649035762</v>
      </c>
      <c r="BP67" s="96">
        <f t="shared" si="146"/>
        <v>0.35654947446221102</v>
      </c>
      <c r="BU67" s="43">
        <f t="shared" si="147"/>
        <v>0.70512101673696381</v>
      </c>
      <c r="BV67" s="43">
        <f t="shared" si="147"/>
        <v>8.4614522008435653</v>
      </c>
      <c r="BW67" s="43">
        <f t="shared" si="147"/>
        <v>9.1665732175805292</v>
      </c>
      <c r="BX67" s="43">
        <f t="shared" si="147"/>
        <v>0.35874548169512316</v>
      </c>
      <c r="BY67" s="17">
        <f t="shared" si="155"/>
        <v>19.574318114180024</v>
      </c>
      <c r="BZ67" s="96">
        <f t="shared" si="148"/>
        <v>0.43227315258118348</v>
      </c>
    </row>
    <row r="68" spans="5:78" ht="20.100000000000001" customHeight="1">
      <c r="E68" s="38">
        <v>36</v>
      </c>
      <c r="F68" s="20">
        <f t="shared" si="132"/>
        <v>0.71460000000000001</v>
      </c>
      <c r="G68" s="20">
        <f t="shared" si="133"/>
        <v>7.3510861024354552</v>
      </c>
      <c r="H68" s="29">
        <f t="shared" si="134"/>
        <v>63911.408450704221</v>
      </c>
      <c r="M68" s="43">
        <f t="shared" si="135"/>
        <v>2.0881098348257772</v>
      </c>
      <c r="N68" s="43">
        <f t="shared" si="135"/>
        <v>0</v>
      </c>
      <c r="O68" s="43">
        <f t="shared" si="135"/>
        <v>2.0881098348257772</v>
      </c>
      <c r="P68" s="43">
        <f t="shared" si="135"/>
        <v>0</v>
      </c>
      <c r="Q68" s="17">
        <f t="shared" si="149"/>
        <v>27.706438558454984</v>
      </c>
      <c r="R68" s="96">
        <f t="shared" si="136"/>
        <v>0</v>
      </c>
      <c r="W68" s="43">
        <f t="shared" si="137"/>
        <v>1.2045173723670992</v>
      </c>
      <c r="X68" s="43">
        <f t="shared" si="137"/>
        <v>2.4090347447341984</v>
      </c>
      <c r="Y68" s="43">
        <f t="shared" si="137"/>
        <v>3.6135521171012979</v>
      </c>
      <c r="Z68" s="43">
        <f t="shared" si="137"/>
        <v>0.10766529757409887</v>
      </c>
      <c r="AA68" s="17">
        <f t="shared" si="150"/>
        <v>26.71526356251249</v>
      </c>
      <c r="AB68" s="96">
        <f t="shared" si="138"/>
        <v>9.0174470451963459E-2</v>
      </c>
      <c r="AG68" s="43">
        <f t="shared" si="139"/>
        <v>1.0446995348994699</v>
      </c>
      <c r="AH68" s="43">
        <f t="shared" si="139"/>
        <v>4.1787981395978795</v>
      </c>
      <c r="AI68" s="43">
        <f t="shared" si="139"/>
        <v>5.2234976744973496</v>
      </c>
      <c r="AJ68" s="43">
        <f t="shared" si="139"/>
        <v>0.2439700079301117</v>
      </c>
      <c r="AK68" s="17">
        <f t="shared" si="151"/>
        <v>25.908213088385704</v>
      </c>
      <c r="AL68" s="96">
        <f t="shared" si="140"/>
        <v>0.16129241045462828</v>
      </c>
      <c r="AQ68" s="43">
        <f t="shared" si="141"/>
        <v>0.90361113616119726</v>
      </c>
      <c r="AR68" s="43">
        <f t="shared" si="141"/>
        <v>5.4216668169671838</v>
      </c>
      <c r="AS68" s="43">
        <f t="shared" si="141"/>
        <v>6.3252779531283805</v>
      </c>
      <c r="AT68" s="43">
        <f t="shared" si="141"/>
        <v>0.22876387333167941</v>
      </c>
      <c r="AU68" s="17">
        <f t="shared" si="152"/>
        <v>25.123532883264563</v>
      </c>
      <c r="AV68" s="96">
        <f t="shared" si="142"/>
        <v>0.21580033517414648</v>
      </c>
      <c r="BA68" s="43">
        <f t="shared" si="143"/>
        <v>0.83567715820586452</v>
      </c>
      <c r="BB68" s="43">
        <f t="shared" si="143"/>
        <v>6.6854172656469162</v>
      </c>
      <c r="BC68" s="43">
        <f t="shared" si="143"/>
        <v>7.521094423852781</v>
      </c>
      <c r="BD68" s="43">
        <f t="shared" si="143"/>
        <v>0.27681696847590564</v>
      </c>
      <c r="BE68" s="17">
        <f t="shared" si="153"/>
        <v>24.474795082100819</v>
      </c>
      <c r="BF68" s="96">
        <f t="shared" si="144"/>
        <v>0.27315518856115656</v>
      </c>
      <c r="BK68" s="43">
        <f t="shared" si="145"/>
        <v>0.79370835280015151</v>
      </c>
      <c r="BL68" s="43">
        <f t="shared" si="145"/>
        <v>7.937083528001514</v>
      </c>
      <c r="BM68" s="43">
        <f t="shared" si="145"/>
        <v>8.7307918808016662</v>
      </c>
      <c r="BN68" s="43">
        <f t="shared" si="145"/>
        <v>0.34992088170964097</v>
      </c>
      <c r="BO68" s="17">
        <f t="shared" si="154"/>
        <v>23.779595953002261</v>
      </c>
      <c r="BP68" s="96">
        <f t="shared" si="146"/>
        <v>0.33377705591332507</v>
      </c>
      <c r="BU68" s="43">
        <f t="shared" si="147"/>
        <v>0.78744707904786837</v>
      </c>
      <c r="BV68" s="43">
        <f t="shared" si="147"/>
        <v>9.44936494857442</v>
      </c>
      <c r="BW68" s="43">
        <f t="shared" si="147"/>
        <v>10.236812027622289</v>
      </c>
      <c r="BX68" s="43">
        <f t="shared" si="147"/>
        <v>0.43146355969085959</v>
      </c>
      <c r="BY68" s="17">
        <f t="shared" si="155"/>
        <v>23.755504894073102</v>
      </c>
      <c r="BZ68" s="96">
        <f t="shared" si="148"/>
        <v>0.397775799365645</v>
      </c>
    </row>
    <row r="69" spans="5:78" ht="20.100000000000001" customHeight="1">
      <c r="E69" s="38">
        <v>38</v>
      </c>
      <c r="F69" s="20">
        <f t="shared" si="132"/>
        <v>0.75460000000000005</v>
      </c>
      <c r="G69" s="20">
        <f t="shared" si="133"/>
        <v>7.7625658730727602</v>
      </c>
      <c r="H69" s="29">
        <f t="shared" si="134"/>
        <v>67488.873239436623</v>
      </c>
      <c r="M69" s="43">
        <f t="shared" si="135"/>
        <v>2.1874458777169563</v>
      </c>
      <c r="N69" s="43">
        <f t="shared" si="135"/>
        <v>0</v>
      </c>
      <c r="O69" s="43">
        <f t="shared" si="135"/>
        <v>2.1874458777169563</v>
      </c>
      <c r="P69" s="43">
        <f t="shared" si="135"/>
        <v>0</v>
      </c>
      <c r="Q69" s="17">
        <f t="shared" si="149"/>
        <v>33.363940064087146</v>
      </c>
      <c r="R69" s="96">
        <f t="shared" si="136"/>
        <v>0</v>
      </c>
      <c r="W69" s="43">
        <f t="shared" si="137"/>
        <v>1.3608026775947217</v>
      </c>
      <c r="X69" s="43">
        <f t="shared" si="137"/>
        <v>2.7216053551894435</v>
      </c>
      <c r="Y69" s="43">
        <f t="shared" si="137"/>
        <v>4.0824080327841656</v>
      </c>
      <c r="Z69" s="43">
        <f t="shared" si="137"/>
        <v>0.16956508113670232</v>
      </c>
      <c r="AA69" s="17">
        <f t="shared" si="150"/>
        <v>31.882764296636172</v>
      </c>
      <c r="AB69" s="96">
        <f t="shared" si="138"/>
        <v>8.5362904228369854E-2</v>
      </c>
      <c r="AG69" s="43">
        <f t="shared" si="139"/>
        <v>1.2161272295702004</v>
      </c>
      <c r="AH69" s="43">
        <f t="shared" si="139"/>
        <v>4.8645089182808015</v>
      </c>
      <c r="AI69" s="43">
        <f t="shared" si="139"/>
        <v>6.0806361478510027</v>
      </c>
      <c r="AJ69" s="43">
        <f t="shared" si="139"/>
        <v>0.30465984660666834</v>
      </c>
      <c r="AK69" s="17">
        <f t="shared" si="151"/>
        <v>31.195871567271094</v>
      </c>
      <c r="AL69" s="96">
        <f t="shared" si="140"/>
        <v>0.15593438086161257</v>
      </c>
      <c r="AQ69" s="43">
        <f t="shared" si="141"/>
        <v>1.0117984165342404</v>
      </c>
      <c r="AR69" s="43">
        <f t="shared" si="141"/>
        <v>6.070790499205442</v>
      </c>
      <c r="AS69" s="43">
        <f t="shared" si="141"/>
        <v>7.0825889157396826</v>
      </c>
      <c r="AT69" s="43">
        <f t="shared" si="141"/>
        <v>0.32633833593161277</v>
      </c>
      <c r="AU69" s="17">
        <f t="shared" si="152"/>
        <v>30.168571821583477</v>
      </c>
      <c r="AV69" s="96">
        <f t="shared" si="142"/>
        <v>0.20122896553101732</v>
      </c>
      <c r="BA69" s="43">
        <f t="shared" si="143"/>
        <v>0.94978510857388687</v>
      </c>
      <c r="BB69" s="43">
        <f t="shared" si="143"/>
        <v>7.598280868591095</v>
      </c>
      <c r="BC69" s="43">
        <f t="shared" si="143"/>
        <v>8.548065977164983</v>
      </c>
      <c r="BD69" s="43">
        <f t="shared" si="143"/>
        <v>0.36701188929209294</v>
      </c>
      <c r="BE69" s="17">
        <f t="shared" si="153"/>
        <v>29.489784021178448</v>
      </c>
      <c r="BF69" s="96">
        <f t="shared" si="144"/>
        <v>0.25765807111826583</v>
      </c>
      <c r="BK69" s="43">
        <f t="shared" si="145"/>
        <v>0.99206679046001334</v>
      </c>
      <c r="BL69" s="43">
        <f t="shared" si="145"/>
        <v>9.9206679046001316</v>
      </c>
      <c r="BM69" s="43">
        <f t="shared" si="145"/>
        <v>10.912734695060145</v>
      </c>
      <c r="BN69" s="43">
        <f t="shared" si="145"/>
        <v>0.37650821410146951</v>
      </c>
      <c r="BO69" s="17">
        <f t="shared" si="154"/>
        <v>28.638766480372144</v>
      </c>
      <c r="BP69" s="96">
        <f t="shared" si="146"/>
        <v>0.34640695546015771</v>
      </c>
      <c r="BU69" s="43">
        <f t="shared" si="147"/>
        <v>0.93362130830386991</v>
      </c>
      <c r="BV69" s="43">
        <f t="shared" si="147"/>
        <v>11.203455699646439</v>
      </c>
      <c r="BW69" s="43">
        <f t="shared" si="147"/>
        <v>12.13707700795031</v>
      </c>
      <c r="BX69" s="43">
        <f t="shared" si="147"/>
        <v>0.40632212920465038</v>
      </c>
      <c r="BY69" s="17">
        <f t="shared" si="155"/>
        <v>28.950806245334459</v>
      </c>
      <c r="BZ69" s="96">
        <f t="shared" si="148"/>
        <v>0.3869825111157974</v>
      </c>
    </row>
    <row r="70" spans="5:78" ht="20.100000000000001" customHeight="1">
      <c r="E70" s="38">
        <v>40</v>
      </c>
      <c r="F70" s="20">
        <f t="shared" si="132"/>
        <v>0.79460000000000008</v>
      </c>
      <c r="G70" s="20">
        <f t="shared" si="133"/>
        <v>8.1740456437100661</v>
      </c>
      <c r="H70" s="29">
        <f t="shared" si="134"/>
        <v>71066.338028169019</v>
      </c>
      <c r="M70" s="43">
        <f t="shared" si="135"/>
        <v>2.4171330546352117</v>
      </c>
      <c r="N70" s="43">
        <f t="shared" si="135"/>
        <v>0</v>
      </c>
      <c r="O70" s="43">
        <f t="shared" si="135"/>
        <v>2.4171330546352117</v>
      </c>
      <c r="P70" s="43">
        <f t="shared" si="135"/>
        <v>0</v>
      </c>
      <c r="Q70" s="17">
        <f t="shared" si="149"/>
        <v>40.690000700212444</v>
      </c>
      <c r="R70" s="96">
        <f t="shared" si="136"/>
        <v>0</v>
      </c>
      <c r="W70" s="43">
        <f t="shared" si="137"/>
        <v>1.6202167241330558</v>
      </c>
      <c r="X70" s="43">
        <f t="shared" si="137"/>
        <v>3.2404334482661117</v>
      </c>
      <c r="Y70" s="43">
        <f t="shared" si="137"/>
        <v>4.8606501723991675</v>
      </c>
      <c r="Z70" s="43">
        <f t="shared" si="137"/>
        <v>0.1934038427465597</v>
      </c>
      <c r="AA70" s="17">
        <f t="shared" si="150"/>
        <v>39.701081559989831</v>
      </c>
      <c r="AB70" s="96">
        <f t="shared" si="138"/>
        <v>8.1620785150895561E-2</v>
      </c>
      <c r="AG70" s="43">
        <f t="shared" si="139"/>
        <v>1.3752358521414825</v>
      </c>
      <c r="AH70" s="43">
        <f t="shared" si="139"/>
        <v>5.5009434085659299</v>
      </c>
      <c r="AI70" s="43">
        <f t="shared" si="139"/>
        <v>6.8761792607074126</v>
      </c>
      <c r="AJ70" s="43">
        <f t="shared" si="139"/>
        <v>0.28472070709972602</v>
      </c>
      <c r="AK70" s="17">
        <f t="shared" si="151"/>
        <v>37.881754242211848</v>
      </c>
      <c r="AL70" s="96">
        <f t="shared" si="140"/>
        <v>0.14521353402467826</v>
      </c>
      <c r="AQ70" s="43">
        <f t="shared" si="141"/>
        <v>1.1959064883606518</v>
      </c>
      <c r="AR70" s="43">
        <f t="shared" si="141"/>
        <v>7.1754389301639101</v>
      </c>
      <c r="AS70" s="43">
        <f t="shared" si="141"/>
        <v>8.3713454185245624</v>
      </c>
      <c r="AT70" s="43">
        <f t="shared" si="141"/>
        <v>0.34481094538142754</v>
      </c>
      <c r="AU70" s="17">
        <f t="shared" si="152"/>
        <v>36.826591714605897</v>
      </c>
      <c r="AV70" s="96">
        <f t="shared" si="142"/>
        <v>0.19484395910898372</v>
      </c>
      <c r="BA70" s="43">
        <f t="shared" si="143"/>
        <v>1.1962748090956246</v>
      </c>
      <c r="BB70" s="43">
        <f t="shared" si="143"/>
        <v>9.5701984727649965</v>
      </c>
      <c r="BC70" s="43">
        <f t="shared" si="143"/>
        <v>10.766473281860621</v>
      </c>
      <c r="BD70" s="43">
        <f t="shared" si="143"/>
        <v>0.36034888316088409</v>
      </c>
      <c r="BE70" s="17">
        <f t="shared" si="153"/>
        <v>36.50010644821662</v>
      </c>
      <c r="BF70" s="96">
        <f t="shared" si="144"/>
        <v>0.26219645376493395</v>
      </c>
      <c r="BK70" s="43">
        <f t="shared" si="145"/>
        <v>1.1463905153383283</v>
      </c>
      <c r="BL70" s="43">
        <f t="shared" si="145"/>
        <v>11.46390515338328</v>
      </c>
      <c r="BM70" s="43">
        <f t="shared" si="145"/>
        <v>12.610295668721609</v>
      </c>
      <c r="BN70" s="43">
        <f t="shared" si="145"/>
        <v>0.43776509530519547</v>
      </c>
      <c r="BO70" s="17">
        <f t="shared" si="154"/>
        <v>34.713900824130313</v>
      </c>
      <c r="BP70" s="96">
        <f t="shared" si="146"/>
        <v>0.3302396124095191</v>
      </c>
      <c r="BU70" s="43">
        <f t="shared" si="147"/>
        <v>0.97006136389707098</v>
      </c>
      <c r="BV70" s="43">
        <f t="shared" si="147"/>
        <v>11.64073636676485</v>
      </c>
      <c r="BW70" s="43">
        <f t="shared" si="147"/>
        <v>12.61079773066192</v>
      </c>
      <c r="BX70" s="43">
        <f t="shared" si="147"/>
        <v>0.73041703550618076</v>
      </c>
      <c r="BY70" s="17">
        <f t="shared" si="155"/>
        <v>33.557007380185674</v>
      </c>
      <c r="BZ70" s="96">
        <f t="shared" si="148"/>
        <v>0.34689435308937377</v>
      </c>
    </row>
    <row r="71" spans="5:78" ht="20.100000000000001" customHeight="1">
      <c r="E71" s="38">
        <v>42</v>
      </c>
      <c r="F71" s="20">
        <f t="shared" si="132"/>
        <v>0.83460000000000001</v>
      </c>
      <c r="G71" s="20">
        <f t="shared" si="133"/>
        <v>8.5855254143473694</v>
      </c>
      <c r="H71" s="29">
        <f t="shared" si="134"/>
        <v>74643.8028169014</v>
      </c>
      <c r="M71" s="43">
        <f t="shared" si="135"/>
        <v>2.0472728884962992</v>
      </c>
      <c r="N71" s="43">
        <f t="shared" si="135"/>
        <v>0</v>
      </c>
      <c r="O71" s="43">
        <f t="shared" si="135"/>
        <v>2.0472728884962992</v>
      </c>
      <c r="P71" s="43">
        <f t="shared" si="135"/>
        <v>0</v>
      </c>
      <c r="Q71" s="17">
        <f t="shared" si="149"/>
        <v>48.196725565308853</v>
      </c>
      <c r="R71" s="96">
        <f t="shared" si="136"/>
        <v>0</v>
      </c>
      <c r="W71" s="43">
        <f t="shared" si="137"/>
        <v>1.6176774786333494</v>
      </c>
      <c r="X71" s="43">
        <f t="shared" si="137"/>
        <v>3.2353549572666989</v>
      </c>
      <c r="Y71" s="43">
        <f t="shared" si="137"/>
        <v>4.8530324359000492</v>
      </c>
      <c r="Z71" s="43">
        <f t="shared" si="137"/>
        <v>0.14383900061842847</v>
      </c>
      <c r="AA71" s="17">
        <f t="shared" si="150"/>
        <v>45.342917971117025</v>
      </c>
      <c r="AB71" s="96">
        <f t="shared" si="138"/>
        <v>7.1353038181785899E-2</v>
      </c>
      <c r="AG71" s="43">
        <f t="shared" si="139"/>
        <v>1.4816110386521779</v>
      </c>
      <c r="AH71" s="43">
        <f t="shared" si="139"/>
        <v>5.9264441546087117</v>
      </c>
      <c r="AI71" s="43">
        <f t="shared" si="139"/>
        <v>7.40805519326089</v>
      </c>
      <c r="AJ71" s="43">
        <f t="shared" si="139"/>
        <v>0.30792574965320618</v>
      </c>
      <c r="AK71" s="17">
        <f t="shared" si="151"/>
        <v>44.553391950821876</v>
      </c>
      <c r="AL71" s="96">
        <f t="shared" si="140"/>
        <v>0.13301892168278304</v>
      </c>
      <c r="AQ71" s="43">
        <f t="shared" si="141"/>
        <v>1.2947393687273532</v>
      </c>
      <c r="AR71" s="43">
        <f t="shared" si="141"/>
        <v>7.7684362123641186</v>
      </c>
      <c r="AS71" s="43">
        <f t="shared" si="141"/>
        <v>9.0631755810914711</v>
      </c>
      <c r="AT71" s="43">
        <f t="shared" si="141"/>
        <v>0.4191591468003491</v>
      </c>
      <c r="AU71" s="17">
        <f t="shared" si="152"/>
        <v>42.90306325562161</v>
      </c>
      <c r="AV71" s="96">
        <f t="shared" si="142"/>
        <v>0.18106950000466962</v>
      </c>
      <c r="BA71" s="43">
        <f t="shared" si="143"/>
        <v>1.1827196170205114</v>
      </c>
      <c r="BB71" s="43">
        <f t="shared" si="143"/>
        <v>9.4617569361640914</v>
      </c>
      <c r="BC71" s="43">
        <f t="shared" si="143"/>
        <v>10.644476553184603</v>
      </c>
      <c r="BD71" s="43">
        <f t="shared" si="143"/>
        <v>0.43513646642413545</v>
      </c>
      <c r="BE71" s="17">
        <f t="shared" si="153"/>
        <v>41.795533699374253</v>
      </c>
      <c r="BF71" s="96">
        <f t="shared" si="144"/>
        <v>0.2263820101980358</v>
      </c>
      <c r="BK71" s="43">
        <f t="shared" si="145"/>
        <v>1.0333627568258157</v>
      </c>
      <c r="BL71" s="43">
        <f t="shared" si="145"/>
        <v>10.333627568258155</v>
      </c>
      <c r="BM71" s="43">
        <f t="shared" si="145"/>
        <v>11.366990325083972</v>
      </c>
      <c r="BN71" s="43">
        <f t="shared" si="145"/>
        <v>0.5680691560900305</v>
      </c>
      <c r="BO71" s="17">
        <f t="shared" si="154"/>
        <v>39.802528780087549</v>
      </c>
      <c r="BP71" s="96">
        <f t="shared" si="146"/>
        <v>0.25962238794807113</v>
      </c>
      <c r="BU71" s="43">
        <f t="shared" si="147"/>
        <v>0.78022731134906398</v>
      </c>
      <c r="BV71" s="43">
        <f t="shared" si="147"/>
        <v>9.3627277361887664</v>
      </c>
      <c r="BW71" s="43">
        <f t="shared" si="147"/>
        <v>10.142955047537832</v>
      </c>
      <c r="BX71" s="43">
        <f t="shared" si="147"/>
        <v>0.73089377371109698</v>
      </c>
      <c r="BY71" s="17">
        <f t="shared" si="155"/>
        <v>35.542377962244998</v>
      </c>
      <c r="BZ71" s="96">
        <f t="shared" si="148"/>
        <v>0.26342434786255309</v>
      </c>
    </row>
    <row r="72" spans="5:78" ht="20.100000000000001" customHeight="1">
      <c r="E72" s="38">
        <v>44</v>
      </c>
      <c r="F72" s="20">
        <f t="shared" si="132"/>
        <v>0.87460000000000004</v>
      </c>
      <c r="G72" s="20">
        <f t="shared" si="133"/>
        <v>8.9970051849846762</v>
      </c>
      <c r="H72" s="29">
        <f t="shared" si="134"/>
        <v>78221.267605633795</v>
      </c>
      <c r="M72" s="43">
        <f t="shared" si="135"/>
        <v>4.1536837027662052</v>
      </c>
      <c r="N72" s="43">
        <f t="shared" si="135"/>
        <v>0</v>
      </c>
      <c r="O72" s="43">
        <f t="shared" si="135"/>
        <v>4.1536837027662052</v>
      </c>
      <c r="P72" s="43">
        <f t="shared" si="135"/>
        <v>0</v>
      </c>
      <c r="Q72" s="17">
        <f t="shared" si="149"/>
        <v>72.717370710210815</v>
      </c>
      <c r="R72" s="96">
        <f t="shared" si="136"/>
        <v>0</v>
      </c>
      <c r="W72" s="43">
        <f t="shared" si="137"/>
        <v>2.6420667123247732</v>
      </c>
      <c r="X72" s="43">
        <f t="shared" si="137"/>
        <v>5.2841334246495464</v>
      </c>
      <c r="Y72" s="43">
        <f t="shared" si="137"/>
        <v>7.9262001369743196</v>
      </c>
      <c r="Z72" s="43">
        <f t="shared" si="137"/>
        <v>6.2425447257146591E-2</v>
      </c>
      <c r="AA72" s="17">
        <f t="shared" si="150"/>
        <v>68.549923998358821</v>
      </c>
      <c r="AB72" s="96">
        <f t="shared" si="138"/>
        <v>7.7084453438286168E-2</v>
      </c>
      <c r="AG72" s="43">
        <f t="shared" si="139"/>
        <v>2.0639075998230805</v>
      </c>
      <c r="AH72" s="43">
        <f t="shared" si="139"/>
        <v>8.2556303992923219</v>
      </c>
      <c r="AI72" s="43">
        <f t="shared" si="139"/>
        <v>10.319537999115404</v>
      </c>
      <c r="AJ72" s="43">
        <f t="shared" si="139"/>
        <v>0.1324424965428995</v>
      </c>
      <c r="AK72" s="17">
        <f t="shared" si="151"/>
        <v>60.123542342524843</v>
      </c>
      <c r="AL72" s="96">
        <f t="shared" si="140"/>
        <v>0.13731111104964266</v>
      </c>
      <c r="AQ72" s="43">
        <f t="shared" si="141"/>
        <v>1.3182036334595546</v>
      </c>
      <c r="AR72" s="43">
        <f t="shared" si="141"/>
        <v>7.9092218007573258</v>
      </c>
      <c r="AS72" s="43">
        <f t="shared" si="141"/>
        <v>9.2274254342168813</v>
      </c>
      <c r="AT72" s="43">
        <f t="shared" si="141"/>
        <v>0.47270545264194774</v>
      </c>
      <c r="AU72" s="17">
        <f t="shared" si="152"/>
        <v>52.069423148461155</v>
      </c>
      <c r="AV72" s="96">
        <f t="shared" si="142"/>
        <v>0.15189762671667073</v>
      </c>
      <c r="BA72" s="43">
        <f t="shared" si="143"/>
        <v>1.009407855120984</v>
      </c>
      <c r="BB72" s="43">
        <f t="shared" si="143"/>
        <v>8.0752628409678717</v>
      </c>
      <c r="BC72" s="43">
        <f t="shared" si="143"/>
        <v>9.0846706960888568</v>
      </c>
      <c r="BD72" s="43">
        <f t="shared" si="143"/>
        <v>0.48934133682608622</v>
      </c>
      <c r="BE72" s="17">
        <f t="shared" si="153"/>
        <v>45.709413632114732</v>
      </c>
      <c r="BF72" s="96">
        <f t="shared" si="144"/>
        <v>0.17666520305774205</v>
      </c>
      <c r="BK72" s="43">
        <f t="shared" si="145"/>
        <v>0.7424557854393925</v>
      </c>
      <c r="BL72" s="43">
        <f t="shared" si="145"/>
        <v>7.4245578543939246</v>
      </c>
      <c r="BM72" s="43">
        <f t="shared" si="145"/>
        <v>8.1670136398333177</v>
      </c>
      <c r="BN72" s="43">
        <f t="shared" si="145"/>
        <v>0.56326738989852676</v>
      </c>
      <c r="BO72" s="17">
        <f t="shared" si="154"/>
        <v>43.305481463733798</v>
      </c>
      <c r="BP72" s="96">
        <f t="shared" si="146"/>
        <v>0.1714461450015658</v>
      </c>
      <c r="BU72" s="43">
        <f t="shared" si="147"/>
        <v>0.78338822431192179</v>
      </c>
      <c r="BV72" s="43">
        <f t="shared" si="147"/>
        <v>9.400658691743061</v>
      </c>
      <c r="BW72" s="43">
        <f t="shared" si="147"/>
        <v>10.184046916054982</v>
      </c>
      <c r="BX72" s="43">
        <f t="shared" si="147"/>
        <v>0.49692962121964479</v>
      </c>
      <c r="BY72" s="17">
        <f t="shared" si="155"/>
        <v>49.069240087922736</v>
      </c>
      <c r="BZ72" s="96">
        <f t="shared" si="148"/>
        <v>0.19157946352743327</v>
      </c>
    </row>
    <row r="73" spans="5:78" ht="20.100000000000001" customHeight="1">
      <c r="E73" s="38">
        <v>46</v>
      </c>
      <c r="F73" s="20">
        <f t="shared" si="132"/>
        <v>0.91460000000000008</v>
      </c>
      <c r="G73" s="20">
        <f t="shared" si="133"/>
        <v>9.4084849556219812</v>
      </c>
      <c r="H73" s="29">
        <f t="shared" si="134"/>
        <v>81798.732394366205</v>
      </c>
      <c r="M73" s="43">
        <f t="shared" si="135"/>
        <v>4.7937846657635763</v>
      </c>
      <c r="N73" s="43">
        <f t="shared" si="135"/>
        <v>0</v>
      </c>
      <c r="O73" s="43">
        <f t="shared" si="135"/>
        <v>4.7937846657635763</v>
      </c>
      <c r="P73" s="43">
        <f t="shared" si="135"/>
        <v>0</v>
      </c>
      <c r="Q73" s="17">
        <f t="shared" si="149"/>
        <v>90.744894615704837</v>
      </c>
      <c r="R73" s="96">
        <f t="shared" si="136"/>
        <v>0</v>
      </c>
      <c r="W73" s="43">
        <f t="shared" si="137"/>
        <v>2.9920539791550747</v>
      </c>
      <c r="X73" s="43">
        <f t="shared" si="137"/>
        <v>5.9841079583101493</v>
      </c>
      <c r="Y73" s="43">
        <f t="shared" si="137"/>
        <v>8.9761619374652231</v>
      </c>
      <c r="Z73" s="43">
        <f t="shared" si="137"/>
        <v>6.7891031028406823E-2</v>
      </c>
      <c r="AA73" s="17">
        <f t="shared" si="150"/>
        <v>85.838400095076736</v>
      </c>
      <c r="AB73" s="96">
        <f t="shared" si="138"/>
        <v>6.971364740817633E-2</v>
      </c>
      <c r="AG73" s="43">
        <f t="shared" si="139"/>
        <v>2.249463407228347</v>
      </c>
      <c r="AH73" s="43">
        <f t="shared" si="139"/>
        <v>8.9978536289133881</v>
      </c>
      <c r="AI73" s="43">
        <f t="shared" si="139"/>
        <v>11.247317036141734</v>
      </c>
      <c r="AJ73" s="43">
        <f t="shared" si="139"/>
        <v>0.16004691805005444</v>
      </c>
      <c r="AK73" s="17">
        <f t="shared" si="151"/>
        <v>75.531153885198435</v>
      </c>
      <c r="AL73" s="96">
        <f t="shared" si="140"/>
        <v>0.11912771308365599</v>
      </c>
      <c r="AQ73" s="43">
        <f t="shared" si="141"/>
        <v>1.5821863579191766</v>
      </c>
      <c r="AR73" s="43">
        <f t="shared" si="141"/>
        <v>9.4931181475150588</v>
      </c>
      <c r="AS73" s="43">
        <f t="shared" si="141"/>
        <v>11.075304505434236</v>
      </c>
      <c r="AT73" s="43">
        <f t="shared" si="141"/>
        <v>0.36125483383600987</v>
      </c>
      <c r="AU73" s="17">
        <f t="shared" si="152"/>
        <v>69.167141874619062</v>
      </c>
      <c r="AV73" s="96">
        <f t="shared" si="142"/>
        <v>0.13724895796219919</v>
      </c>
      <c r="BA73" s="43">
        <f t="shared" si="143"/>
        <v>1.1767448482239802</v>
      </c>
      <c r="BB73" s="43">
        <f t="shared" si="143"/>
        <v>9.4139587857918414</v>
      </c>
      <c r="BC73" s="43">
        <f t="shared" si="143"/>
        <v>10.590703634015821</v>
      </c>
      <c r="BD73" s="43">
        <f t="shared" si="143"/>
        <v>0.32204048851327399</v>
      </c>
      <c r="BE73" s="17">
        <f t="shared" si="153"/>
        <v>65.278023423709442</v>
      </c>
      <c r="BF73" s="96">
        <f t="shared" si="144"/>
        <v>0.14421329403139718</v>
      </c>
      <c r="BK73" s="43">
        <f t="shared" si="145"/>
        <v>1.006803361823204</v>
      </c>
      <c r="BL73" s="43">
        <f t="shared" si="145"/>
        <v>10.06803361823204</v>
      </c>
      <c r="BM73" s="43">
        <f t="shared" si="145"/>
        <v>11.074836980055242</v>
      </c>
      <c r="BN73" s="43">
        <f t="shared" si="145"/>
        <v>0.31341866336214386</v>
      </c>
      <c r="BO73" s="17">
        <f t="shared" si="154"/>
        <v>61.724422612813356</v>
      </c>
      <c r="BP73" s="96">
        <f t="shared" si="146"/>
        <v>0.16311264151285912</v>
      </c>
      <c r="BU73" s="43">
        <f t="shared" si="147"/>
        <v>1.1598051930286444</v>
      </c>
      <c r="BV73" s="43">
        <f t="shared" si="147"/>
        <v>13.91766231634373</v>
      </c>
      <c r="BW73" s="43">
        <f t="shared" si="147"/>
        <v>15.077467509372374</v>
      </c>
      <c r="BX73" s="43">
        <f t="shared" si="147"/>
        <v>0.3206478228056413</v>
      </c>
      <c r="BY73" s="17">
        <f t="shared" si="155"/>
        <v>69.062518094399763</v>
      </c>
      <c r="BZ73" s="96">
        <f t="shared" si="148"/>
        <v>0.20152265947384135</v>
      </c>
    </row>
    <row r="74" spans="5:78" ht="20.100000000000001" customHeight="1">
      <c r="E74" s="38">
        <v>48</v>
      </c>
      <c r="F74" s="20">
        <f t="shared" si="132"/>
        <v>0.9546</v>
      </c>
      <c r="G74" s="20">
        <f t="shared" si="133"/>
        <v>9.8199647262592844</v>
      </c>
      <c r="H74" s="29">
        <f t="shared" si="134"/>
        <v>85376.1971830986</v>
      </c>
      <c r="M74" s="43">
        <f t="shared" si="135"/>
        <v>5.7859203648427204</v>
      </c>
      <c r="N74" s="43">
        <f t="shared" si="135"/>
        <v>0</v>
      </c>
      <c r="O74" s="43">
        <f t="shared" si="135"/>
        <v>5.7859203648427204</v>
      </c>
      <c r="P74" s="43">
        <f t="shared" si="135"/>
        <v>0</v>
      </c>
      <c r="Q74" s="17">
        <f t="shared" si="149"/>
        <v>112.87667100929595</v>
      </c>
      <c r="R74" s="96">
        <f t="shared" si="136"/>
        <v>0</v>
      </c>
      <c r="W74" s="43">
        <f t="shared" si="137"/>
        <v>2.9608484515785554</v>
      </c>
      <c r="X74" s="43">
        <f t="shared" si="137"/>
        <v>5.9216969031571107</v>
      </c>
      <c r="Y74" s="43">
        <f t="shared" si="137"/>
        <v>8.882545354735667</v>
      </c>
      <c r="Z74" s="43">
        <f t="shared" si="137"/>
        <v>7.790391558233542E-2</v>
      </c>
      <c r="AA74" s="17">
        <f t="shared" si="150"/>
        <v>106.3502770137372</v>
      </c>
      <c r="AB74" s="96">
        <f t="shared" si="138"/>
        <v>5.5681067030904009E-2</v>
      </c>
      <c r="AG74" s="43">
        <f t="shared" si="139"/>
        <v>2.4732826622573261</v>
      </c>
      <c r="AH74" s="43">
        <f t="shared" si="139"/>
        <v>9.8931306490293043</v>
      </c>
      <c r="AI74" s="43">
        <f t="shared" si="139"/>
        <v>12.36641331128663</v>
      </c>
      <c r="AJ74" s="43">
        <f t="shared" si="139"/>
        <v>0.15113103934018565</v>
      </c>
      <c r="AK74" s="17">
        <f t="shared" si="151"/>
        <v>101.35805734522999</v>
      </c>
      <c r="AL74" s="96">
        <f t="shared" si="140"/>
        <v>9.7605764239668352E-2</v>
      </c>
      <c r="AQ74" s="43">
        <f t="shared" si="141"/>
        <v>2.0468401178176898</v>
      </c>
      <c r="AR74" s="43">
        <f t="shared" si="141"/>
        <v>12.28104070690614</v>
      </c>
      <c r="AS74" s="43">
        <f t="shared" si="141"/>
        <v>14.327880824723827</v>
      </c>
      <c r="AT74" s="43">
        <f t="shared" si="141"/>
        <v>0.19203025256523984</v>
      </c>
      <c r="AU74" s="17">
        <f t="shared" si="152"/>
        <v>95.88589544072002</v>
      </c>
      <c r="AV74" s="96">
        <f t="shared" si="142"/>
        <v>0.12807974155592783</v>
      </c>
      <c r="BA74" s="43">
        <f t="shared" si="143"/>
        <v>1.6397260920000929</v>
      </c>
      <c r="BB74" s="43">
        <f t="shared" si="143"/>
        <v>13.117808736000743</v>
      </c>
      <c r="BC74" s="43">
        <f t="shared" si="143"/>
        <v>14.757534828000836</v>
      </c>
      <c r="BD74" s="43">
        <f t="shared" si="143"/>
        <v>0.24270490254773369</v>
      </c>
      <c r="BE74" s="17">
        <f t="shared" si="153"/>
        <v>89.519482190495523</v>
      </c>
      <c r="BF74" s="96">
        <f t="shared" si="144"/>
        <v>0.14653579773938291</v>
      </c>
      <c r="BK74" s="43">
        <f t="shared" si="145"/>
        <v>1.4483725567152512</v>
      </c>
      <c r="BL74" s="43">
        <f t="shared" si="145"/>
        <v>14.483725567152511</v>
      </c>
      <c r="BM74" s="43">
        <f t="shared" si="145"/>
        <v>15.932098123867764</v>
      </c>
      <c r="BN74" s="43">
        <f t="shared" si="145"/>
        <v>0.25050741070897298</v>
      </c>
      <c r="BO74" s="17">
        <f t="shared" si="154"/>
        <v>84.231913453678914</v>
      </c>
      <c r="BP74" s="96">
        <f t="shared" si="146"/>
        <v>0.17195057043453546</v>
      </c>
      <c r="BU74" s="43">
        <f t="shared" si="147"/>
        <v>1.3268862163676023</v>
      </c>
      <c r="BV74" s="43">
        <f t="shared" si="147"/>
        <v>15.922634596411225</v>
      </c>
      <c r="BW74" s="43">
        <f t="shared" si="147"/>
        <v>17.24952081277883</v>
      </c>
      <c r="BX74" s="43">
        <f t="shared" si="147"/>
        <v>0.25906885210155806</v>
      </c>
      <c r="BY74" s="17">
        <f t="shared" si="155"/>
        <v>82.976679913364038</v>
      </c>
      <c r="BZ74" s="96">
        <f t="shared" si="148"/>
        <v>0.19189288620653477</v>
      </c>
    </row>
    <row r="75" spans="5:78" ht="20.100000000000001" customHeight="1">
      <c r="E75" s="38">
        <v>50</v>
      </c>
      <c r="F75" s="20">
        <f t="shared" si="132"/>
        <v>0.99460000000000004</v>
      </c>
      <c r="G75" s="20">
        <f t="shared" si="133"/>
        <v>10.231444496896591</v>
      </c>
      <c r="H75" s="29">
        <f t="shared" si="134"/>
        <v>88953.661971830996</v>
      </c>
      <c r="M75" s="43">
        <f t="shared" si="135"/>
        <v>5.8953158997201029</v>
      </c>
      <c r="N75" s="43">
        <f t="shared" si="135"/>
        <v>0</v>
      </c>
      <c r="O75" s="43">
        <f t="shared" si="135"/>
        <v>5.8953158997201029</v>
      </c>
      <c r="P75" s="43">
        <f t="shared" si="135"/>
        <v>0</v>
      </c>
      <c r="Q75" s="17">
        <f t="shared" si="149"/>
        <v>128.92164680973082</v>
      </c>
      <c r="R75" s="96">
        <f t="shared" si="136"/>
        <v>0</v>
      </c>
      <c r="W75" s="43">
        <f t="shared" si="137"/>
        <v>3.1971137518011536</v>
      </c>
      <c r="X75" s="43">
        <f t="shared" si="137"/>
        <v>6.3942275036023073</v>
      </c>
      <c r="Y75" s="43">
        <f t="shared" si="137"/>
        <v>9.5913412554034601</v>
      </c>
      <c r="Z75" s="43">
        <f t="shared" si="137"/>
        <v>0.10528653574066918</v>
      </c>
      <c r="AA75" s="17">
        <f t="shared" si="150"/>
        <v>121.31263897268622</v>
      </c>
      <c r="AB75" s="96">
        <f t="shared" si="138"/>
        <v>5.2708667107983533E-2</v>
      </c>
      <c r="AG75" s="43">
        <f t="shared" si="139"/>
        <v>2.7540093097327123</v>
      </c>
      <c r="AH75" s="43">
        <f t="shared" si="139"/>
        <v>11.016037238930849</v>
      </c>
      <c r="AI75" s="43">
        <f t="shared" si="139"/>
        <v>13.770046548663561</v>
      </c>
      <c r="AJ75" s="43">
        <f t="shared" si="139"/>
        <v>0.14537121413145196</v>
      </c>
      <c r="AK75" s="17">
        <f t="shared" si="151"/>
        <v>117.36430624748806</v>
      </c>
      <c r="AL75" s="96">
        <f t="shared" si="140"/>
        <v>9.386190393952612E-2</v>
      </c>
      <c r="AQ75" s="43">
        <f t="shared" si="141"/>
        <v>2.3171516237200187</v>
      </c>
      <c r="AR75" s="43">
        <f t="shared" si="141"/>
        <v>13.902909742320109</v>
      </c>
      <c r="AS75" s="43">
        <f t="shared" si="141"/>
        <v>16.220061366040127</v>
      </c>
      <c r="AT75" s="43">
        <f t="shared" si="141"/>
        <v>0.20115580977774866</v>
      </c>
      <c r="AU75" s="17">
        <f t="shared" si="152"/>
        <v>112.27926198565825</v>
      </c>
      <c r="AV75" s="96">
        <f t="shared" si="142"/>
        <v>0.12382437768513269</v>
      </c>
      <c r="BA75" s="43">
        <f t="shared" si="143"/>
        <v>1.9489228027796568</v>
      </c>
      <c r="BB75" s="43">
        <f t="shared" si="143"/>
        <v>15.591382422237254</v>
      </c>
      <c r="BC75" s="43">
        <f t="shared" si="143"/>
        <v>17.540305225016912</v>
      </c>
      <c r="BD75" s="43">
        <f t="shared" si="143"/>
        <v>0.21856146989673114</v>
      </c>
      <c r="BE75" s="17">
        <f t="shared" si="153"/>
        <v>107.07358711177775</v>
      </c>
      <c r="BF75" s="96">
        <f t="shared" si="144"/>
        <v>0.14561371149320776</v>
      </c>
      <c r="BK75" s="43">
        <f t="shared" si="145"/>
        <v>1.658218267405545</v>
      </c>
      <c r="BL75" s="43">
        <f t="shared" si="145"/>
        <v>16.582182674055446</v>
      </c>
      <c r="BM75" s="43">
        <f t="shared" si="145"/>
        <v>18.24040094146099</v>
      </c>
      <c r="BN75" s="43">
        <f t="shared" si="145"/>
        <v>0.20209946281373919</v>
      </c>
      <c r="BO75" s="17">
        <f t="shared" si="154"/>
        <v>101.80295729294686</v>
      </c>
      <c r="BP75" s="96">
        <f t="shared" si="146"/>
        <v>0.16288507834147464</v>
      </c>
      <c r="BU75" s="43">
        <f t="shared" si="147"/>
        <v>1.4064581618203926</v>
      </c>
      <c r="BV75" s="43">
        <f t="shared" si="147"/>
        <v>16.877497941844709</v>
      </c>
      <c r="BW75" s="43">
        <f t="shared" si="147"/>
        <v>18.283956103665101</v>
      </c>
      <c r="BX75" s="43">
        <f t="shared" si="147"/>
        <v>0.23958323435588996</v>
      </c>
      <c r="BY75" s="17">
        <f t="shared" si="155"/>
        <v>95.293543881133687</v>
      </c>
      <c r="BZ75" s="96">
        <f t="shared" si="148"/>
        <v>0.17711061268638717</v>
      </c>
    </row>
    <row r="76" spans="5:78" ht="20.100000000000001" customHeight="1">
      <c r="E76" s="38">
        <v>52</v>
      </c>
      <c r="F76" s="20">
        <f t="shared" si="132"/>
        <v>1.0346</v>
      </c>
      <c r="G76" s="20">
        <f t="shared" si="133"/>
        <v>10.642924267533894</v>
      </c>
      <c r="H76" s="29">
        <f t="shared" si="134"/>
        <v>92531.126760563377</v>
      </c>
      <c r="M76" s="43">
        <f t="shared" si="135"/>
        <v>4.4318518427349689</v>
      </c>
      <c r="N76" s="43">
        <f t="shared" si="135"/>
        <v>0</v>
      </c>
      <c r="O76" s="43">
        <f t="shared" si="135"/>
        <v>4.4318518427349689</v>
      </c>
      <c r="P76" s="43">
        <f t="shared" si="135"/>
        <v>0</v>
      </c>
      <c r="Q76" s="17">
        <f t="shared" si="149"/>
        <v>137.55361598104898</v>
      </c>
      <c r="R76" s="96">
        <f t="shared" si="136"/>
        <v>0</v>
      </c>
      <c r="W76" s="43">
        <f t="shared" si="137"/>
        <v>3.387746026257819</v>
      </c>
      <c r="X76" s="43">
        <f t="shared" si="137"/>
        <v>6.7754920525156379</v>
      </c>
      <c r="Y76" s="43">
        <f t="shared" si="137"/>
        <v>10.163238078773457</v>
      </c>
      <c r="Z76" s="43">
        <f t="shared" si="137"/>
        <v>9.1355115763376862E-2</v>
      </c>
      <c r="AA76" s="17">
        <f t="shared" si="150"/>
        <v>135.02083299886189</v>
      </c>
      <c r="AB76" s="96">
        <f t="shared" si="138"/>
        <v>5.0181086148185367E-2</v>
      </c>
      <c r="AG76" s="43">
        <f t="shared" si="139"/>
        <v>2.8576382516030181</v>
      </c>
      <c r="AH76" s="43">
        <f t="shared" si="139"/>
        <v>11.430553006412072</v>
      </c>
      <c r="AI76" s="43">
        <f t="shared" si="139"/>
        <v>14.288191258015091</v>
      </c>
      <c r="AJ76" s="43">
        <f t="shared" si="139"/>
        <v>0.16073005329797133</v>
      </c>
      <c r="AK76" s="17">
        <f t="shared" si="151"/>
        <v>132.21649390312066</v>
      </c>
      <c r="AL76" s="96">
        <f t="shared" si="140"/>
        <v>8.6453306005736405E-2</v>
      </c>
      <c r="AQ76" s="43">
        <f t="shared" si="141"/>
        <v>2.3906144662651783</v>
      </c>
      <c r="AR76" s="43">
        <f t="shared" si="141"/>
        <v>14.343686797591069</v>
      </c>
      <c r="AS76" s="43">
        <f t="shared" si="141"/>
        <v>16.734301263856246</v>
      </c>
      <c r="AT76" s="43">
        <f t="shared" si="141"/>
        <v>0.19359021728440809</v>
      </c>
      <c r="AU76" s="17">
        <f t="shared" si="152"/>
        <v>127.13003900693455</v>
      </c>
      <c r="AV76" s="96">
        <f t="shared" si="142"/>
        <v>0.11282688898418937</v>
      </c>
      <c r="BA76" s="43">
        <f t="shared" si="143"/>
        <v>1.9776071792216909</v>
      </c>
      <c r="BB76" s="43">
        <f t="shared" si="143"/>
        <v>15.820857433773527</v>
      </c>
      <c r="BC76" s="43">
        <f t="shared" si="143"/>
        <v>17.798464612995218</v>
      </c>
      <c r="BD76" s="43">
        <f t="shared" si="143"/>
        <v>0.20431560101544993</v>
      </c>
      <c r="BE76" s="17">
        <f t="shared" si="153"/>
        <v>121.09313771330918</v>
      </c>
      <c r="BF76" s="96">
        <f t="shared" si="144"/>
        <v>0.13065032199619583</v>
      </c>
      <c r="BK76" s="43">
        <f t="shared" si="145"/>
        <v>1.7480554874558374</v>
      </c>
      <c r="BL76" s="43">
        <f t="shared" si="145"/>
        <v>17.480554874558372</v>
      </c>
      <c r="BM76" s="43">
        <f t="shared" si="145"/>
        <v>19.228610362014209</v>
      </c>
      <c r="BN76" s="43">
        <f t="shared" si="145"/>
        <v>0.25606355961551264</v>
      </c>
      <c r="BO76" s="17">
        <f t="shared" si="154"/>
        <v>112.98300993735744</v>
      </c>
      <c r="BP76" s="96">
        <f t="shared" si="146"/>
        <v>0.15471843850018097</v>
      </c>
      <c r="BU76" s="43">
        <f t="shared" si="147"/>
        <v>1.6371969497125645</v>
      </c>
      <c r="BV76" s="43">
        <f t="shared" si="147"/>
        <v>19.646363396550772</v>
      </c>
      <c r="BW76" s="43">
        <f t="shared" si="147"/>
        <v>21.283560346263336</v>
      </c>
      <c r="BX76" s="43">
        <f t="shared" si="147"/>
        <v>0.28227569408987596</v>
      </c>
      <c r="BY76" s="17">
        <f t="shared" si="155"/>
        <v>111.94900781267073</v>
      </c>
      <c r="BZ76" s="96">
        <f t="shared" si="148"/>
        <v>0.17549385903826775</v>
      </c>
    </row>
    <row r="77" spans="5:78" ht="20.100000000000001" customHeight="1">
      <c r="E77" s="38">
        <v>54</v>
      </c>
      <c r="F77" s="20">
        <f t="shared" si="132"/>
        <v>1.0746</v>
      </c>
      <c r="G77" s="20">
        <f t="shared" si="133"/>
        <v>11.054404038171199</v>
      </c>
      <c r="H77" s="29">
        <f t="shared" si="134"/>
        <v>96108.591549295772</v>
      </c>
      <c r="M77" s="43">
        <f t="shared" si="135"/>
        <v>4.6775080014359576</v>
      </c>
      <c r="N77" s="43">
        <f t="shared" si="135"/>
        <v>0</v>
      </c>
      <c r="O77" s="43">
        <f t="shared" si="135"/>
        <v>4.6775080014359576</v>
      </c>
      <c r="P77" s="43">
        <f t="shared" si="135"/>
        <v>0</v>
      </c>
      <c r="Q77" s="17">
        <f t="shared" si="149"/>
        <v>156.84213076377853</v>
      </c>
      <c r="R77" s="96">
        <f t="shared" si="136"/>
        <v>0</v>
      </c>
      <c r="W77" s="43">
        <f t="shared" si="137"/>
        <v>3.6387490615911346</v>
      </c>
      <c r="X77" s="43">
        <f t="shared" si="137"/>
        <v>7.2774981231822693</v>
      </c>
      <c r="Y77" s="43">
        <f t="shared" si="137"/>
        <v>10.916247184773404</v>
      </c>
      <c r="Z77" s="43">
        <f t="shared" si="137"/>
        <v>6.4115611939444192E-2</v>
      </c>
      <c r="AA77" s="17">
        <f t="shared" si="150"/>
        <v>150.52233442661921</v>
      </c>
      <c r="AB77" s="96">
        <f t="shared" si="138"/>
        <v>4.8348294297349645E-2</v>
      </c>
      <c r="AG77" s="43">
        <f t="shared" si="139"/>
        <v>3.2037061918186946</v>
      </c>
      <c r="AH77" s="43">
        <f t="shared" si="139"/>
        <v>12.814824767274779</v>
      </c>
      <c r="AI77" s="43">
        <f t="shared" si="139"/>
        <v>16.018530959093471</v>
      </c>
      <c r="AJ77" s="43">
        <f t="shared" si="139"/>
        <v>0.15769145317972436</v>
      </c>
      <c r="AK77" s="17">
        <f t="shared" si="151"/>
        <v>147.20444134961059</v>
      </c>
      <c r="AL77" s="96">
        <f t="shared" si="140"/>
        <v>8.705460684327837E-2</v>
      </c>
      <c r="AQ77" s="43">
        <f t="shared" si="141"/>
        <v>2.7836904671985749</v>
      </c>
      <c r="AR77" s="43">
        <f t="shared" si="141"/>
        <v>16.70214280319145</v>
      </c>
      <c r="AS77" s="43">
        <f t="shared" si="141"/>
        <v>19.485833270390025</v>
      </c>
      <c r="AT77" s="43">
        <f t="shared" si="141"/>
        <v>0.20488194570731905</v>
      </c>
      <c r="AU77" s="17">
        <f t="shared" si="152"/>
        <v>143.27797529198662</v>
      </c>
      <c r="AV77" s="96">
        <f t="shared" si="142"/>
        <v>0.1165715998509478</v>
      </c>
      <c r="BA77" s="43">
        <f t="shared" si="143"/>
        <v>2.3202102334359123</v>
      </c>
      <c r="BB77" s="43">
        <f t="shared" si="143"/>
        <v>18.561681867487298</v>
      </c>
      <c r="BC77" s="43">
        <f t="shared" si="143"/>
        <v>20.88189210092321</v>
      </c>
      <c r="BD77" s="43">
        <f t="shared" si="143"/>
        <v>0.21233987610052485</v>
      </c>
      <c r="BE77" s="17">
        <f t="shared" si="153"/>
        <v>139.64409239812002</v>
      </c>
      <c r="BF77" s="96">
        <f t="shared" si="144"/>
        <v>0.13292135419927859</v>
      </c>
      <c r="BK77" s="43">
        <f t="shared" si="145"/>
        <v>2.0791746454884188</v>
      </c>
      <c r="BL77" s="43">
        <f t="shared" si="145"/>
        <v>20.791746454884183</v>
      </c>
      <c r="BM77" s="43">
        <f t="shared" si="145"/>
        <v>22.870921100372605</v>
      </c>
      <c r="BN77" s="43">
        <f t="shared" si="145"/>
        <v>0.26999637526340542</v>
      </c>
      <c r="BO77" s="17">
        <f t="shared" si="154"/>
        <v>132.17151839575666</v>
      </c>
      <c r="BP77" s="96">
        <f t="shared" si="146"/>
        <v>0.15730882649488953</v>
      </c>
      <c r="BU77" s="43">
        <f t="shared" si="147"/>
        <v>1.7696065047874949</v>
      </c>
      <c r="BV77" s="43">
        <f t="shared" si="147"/>
        <v>21.235278057449939</v>
      </c>
      <c r="BW77" s="43">
        <f t="shared" si="147"/>
        <v>23.004884562237432</v>
      </c>
      <c r="BX77" s="43">
        <f t="shared" si="147"/>
        <v>0.24545712529554431</v>
      </c>
      <c r="BY77" s="17">
        <f t="shared" si="155"/>
        <v>126.87576313174816</v>
      </c>
      <c r="BZ77" s="96">
        <f t="shared" si="148"/>
        <v>0.16737064300767329</v>
      </c>
    </row>
    <row r="78" spans="5:78" ht="20.100000000000001" customHeight="1">
      <c r="E78" s="38">
        <v>56</v>
      </c>
      <c r="F78" s="20">
        <f t="shared" si="132"/>
        <v>1.1146</v>
      </c>
      <c r="G78" s="21">
        <f t="shared" si="133"/>
        <v>11.465883808808506</v>
      </c>
      <c r="H78" s="30">
        <f t="shared" si="134"/>
        <v>99686.056338028182</v>
      </c>
      <c r="M78" s="43">
        <f t="shared" si="135"/>
        <v>4.5722305469643851</v>
      </c>
      <c r="N78" s="43">
        <f t="shared" si="135"/>
        <v>0</v>
      </c>
      <c r="O78" s="43">
        <f t="shared" si="135"/>
        <v>4.5722305469643851</v>
      </c>
      <c r="P78" s="43">
        <f t="shared" si="135"/>
        <v>0</v>
      </c>
      <c r="Q78" s="17">
        <f t="shared" si="149"/>
        <v>173.53438857037392</v>
      </c>
      <c r="R78" s="96">
        <f t="shared" si="136"/>
        <v>0</v>
      </c>
      <c r="W78" s="43">
        <f t="shared" si="137"/>
        <v>3.6434253925161948</v>
      </c>
      <c r="X78" s="43">
        <f t="shared" si="137"/>
        <v>7.2868507850323896</v>
      </c>
      <c r="Y78" s="43">
        <f t="shared" si="137"/>
        <v>10.930276177548585</v>
      </c>
      <c r="Z78" s="43">
        <f t="shared" si="137"/>
        <v>6.262140361046338E-2</v>
      </c>
      <c r="AA78" s="17">
        <f t="shared" si="150"/>
        <v>167.73597883789003</v>
      </c>
      <c r="AB78" s="96">
        <f t="shared" si="138"/>
        <v>4.3442383891143792E-2</v>
      </c>
      <c r="AG78" s="43">
        <f t="shared" si="139"/>
        <v>3.1457514390733348</v>
      </c>
      <c r="AH78" s="43">
        <f t="shared" si="139"/>
        <v>12.583005756293339</v>
      </c>
      <c r="AI78" s="43">
        <f t="shared" si="139"/>
        <v>15.728757195366674</v>
      </c>
      <c r="AJ78" s="43">
        <f t="shared" si="139"/>
        <v>0.13636506960863576</v>
      </c>
      <c r="AK78" s="17">
        <f t="shared" si="151"/>
        <v>162.05510443782137</v>
      </c>
      <c r="AL78" s="96">
        <f t="shared" si="140"/>
        <v>7.764646352822098E-2</v>
      </c>
      <c r="AQ78" s="43">
        <f t="shared" si="141"/>
        <v>2.8277979472609518</v>
      </c>
      <c r="AR78" s="43">
        <f t="shared" si="141"/>
        <v>16.966787683565709</v>
      </c>
      <c r="AS78" s="43">
        <f t="shared" si="141"/>
        <v>19.79458563082666</v>
      </c>
      <c r="AT78" s="43">
        <f t="shared" si="141"/>
        <v>0.16099522312688835</v>
      </c>
      <c r="AU78" s="17">
        <f t="shared" si="152"/>
        <v>157.46469673293825</v>
      </c>
      <c r="AV78" s="96">
        <f t="shared" si="142"/>
        <v>0.10774978795622714</v>
      </c>
      <c r="BA78" s="43">
        <f t="shared" si="143"/>
        <v>2.4601915902265699</v>
      </c>
      <c r="BB78" s="43">
        <f t="shared" si="143"/>
        <v>19.681532721812559</v>
      </c>
      <c r="BC78" s="43">
        <f t="shared" si="143"/>
        <v>22.141724312039127</v>
      </c>
      <c r="BD78" s="43">
        <f t="shared" si="143"/>
        <v>0.24044676586365701</v>
      </c>
      <c r="BE78" s="17">
        <f t="shared" si="153"/>
        <v>153.51420361564911</v>
      </c>
      <c r="BF78" s="96">
        <f t="shared" si="144"/>
        <v>0.12820659104019375</v>
      </c>
      <c r="BK78" s="43">
        <f t="shared" si="145"/>
        <v>2.0013397099311425</v>
      </c>
      <c r="BL78" s="43">
        <f t="shared" si="145"/>
        <v>20.013397099311423</v>
      </c>
      <c r="BM78" s="43">
        <f t="shared" si="145"/>
        <v>22.014736809242567</v>
      </c>
      <c r="BN78" s="43">
        <f t="shared" si="145"/>
        <v>0.26942800416518364</v>
      </c>
      <c r="BO78" s="17">
        <f t="shared" si="154"/>
        <v>146.87998707487927</v>
      </c>
      <c r="BP78" s="96">
        <f t="shared" si="146"/>
        <v>0.13625680052047262</v>
      </c>
      <c r="BU78" s="43">
        <f t="shared" si="147"/>
        <v>1.6707601533693954</v>
      </c>
      <c r="BV78" s="43">
        <f t="shared" si="147"/>
        <v>20.049121840432743</v>
      </c>
      <c r="BW78" s="43">
        <f t="shared" si="147"/>
        <v>21.71988199380214</v>
      </c>
      <c r="BX78" s="43">
        <f t="shared" si="147"/>
        <v>0.33014021266412757</v>
      </c>
      <c r="BY78" s="17">
        <f t="shared" si="155"/>
        <v>138.61333536167587</v>
      </c>
      <c r="BZ78" s="96">
        <f t="shared" si="148"/>
        <v>0.14464064217284517</v>
      </c>
    </row>
    <row r="79" spans="5:78" ht="20.100000000000001" customHeight="1">
      <c r="E79" s="38">
        <v>58</v>
      </c>
      <c r="F79" s="20">
        <f t="shared" si="132"/>
        <v>1.1545999999999998</v>
      </c>
      <c r="G79" s="21">
        <f t="shared" si="133"/>
        <v>11.877363579445809</v>
      </c>
      <c r="H79" s="30">
        <f t="shared" si="134"/>
        <v>103263.52112676055</v>
      </c>
      <c r="M79" s="43">
        <f t="shared" si="135"/>
        <v>4.4219725627133055</v>
      </c>
      <c r="N79" s="43">
        <f t="shared" si="135"/>
        <v>0</v>
      </c>
      <c r="O79" s="43">
        <f t="shared" si="135"/>
        <v>4.4219725627133055</v>
      </c>
      <c r="P79" s="43">
        <f t="shared" si="135"/>
        <v>0</v>
      </c>
      <c r="Q79" s="17">
        <f t="shared" si="149"/>
        <v>189.73859278207425</v>
      </c>
      <c r="R79" s="96">
        <f t="shared" si="136"/>
        <v>0</v>
      </c>
      <c r="W79" s="43">
        <f t="shared" si="137"/>
        <v>3.3637238957629343</v>
      </c>
      <c r="X79" s="43">
        <f t="shared" si="137"/>
        <v>6.7274477915258686</v>
      </c>
      <c r="Y79" s="43">
        <f t="shared" si="137"/>
        <v>10.091171687288803</v>
      </c>
      <c r="Z79" s="43">
        <f t="shared" si="137"/>
        <v>8.0414198948254897E-2</v>
      </c>
      <c r="AA79" s="17">
        <f t="shared" si="150"/>
        <v>182.47305851120257</v>
      </c>
      <c r="AB79" s="96">
        <f t="shared" si="138"/>
        <v>3.6868170273546712E-2</v>
      </c>
      <c r="AG79" s="43">
        <f t="shared" si="139"/>
        <v>2.9179268749990364</v>
      </c>
      <c r="AH79" s="43">
        <f t="shared" si="139"/>
        <v>11.671707499996145</v>
      </c>
      <c r="AI79" s="43">
        <f t="shared" si="139"/>
        <v>14.58963437499518</v>
      </c>
      <c r="AJ79" s="43">
        <f t="shared" si="139"/>
        <v>0.13849423279262749</v>
      </c>
      <c r="AK79" s="17">
        <f t="shared" si="151"/>
        <v>175.93335183981858</v>
      </c>
      <c r="AL79" s="96">
        <f t="shared" si="140"/>
        <v>6.6341642320455779E-2</v>
      </c>
      <c r="AQ79" s="43">
        <f t="shared" si="141"/>
        <v>2.6439787264729171</v>
      </c>
      <c r="AR79" s="43">
        <f t="shared" si="141"/>
        <v>15.863872358837501</v>
      </c>
      <c r="AS79" s="43">
        <f t="shared" si="141"/>
        <v>18.507851085310417</v>
      </c>
      <c r="AT79" s="43">
        <f t="shared" si="141"/>
        <v>0.17515454526060975</v>
      </c>
      <c r="AU79" s="17">
        <f t="shared" si="152"/>
        <v>172.41308798230332</v>
      </c>
      <c r="AV79" s="96">
        <f t="shared" si="142"/>
        <v>9.2010835978216382E-2</v>
      </c>
      <c r="BA79" s="43">
        <f t="shared" si="143"/>
        <v>2.3644733947685141</v>
      </c>
      <c r="BB79" s="43">
        <f t="shared" si="143"/>
        <v>18.915787158148113</v>
      </c>
      <c r="BC79" s="43">
        <f t="shared" si="143"/>
        <v>21.280260552916626</v>
      </c>
      <c r="BD79" s="43">
        <f t="shared" si="143"/>
        <v>0.23057347229221986</v>
      </c>
      <c r="BE79" s="17">
        <f t="shared" si="153"/>
        <v>168.12344686933116</v>
      </c>
      <c r="BF79" s="96">
        <f t="shared" si="144"/>
        <v>0.11251129756368744</v>
      </c>
      <c r="BK79" s="43">
        <f t="shared" si="145"/>
        <v>2.0317071305630074</v>
      </c>
      <c r="BL79" s="43">
        <f t="shared" si="145"/>
        <v>20.317071305630069</v>
      </c>
      <c r="BM79" s="43">
        <f t="shared" si="145"/>
        <v>22.348778436193079</v>
      </c>
      <c r="BN79" s="43">
        <f t="shared" si="145"/>
        <v>0.27703582678019978</v>
      </c>
      <c r="BO79" s="17">
        <f t="shared" si="154"/>
        <v>163.06442850090204</v>
      </c>
      <c r="BP79" s="96">
        <f t="shared" si="146"/>
        <v>0.12459536081787255</v>
      </c>
      <c r="BU79" s="43">
        <f t="shared" si="147"/>
        <v>1.7580419146799606</v>
      </c>
      <c r="BV79" s="43">
        <f t="shared" si="147"/>
        <v>21.096502976159528</v>
      </c>
      <c r="BW79" s="43">
        <f t="shared" si="147"/>
        <v>22.854544890839485</v>
      </c>
      <c r="BX79" s="43">
        <f t="shared" si="147"/>
        <v>0.37480614479239061</v>
      </c>
      <c r="BY79" s="17">
        <f t="shared" si="155"/>
        <v>155.58840422617891</v>
      </c>
      <c r="BZ79" s="96">
        <f t="shared" si="148"/>
        <v>0.13559174336341631</v>
      </c>
    </row>
    <row r="80" spans="5:78" ht="20.100000000000001" customHeight="1">
      <c r="E80" s="38">
        <v>60</v>
      </c>
      <c r="F80" s="20">
        <f t="shared" si="132"/>
        <v>1.1945999999999999</v>
      </c>
      <c r="G80" s="21">
        <f t="shared" si="133"/>
        <v>12.288843350083114</v>
      </c>
      <c r="H80" s="30">
        <f t="shared" si="134"/>
        <v>106840.98591549294</v>
      </c>
      <c r="M80" s="43">
        <f>N23+N52</f>
        <v>0</v>
      </c>
      <c r="N80" s="43">
        <f t="shared" ref="N80:P83" si="156">N23+N52</f>
        <v>0</v>
      </c>
      <c r="O80" s="43">
        <f t="shared" si="156"/>
        <v>4.5703210061076289</v>
      </c>
      <c r="P80" s="43">
        <f t="shared" si="156"/>
        <v>0</v>
      </c>
      <c r="Q80" s="17">
        <f t="shared" si="149"/>
        <v>212.19151630251113</v>
      </c>
      <c r="R80" s="96">
        <f t="shared" si="136"/>
        <v>0</v>
      </c>
      <c r="W80" s="43">
        <f t="shared" si="137"/>
        <v>3.3923606561520496</v>
      </c>
      <c r="X80" s="43">
        <f t="shared" si="137"/>
        <v>6.7847213123040992</v>
      </c>
      <c r="Y80" s="43">
        <f t="shared" si="137"/>
        <v>10.17708196845615</v>
      </c>
      <c r="Z80" s="43">
        <f t="shared" si="137"/>
        <v>8.5893739425519547E-2</v>
      </c>
      <c r="AA80" s="17">
        <f t="shared" si="150"/>
        <v>204.6669374330605</v>
      </c>
      <c r="AB80" s="96">
        <f t="shared" si="138"/>
        <v>3.3150060275481223E-2</v>
      </c>
      <c r="AG80" s="43">
        <f t="shared" si="139"/>
        <v>3.0701543950754751</v>
      </c>
      <c r="AH80" s="43">
        <f t="shared" si="139"/>
        <v>12.2806175803019</v>
      </c>
      <c r="AI80" s="43">
        <f t="shared" si="139"/>
        <v>15.350771975377377</v>
      </c>
      <c r="AJ80" s="43">
        <f t="shared" si="139"/>
        <v>0.15021035768861782</v>
      </c>
      <c r="AK80" s="17">
        <f t="shared" si="151"/>
        <v>199.39330096045401</v>
      </c>
      <c r="AL80" s="96">
        <f t="shared" si="140"/>
        <v>6.1589920629969083E-2</v>
      </c>
      <c r="AQ80" s="43">
        <f t="shared" si="141"/>
        <v>2.7280130807802609</v>
      </c>
      <c r="AR80" s="43">
        <f t="shared" si="141"/>
        <v>16.368078484681565</v>
      </c>
      <c r="AS80" s="43">
        <f t="shared" si="141"/>
        <v>19.096091565461826</v>
      </c>
      <c r="AT80" s="43">
        <f t="shared" si="141"/>
        <v>0.20330123847567361</v>
      </c>
      <c r="AU80" s="17">
        <f t="shared" si="152"/>
        <v>193.17105304917754</v>
      </c>
      <c r="AV80" s="96">
        <f t="shared" si="142"/>
        <v>8.4733598674924526E-2</v>
      </c>
      <c r="BA80" s="43">
        <f t="shared" si="143"/>
        <v>2.457380219006529</v>
      </c>
      <c r="BB80" s="43">
        <f t="shared" si="143"/>
        <v>19.659041752052232</v>
      </c>
      <c r="BC80" s="43">
        <f t="shared" si="143"/>
        <v>22.116421971058763</v>
      </c>
      <c r="BD80" s="43">
        <f t="shared" si="143"/>
        <v>0.22667050046316883</v>
      </c>
      <c r="BE80" s="17">
        <f t="shared" si="153"/>
        <v>189.41680269444089</v>
      </c>
      <c r="BF80" s="96">
        <f t="shared" si="144"/>
        <v>0.1037872114427217</v>
      </c>
      <c r="BK80" s="43">
        <f t="shared" si="145"/>
        <v>2.1961378492787045</v>
      </c>
      <c r="BL80" s="43">
        <f t="shared" si="145"/>
        <v>21.961378492787041</v>
      </c>
      <c r="BM80" s="43">
        <f t="shared" si="145"/>
        <v>24.157516342065744</v>
      </c>
      <c r="BN80" s="43">
        <f t="shared" si="145"/>
        <v>0.27181151723009311</v>
      </c>
      <c r="BO80" s="17">
        <f t="shared" si="154"/>
        <v>181.20890202594825</v>
      </c>
      <c r="BP80" s="96">
        <f t="shared" si="146"/>
        <v>0.12119370653016967</v>
      </c>
      <c r="BU80" s="43">
        <f t="shared" si="147"/>
        <v>2.043286771123463</v>
      </c>
      <c r="BV80" s="43">
        <f t="shared" si="147"/>
        <v>24.519441253481553</v>
      </c>
      <c r="BW80" s="43">
        <f t="shared" si="147"/>
        <v>26.562728024605018</v>
      </c>
      <c r="BX80" s="43">
        <f t="shared" si="147"/>
        <v>0.30922972609553445</v>
      </c>
      <c r="BY80" s="17">
        <f t="shared" si="155"/>
        <v>181.42595718564394</v>
      </c>
      <c r="BZ80" s="96">
        <f t="shared" si="148"/>
        <v>0.13514847397713911</v>
      </c>
    </row>
    <row r="81" spans="5:78" ht="20.100000000000001" customHeight="1">
      <c r="E81" s="38">
        <v>62</v>
      </c>
      <c r="F81" s="20">
        <f t="shared" si="132"/>
        <v>1.2345999999999999</v>
      </c>
      <c r="G81" s="21">
        <f t="shared" si="133"/>
        <v>12.700323120720419</v>
      </c>
      <c r="H81" s="30">
        <f t="shared" si="134"/>
        <v>110418.45070422534</v>
      </c>
      <c r="M81" s="43">
        <f>N24+N53</f>
        <v>0</v>
      </c>
      <c r="N81" s="43">
        <f t="shared" si="156"/>
        <v>0</v>
      </c>
      <c r="O81" s="43">
        <f t="shared" si="156"/>
        <v>4.8668001461875967</v>
      </c>
      <c r="P81" s="43">
        <f t="shared" si="156"/>
        <v>0</v>
      </c>
      <c r="Q81" s="17">
        <f t="shared" si="149"/>
        <v>239.75674501748119</v>
      </c>
      <c r="R81" s="96">
        <f t="shared" si="136"/>
        <v>0</v>
      </c>
      <c r="W81" s="43">
        <f t="shared" si="137"/>
        <v>3.7092233871452231</v>
      </c>
      <c r="X81" s="43">
        <f t="shared" si="137"/>
        <v>7.4184467742904463</v>
      </c>
      <c r="Y81" s="43">
        <f t="shared" si="137"/>
        <v>11.12767016143567</v>
      </c>
      <c r="Z81" s="43">
        <f t="shared" si="137"/>
        <v>8.8090110100360525E-2</v>
      </c>
      <c r="AA81" s="17">
        <f t="shared" si="150"/>
        <v>234.64534205908052</v>
      </c>
      <c r="AB81" s="96">
        <f t="shared" si="138"/>
        <v>3.1615572289615625E-2</v>
      </c>
      <c r="AG81" s="43">
        <f t="shared" si="139"/>
        <v>3.4886738092832674</v>
      </c>
      <c r="AH81" s="43">
        <f t="shared" si="139"/>
        <v>13.95469523713307</v>
      </c>
      <c r="AI81" s="43">
        <f t="shared" si="139"/>
        <v>17.443369046416336</v>
      </c>
      <c r="AJ81" s="43">
        <f t="shared" si="139"/>
        <v>0.10307657536517817</v>
      </c>
      <c r="AK81" s="17">
        <f t="shared" si="151"/>
        <v>228.8240220231242</v>
      </c>
      <c r="AL81" s="96">
        <f t="shared" si="140"/>
        <v>6.0984398026719649E-2</v>
      </c>
      <c r="AQ81" s="43">
        <f t="shared" si="141"/>
        <v>3.0558104324313176</v>
      </c>
      <c r="AR81" s="43">
        <f t="shared" si="141"/>
        <v>18.334862594587904</v>
      </c>
      <c r="AS81" s="43">
        <f t="shared" si="141"/>
        <v>21.390673027019222</v>
      </c>
      <c r="AT81" s="43">
        <f t="shared" si="141"/>
        <v>0.16038408919492661</v>
      </c>
      <c r="AU81" s="17">
        <f t="shared" si="152"/>
        <v>221.42313648960658</v>
      </c>
      <c r="AV81" s="96">
        <f t="shared" si="142"/>
        <v>8.2804637696244215E-2</v>
      </c>
      <c r="BA81" s="43">
        <f t="shared" si="143"/>
        <v>2.7097593173140626</v>
      </c>
      <c r="BB81" s="43">
        <f t="shared" si="143"/>
        <v>21.678074538512501</v>
      </c>
      <c r="BC81" s="43">
        <f t="shared" si="143"/>
        <v>24.387833855826564</v>
      </c>
      <c r="BD81" s="43">
        <f t="shared" si="143"/>
        <v>0.22592126107436311</v>
      </c>
      <c r="BE81" s="17">
        <f t="shared" si="153"/>
        <v>214.76766388752236</v>
      </c>
      <c r="BF81" s="96">
        <f t="shared" si="144"/>
        <v>0.10093732988531129</v>
      </c>
      <c r="BK81" s="43">
        <f t="shared" si="145"/>
        <v>2.5030287046094668</v>
      </c>
      <c r="BL81" s="43">
        <f t="shared" si="145"/>
        <v>25.030287046094664</v>
      </c>
      <c r="BM81" s="43">
        <f t="shared" si="145"/>
        <v>27.533315750704134</v>
      </c>
      <c r="BN81" s="43">
        <f t="shared" si="145"/>
        <v>0.2201156185437651</v>
      </c>
      <c r="BO81" s="17">
        <f t="shared" si="154"/>
        <v>207.56200555033254</v>
      </c>
      <c r="BP81" s="96">
        <f t="shared" si="146"/>
        <v>0.12059185388833106</v>
      </c>
      <c r="BU81" s="43">
        <f t="shared" si="147"/>
        <v>2.2813432340449804</v>
      </c>
      <c r="BV81" s="43">
        <f t="shared" si="147"/>
        <v>27.376118808539765</v>
      </c>
      <c r="BW81" s="43">
        <f t="shared" si="147"/>
        <v>29.657462042584744</v>
      </c>
      <c r="BX81" s="43">
        <f t="shared" si="147"/>
        <v>0.31261234151255968</v>
      </c>
      <c r="BY81" s="17">
        <f t="shared" si="155"/>
        <v>205.21040523092947</v>
      </c>
      <c r="BZ81" s="96">
        <f t="shared" si="148"/>
        <v>0.13340512035796914</v>
      </c>
    </row>
    <row r="82" spans="5:78" ht="20.100000000000001" customHeight="1" thickBot="1">
      <c r="E82" s="38">
        <v>64</v>
      </c>
      <c r="F82" s="24">
        <f t="shared" si="132"/>
        <v>1.2746</v>
      </c>
      <c r="G82" s="25">
        <f t="shared" si="133"/>
        <v>13.111802891357724</v>
      </c>
      <c r="H82" s="31">
        <f t="shared" si="134"/>
        <v>113995.91549295773</v>
      </c>
      <c r="M82" s="43">
        <f>N25+N54</f>
        <v>0</v>
      </c>
      <c r="N82" s="43">
        <f t="shared" si="156"/>
        <v>0</v>
      </c>
      <c r="O82" s="43">
        <f t="shared" si="156"/>
        <v>5.2388031579735896</v>
      </c>
      <c r="P82" s="43">
        <f t="shared" si="156"/>
        <v>0</v>
      </c>
      <c r="Q82" s="17">
        <f t="shared" si="149"/>
        <v>271.88934357633411</v>
      </c>
      <c r="R82" s="96">
        <f t="shared" si="136"/>
        <v>0</v>
      </c>
      <c r="W82" s="43">
        <f t="shared" si="137"/>
        <v>4.2413211221505955</v>
      </c>
      <c r="X82" s="43">
        <f t="shared" si="137"/>
        <v>8.4826422443011911</v>
      </c>
      <c r="Y82" s="43">
        <f t="shared" si="137"/>
        <v>12.723963366451786</v>
      </c>
      <c r="Z82" s="43">
        <f t="shared" si="137"/>
        <v>9.041602082886227E-2</v>
      </c>
      <c r="AA82" s="17">
        <f t="shared" si="150"/>
        <v>265.87426543946356</v>
      </c>
      <c r="AB82" s="96">
        <f t="shared" si="138"/>
        <v>3.1904713418879529E-2</v>
      </c>
      <c r="AG82" s="43">
        <f t="shared" si="139"/>
        <v>3.8397474624784866</v>
      </c>
      <c r="AH82" s="43">
        <f t="shared" si="139"/>
        <v>15.358989849913947</v>
      </c>
      <c r="AI82" s="43">
        <f t="shared" si="139"/>
        <v>19.198737312392431</v>
      </c>
      <c r="AJ82" s="43">
        <f t="shared" si="139"/>
        <v>0.16267627860792591</v>
      </c>
      <c r="AK82" s="17">
        <f t="shared" si="151"/>
        <v>257.23247298632987</v>
      </c>
      <c r="AL82" s="96">
        <f t="shared" si="140"/>
        <v>5.9708596164412611E-2</v>
      </c>
      <c r="AQ82" s="43">
        <f t="shared" si="141"/>
        <v>3.5171546909260663</v>
      </c>
      <c r="AR82" s="43">
        <f t="shared" si="141"/>
        <v>21.102928145556398</v>
      </c>
      <c r="AS82" s="43">
        <f t="shared" si="141"/>
        <v>24.62008283648246</v>
      </c>
      <c r="AT82" s="43">
        <f t="shared" si="141"/>
        <v>0.25526143878111374</v>
      </c>
      <c r="AU82" s="17">
        <f t="shared" si="152"/>
        <v>253.18010703373039</v>
      </c>
      <c r="AV82" s="96">
        <f t="shared" si="142"/>
        <v>8.3351446497117246E-2</v>
      </c>
      <c r="BA82" s="43">
        <f t="shared" si="143"/>
        <v>3.0824221562237666</v>
      </c>
      <c r="BB82" s="43">
        <f t="shared" si="143"/>
        <v>24.659377249790133</v>
      </c>
      <c r="BC82" s="43">
        <f t="shared" si="143"/>
        <v>27.7417994060139</v>
      </c>
      <c r="BD82" s="43">
        <f t="shared" si="143"/>
        <v>0.26153930459225239</v>
      </c>
      <c r="BE82" s="17">
        <f t="shared" si="153"/>
        <v>245.26090513599991</v>
      </c>
      <c r="BF82" s="96">
        <f t="shared" si="144"/>
        <v>0.10054344876577959</v>
      </c>
      <c r="BK82" s="43">
        <f t="shared" si="145"/>
        <v>2.7937980498931885</v>
      </c>
      <c r="BL82" s="43">
        <f t="shared" si="145"/>
        <v>27.937980498931879</v>
      </c>
      <c r="BM82" s="43">
        <f t="shared" si="145"/>
        <v>30.731778548825069</v>
      </c>
      <c r="BN82" s="43">
        <f t="shared" si="145"/>
        <v>0.38137296926440717</v>
      </c>
      <c r="BO82" s="17">
        <f t="shared" si="154"/>
        <v>235.93558107640365</v>
      </c>
      <c r="BP82" s="96">
        <f t="shared" si="146"/>
        <v>0.11841359565806502</v>
      </c>
      <c r="BU82" s="43">
        <f t="shared" si="147"/>
        <v>2.4451672095703283</v>
      </c>
      <c r="BV82" s="43">
        <f t="shared" si="147"/>
        <v>29.342006514843938</v>
      </c>
      <c r="BW82" s="43">
        <f t="shared" si="147"/>
        <v>31.787173724414266</v>
      </c>
      <c r="BX82" s="43">
        <f t="shared" si="147"/>
        <v>0.33402414572574879</v>
      </c>
      <c r="BY82" s="17">
        <f t="shared" si="155"/>
        <v>228.22143866061197</v>
      </c>
      <c r="BZ82" s="96">
        <f t="shared" si="148"/>
        <v>0.12856814279607809</v>
      </c>
    </row>
    <row r="83" spans="5:78" ht="20.100000000000001" customHeight="1">
      <c r="E83" s="38">
        <v>66</v>
      </c>
      <c r="F83" s="20">
        <f t="shared" si="132"/>
        <v>1.3146</v>
      </c>
      <c r="G83" s="21">
        <f t="shared" si="133"/>
        <v>13.523282661995031</v>
      </c>
      <c r="H83" s="30">
        <f t="shared" si="134"/>
        <v>117573.38028169014</v>
      </c>
      <c r="M83" s="43">
        <f>N26+N55</f>
        <v>0</v>
      </c>
      <c r="N83" s="43">
        <f t="shared" si="156"/>
        <v>0</v>
      </c>
      <c r="O83" s="43">
        <f t="shared" si="156"/>
        <v>5.5168734718485153</v>
      </c>
      <c r="P83" s="43">
        <f t="shared" si="156"/>
        <v>0</v>
      </c>
      <c r="Q83" s="17">
        <f t="shared" si="149"/>
        <v>304.25522318799801</v>
      </c>
      <c r="R83" s="96">
        <f t="shared" si="136"/>
        <v>0</v>
      </c>
      <c r="W83" s="43">
        <f t="shared" si="137"/>
        <v>4.4375566278562388</v>
      </c>
      <c r="X83" s="43">
        <f t="shared" si="137"/>
        <v>8.8751132557124777</v>
      </c>
      <c r="Y83" s="43">
        <f t="shared" si="137"/>
        <v>13.312669883568717</v>
      </c>
      <c r="Z83" s="43">
        <f t="shared" si="137"/>
        <v>9.6898478996895021E-2</v>
      </c>
      <c r="AA83" s="17">
        <f t="shared" si="150"/>
        <v>292.4921163196733</v>
      </c>
      <c r="AB83" s="96">
        <f t="shared" si="138"/>
        <v>3.0343085370590307E-2</v>
      </c>
      <c r="AG83" s="43">
        <f t="shared" si="139"/>
        <v>4.0398430970980961</v>
      </c>
      <c r="AH83" s="43">
        <f t="shared" si="139"/>
        <v>16.159372388392384</v>
      </c>
      <c r="AI83" s="43">
        <f t="shared" si="139"/>
        <v>20.199215485490484</v>
      </c>
      <c r="AJ83" s="43">
        <f t="shared" si="139"/>
        <v>0.16198068734998469</v>
      </c>
      <c r="AK83" s="17">
        <f t="shared" si="151"/>
        <v>284.56433937745084</v>
      </c>
      <c r="AL83" s="96">
        <f t="shared" si="140"/>
        <v>5.6786357783778121E-2</v>
      </c>
      <c r="AQ83" s="43">
        <f t="shared" si="141"/>
        <v>3.6715731804242786</v>
      </c>
      <c r="AR83" s="43">
        <f t="shared" si="141"/>
        <v>22.029439082545668</v>
      </c>
      <c r="AS83" s="43">
        <f t="shared" si="141"/>
        <v>25.701012262969947</v>
      </c>
      <c r="AT83" s="43">
        <f t="shared" si="141"/>
        <v>0.2205415833958469</v>
      </c>
      <c r="AU83" s="17">
        <f t="shared" si="152"/>
        <v>279.76482036378104</v>
      </c>
      <c r="AV83" s="96">
        <f t="shared" si="142"/>
        <v>7.8742706298456561E-2</v>
      </c>
      <c r="BA83" s="43">
        <f t="shared" si="143"/>
        <v>3.2478100757395891</v>
      </c>
      <c r="BB83" s="43">
        <f t="shared" si="143"/>
        <v>25.982480605916713</v>
      </c>
      <c r="BC83" s="43">
        <f t="shared" si="143"/>
        <v>29.230290681656303</v>
      </c>
      <c r="BD83" s="43">
        <f t="shared" si="143"/>
        <v>0.28704159761508136</v>
      </c>
      <c r="BE83" s="17">
        <f t="shared" si="153"/>
        <v>271.97631517865165</v>
      </c>
      <c r="BF83" s="96">
        <f t="shared" si="144"/>
        <v>9.5532144366503896E-2</v>
      </c>
      <c r="BK83" s="43">
        <f t="shared" si="145"/>
        <v>2.6681068128047465</v>
      </c>
      <c r="BL83" s="43">
        <f t="shared" si="145"/>
        <v>26.681068128047464</v>
      </c>
      <c r="BM83" s="43">
        <f t="shared" si="145"/>
        <v>29.349174940852208</v>
      </c>
      <c r="BN83" s="43">
        <f t="shared" si="145"/>
        <v>0.24879888700684144</v>
      </c>
      <c r="BO83" s="17">
        <f t="shared" si="154"/>
        <v>259.97751764447702</v>
      </c>
      <c r="BP83" s="96">
        <f t="shared" si="146"/>
        <v>0.10262836713647758</v>
      </c>
      <c r="BU83" s="43">
        <f t="shared" si="147"/>
        <v>2.3919762540343079</v>
      </c>
      <c r="BV83" s="43">
        <f t="shared" si="147"/>
        <v>28.703715048411695</v>
      </c>
      <c r="BW83" s="43">
        <f t="shared" si="147"/>
        <v>31.095691302446003</v>
      </c>
      <c r="BX83" s="43">
        <f t="shared" si="147"/>
        <v>0.28765437286033702</v>
      </c>
      <c r="BY83" s="17">
        <f t="shared" si="155"/>
        <v>247.88230120154574</v>
      </c>
      <c r="BZ83" s="96">
        <f t="shared" si="148"/>
        <v>0.11579574221022564</v>
      </c>
    </row>
    <row r="84" spans="5:78" ht="20.100000000000001" customHeight="1">
      <c r="BL84" s="43"/>
    </row>
    <row r="85" spans="5:78" ht="20.100000000000001" customHeight="1">
      <c r="BL85" s="43"/>
    </row>
    <row r="86" spans="5:78" ht="20.100000000000001" customHeight="1">
      <c r="BL86" s="43"/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AC1:AG1"/>
    <mergeCell ref="E1:H1"/>
    <mergeCell ref="I1:M1"/>
    <mergeCell ref="N1:O1"/>
    <mergeCell ref="S1:W1"/>
    <mergeCell ref="X1:Y1"/>
    <mergeCell ref="BL1:BM1"/>
    <mergeCell ref="BQ1:BU1"/>
    <mergeCell ref="BV1:BW1"/>
    <mergeCell ref="E30:H30"/>
    <mergeCell ref="I30:M30"/>
    <mergeCell ref="N30:O30"/>
    <mergeCell ref="S30:W30"/>
    <mergeCell ref="X30:Y30"/>
    <mergeCell ref="AC30:AG30"/>
    <mergeCell ref="AH30:AI30"/>
    <mergeCell ref="AH1:AI1"/>
    <mergeCell ref="AM1:AQ1"/>
    <mergeCell ref="AR1:AS1"/>
    <mergeCell ref="AW1:BA1"/>
    <mergeCell ref="BB1:BC1"/>
    <mergeCell ref="BG1:BK1"/>
    <mergeCell ref="BQ30:BU30"/>
    <mergeCell ref="BV30:BW30"/>
    <mergeCell ref="E58:H58"/>
    <mergeCell ref="I58:M58"/>
    <mergeCell ref="N58:O58"/>
    <mergeCell ref="S58:W58"/>
    <mergeCell ref="X58:Y58"/>
    <mergeCell ref="AC58:AG58"/>
    <mergeCell ref="AH58:AI58"/>
    <mergeCell ref="AM58:AQ58"/>
    <mergeCell ref="AM30:AQ30"/>
    <mergeCell ref="AR30:AS30"/>
    <mergeCell ref="AW30:BA30"/>
    <mergeCell ref="BB30:BC30"/>
    <mergeCell ref="BG30:BK30"/>
    <mergeCell ref="BL30:BM30"/>
    <mergeCell ref="BV58:BW58"/>
    <mergeCell ref="AR58:AS58"/>
    <mergeCell ref="AW58:BA58"/>
    <mergeCell ref="BB58:BC58"/>
    <mergeCell ref="BG58:BK58"/>
    <mergeCell ref="BL58:BM58"/>
    <mergeCell ref="BQ58:BU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topLeftCell="AU1" zoomScale="70" zoomScaleNormal="70" workbookViewId="0">
      <selection activeCell="BY2" sqref="BY2:BZ26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4" style="1" customWidth="1"/>
    <col min="18" max="18" width="11.5703125" style="1" customWidth="1"/>
    <col min="19" max="26" width="11.140625" style="1" customWidth="1"/>
    <col min="27" max="27" width="14" style="1" customWidth="1"/>
    <col min="28" max="28" width="11.5703125" style="1" customWidth="1"/>
    <col min="29" max="36" width="11.140625" style="1" customWidth="1"/>
    <col min="37" max="37" width="14" style="1" customWidth="1"/>
    <col min="38" max="38" width="11.5703125" style="1" customWidth="1"/>
    <col min="39" max="46" width="11.140625" style="1" customWidth="1"/>
    <col min="47" max="47" width="14" style="1" customWidth="1"/>
    <col min="48" max="48" width="11.5703125" style="1" customWidth="1"/>
    <col min="49" max="56" width="11.140625" style="1" customWidth="1"/>
    <col min="57" max="57" width="14" style="1" customWidth="1"/>
    <col min="58" max="58" width="11.5703125" style="1" customWidth="1"/>
    <col min="59" max="66" width="11.140625" style="1" customWidth="1"/>
    <col min="67" max="67" width="14" style="1" customWidth="1"/>
    <col min="68" max="68" width="11.5703125" style="1" customWidth="1"/>
    <col min="69" max="76" width="11.140625" style="1" customWidth="1"/>
    <col min="77" max="77" width="14" style="1" customWidth="1"/>
    <col min="78" max="78" width="11.5703125" style="1" customWidth="1"/>
    <col min="79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2" t="s">
        <v>19</v>
      </c>
      <c r="F1" s="83"/>
      <c r="G1" s="83"/>
      <c r="H1" s="84"/>
      <c r="I1" s="79" t="s">
        <v>21</v>
      </c>
      <c r="J1" s="80"/>
      <c r="K1" s="80"/>
      <c r="L1" s="80"/>
      <c r="M1" s="81"/>
      <c r="N1" s="77">
        <v>0</v>
      </c>
      <c r="O1" s="78"/>
      <c r="P1" s="32"/>
      <c r="S1" s="79" t="s">
        <v>21</v>
      </c>
      <c r="T1" s="80"/>
      <c r="U1" s="80"/>
      <c r="V1" s="80"/>
      <c r="W1" s="81"/>
      <c r="X1" s="77">
        <v>0.04</v>
      </c>
      <c r="Y1" s="78"/>
      <c r="Z1" s="32"/>
      <c r="AC1" s="79" t="s">
        <v>21</v>
      </c>
      <c r="AD1" s="80"/>
      <c r="AE1" s="80"/>
      <c r="AF1" s="80"/>
      <c r="AG1" s="81"/>
      <c r="AH1" s="77">
        <v>0.08</v>
      </c>
      <c r="AI1" s="78"/>
      <c r="AJ1" s="32"/>
      <c r="AM1" s="79" t="s">
        <v>21</v>
      </c>
      <c r="AN1" s="80"/>
      <c r="AO1" s="80"/>
      <c r="AP1" s="80"/>
      <c r="AQ1" s="81"/>
      <c r="AR1" s="77">
        <v>0.12</v>
      </c>
      <c r="AS1" s="78"/>
      <c r="AT1" s="32"/>
      <c r="AW1" s="79" t="s">
        <v>21</v>
      </c>
      <c r="AX1" s="80"/>
      <c r="AY1" s="80"/>
      <c r="AZ1" s="80"/>
      <c r="BA1" s="81"/>
      <c r="BB1" s="77">
        <v>0.16</v>
      </c>
      <c r="BC1" s="78"/>
      <c r="BD1" s="32"/>
      <c r="BG1" s="79" t="s">
        <v>21</v>
      </c>
      <c r="BH1" s="80"/>
      <c r="BI1" s="80"/>
      <c r="BJ1" s="80"/>
      <c r="BK1" s="81"/>
      <c r="BL1" s="77">
        <v>0.2</v>
      </c>
      <c r="BM1" s="78"/>
      <c r="BN1" s="32"/>
      <c r="BQ1" s="79" t="s">
        <v>21</v>
      </c>
      <c r="BR1" s="80"/>
      <c r="BS1" s="80"/>
      <c r="BT1" s="80"/>
      <c r="BU1" s="81"/>
      <c r="BV1" s="77">
        <v>0.24</v>
      </c>
      <c r="BW1" s="78"/>
      <c r="BX1" s="32"/>
    </row>
    <row r="2" spans="2:78" ht="20.100000000000001" customHeight="1">
      <c r="B2" s="4" t="s">
        <v>1</v>
      </c>
      <c r="C2" s="5">
        <v>800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6" t="s">
        <v>62</v>
      </c>
      <c r="R2" s="76" t="s">
        <v>63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6" t="s">
        <v>62</v>
      </c>
      <c r="AB2" s="76" t="s">
        <v>63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6" t="s">
        <v>62</v>
      </c>
      <c r="AL2" s="76" t="s">
        <v>63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6" t="s">
        <v>62</v>
      </c>
      <c r="AV2" s="76" t="s">
        <v>63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6" t="s">
        <v>62</v>
      </c>
      <c r="BF2" s="76" t="s">
        <v>63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6" t="s">
        <v>62</v>
      </c>
      <c r="BP2" s="76" t="s">
        <v>63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6" t="s">
        <v>62</v>
      </c>
      <c r="BZ2" s="76" t="s">
        <v>63</v>
      </c>
    </row>
    <row r="3" spans="2:78" ht="20.100000000000001" customHeight="1">
      <c r="B3" s="6" t="s">
        <v>24</v>
      </c>
      <c r="C3" s="7">
        <v>20.5</v>
      </c>
      <c r="D3" s="2"/>
      <c r="E3" s="38">
        <v>20</v>
      </c>
      <c r="F3" s="20">
        <f t="shared" ref="F3:F25" si="0">0.02*E3-0.0054</f>
        <v>0.39460000000000001</v>
      </c>
      <c r="G3" s="20">
        <f t="shared" ref="G3:G26" si="1">F3/$C$14/$C$7</f>
        <v>3.5154118339934377</v>
      </c>
      <c r="H3" s="29">
        <f t="shared" ref="H3:H26" si="2">F3*$C$7/$C$5</f>
        <v>35291.690140845072</v>
      </c>
      <c r="I3" s="19">
        <v>0.624</v>
      </c>
      <c r="J3" s="19">
        <v>1.7999999999999999E-2</v>
      </c>
      <c r="K3" s="19">
        <v>1.1619999999999999</v>
      </c>
      <c r="L3" s="19">
        <f t="shared" ref="L3:L26" si="3">K3/$C$14</f>
        <v>0.92029490672281611</v>
      </c>
      <c r="M3" s="19">
        <f t="shared" ref="M3:M25" si="4">4*PI()^2*$C$13*SQRT($C$11*$C$2)*($C$7*I3*K3)^2</f>
        <v>0.25047106413054321</v>
      </c>
      <c r="N3" s="19">
        <f t="shared" ref="N3:N25" si="5">4*PI()^2*N$1*SQRT($C$11*$C$2)*($C$7*I3*K3)^2</f>
        <v>0</v>
      </c>
      <c r="O3" s="19">
        <f t="shared" ref="O3:O25" si="6">M3+N3</f>
        <v>0.25047106413054321</v>
      </c>
      <c r="P3" s="36">
        <f t="shared" ref="P3:P25" si="7">2*PI()^2*N$1*2*SQRT($C$2*$C$11)*J3*$C$7^2*K3^2/SQRT(2)</f>
        <v>0</v>
      </c>
      <c r="Q3" s="17">
        <f t="shared" ref="Q3:Q7" si="8">0.5926*0.5*$C$6*$F3^3*($C$7*I3*2+$C$7)*$C$8</f>
        <v>3.2566896403514121</v>
      </c>
      <c r="R3" s="96">
        <f t="shared" ref="R3:R26" si="9">N3/Q3</f>
        <v>0</v>
      </c>
      <c r="S3" s="19">
        <v>0.49330000000000002</v>
      </c>
      <c r="T3" s="19">
        <v>2.1999999999999999E-2</v>
      </c>
      <c r="U3" s="19">
        <v>1.149</v>
      </c>
      <c r="V3" s="19">
        <f t="shared" ref="V3:V26" si="10">U3/$C$14</f>
        <v>0.90999900845483284</v>
      </c>
      <c r="W3" s="19">
        <f t="shared" ref="W3:W25" si="11">4*PI()^2*$C$13*SQRT($C$11*$C$2)*($C$7*S3*U3)^2</f>
        <v>0.15305179017859333</v>
      </c>
      <c r="X3" s="19">
        <f t="shared" ref="X3:X25" si="12">4*PI()^2*X$1*SQRT($C$11*$C$2)*($C$7*S3*U3)^2</f>
        <v>0.30610358035718666</v>
      </c>
      <c r="Y3" s="19">
        <f t="shared" ref="Y3:Y25" si="13">W3+X3</f>
        <v>0.45915537053577998</v>
      </c>
      <c r="Z3" s="36">
        <f t="shared" ref="Z3:Z25" si="14">2*PI()^2*X$1*2*SQRT($C$2*$C$11)*T3*$C$7^2*U3^2/SQRT(2)</f>
        <v>1.9568334404527883E-2</v>
      </c>
      <c r="AA3" s="17">
        <f t="shared" ref="AA3:AA7" si="15">0.5926*0.5*$C$6*$F3^3*($C$7*S3*2+$C$7)*$C$8</f>
        <v>2.8779980602856381</v>
      </c>
      <c r="AB3" s="96">
        <f t="shared" ref="AB3:AB26" si="16">X3/AA3</f>
        <v>0.10635989807679239</v>
      </c>
      <c r="AC3" s="26">
        <v>0.31790000000000002</v>
      </c>
      <c r="AD3" s="20">
        <v>1.4E-2</v>
      </c>
      <c r="AE3" s="19">
        <v>1.2270000000000001</v>
      </c>
      <c r="AF3" s="19">
        <f t="shared" ref="AF3:AF26" si="17">AE3/$C$14</f>
        <v>0.9717743980627328</v>
      </c>
      <c r="AG3" s="19">
        <f t="shared" ref="AG3:AG25" si="18">4*PI()^2*$C$13*SQRT($C$11*$C$2)*($C$7*AC3*AE3)^2</f>
        <v>7.2484693475342879E-2</v>
      </c>
      <c r="AH3" s="19">
        <f t="shared" ref="AH3:AH25" si="19">4*PI()^2*AH$1*SQRT($C$11*$C$2)*($C$7*AC3*AE3)^2</f>
        <v>0.28993877390137152</v>
      </c>
      <c r="AI3" s="19">
        <f t="shared" ref="AI3:AI25" si="20">AG3+AH3</f>
        <v>0.36242346737671438</v>
      </c>
      <c r="AJ3" s="36">
        <f t="shared" ref="AJ3:AJ25" si="21">2*PI()^2*AH$1*2*SQRT($C$2*$C$11)*AD3*$C$7^2*AE3^2/SQRT(2)</f>
        <v>2.8401303974167742E-2</v>
      </c>
      <c r="AK3" s="17">
        <f t="shared" ref="AK3:AK7" si="22">0.5926*0.5*$C$6*$F3^3*($C$7*AC3*2+$C$7)*$C$8</f>
        <v>2.3697922213909428</v>
      </c>
      <c r="AL3" s="96">
        <f t="shared" ref="AL3:AL26" si="23">AH3/AK3</f>
        <v>0.1223477616662919</v>
      </c>
      <c r="AM3" s="26">
        <v>0.24440000000000001</v>
      </c>
      <c r="AN3" s="20">
        <v>1.6E-2</v>
      </c>
      <c r="AO3" s="19">
        <v>1.228</v>
      </c>
      <c r="AP3" s="19">
        <f t="shared" ref="AP3:AP26" si="24">AO3/$C$14</f>
        <v>0.97256639023719293</v>
      </c>
      <c r="AQ3" s="19">
        <f t="shared" ref="AQ3:AQ25" si="25">4*PI()^2*$C$13*SQRT($C$11*$C$2)*($C$7*AM3*AO3)^2</f>
        <v>4.2911654763498071E-2</v>
      </c>
      <c r="AR3" s="19">
        <f t="shared" ref="AR3:AR25" si="26">4*PI()^2*AR$1*SQRT($C$11*$C$2)*($C$7*AM3*AO3)^2</f>
        <v>0.25746992858098838</v>
      </c>
      <c r="AS3" s="19">
        <f t="shared" ref="AS3:AS25" si="27">AQ3+AR3</f>
        <v>0.30038158334448645</v>
      </c>
      <c r="AT3" s="36">
        <f t="shared" ref="AT3:AT25" si="28">2*PI()^2*AR$1*2*SQRT($C$2*$C$11)*AN3*$C$7^2*AO3^2/SQRT(2)</f>
        <v>4.8767342970589107E-2</v>
      </c>
      <c r="AU3" s="17">
        <f t="shared" ref="AU3:AU7" si="29">0.5926*0.5*$C$6*$F3^3*($C$7*AM3*2+$C$7)*$C$8</f>
        <v>2.1568325340547965</v>
      </c>
      <c r="AV3" s="96">
        <f t="shared" ref="AV3:AV26" si="30">AR3/AU3</f>
        <v>0.11937409349855768</v>
      </c>
      <c r="AW3" s="26">
        <v>0.19750000000000001</v>
      </c>
      <c r="AX3" s="20">
        <v>1.2999999999999999E-2</v>
      </c>
      <c r="AY3" s="19">
        <v>1.2190000000000001</v>
      </c>
      <c r="AZ3" s="19">
        <f t="shared" ref="AZ3:AZ26" si="31">AY3/$C$14</f>
        <v>0.96543846066705075</v>
      </c>
      <c r="BA3" s="19">
        <f t="shared" ref="BA3:BA25" si="32">4*PI()^2*$C$13*SQRT($C$11*$C$2)*($C$7*AW3*AY3)^2</f>
        <v>2.7613263461277498E-2</v>
      </c>
      <c r="BB3" s="19">
        <f t="shared" ref="BB3:BB25" si="33">4*PI()^2*BB$1*SQRT($C$11*$C$2)*($C$7*AW3*AY3)^2</f>
        <v>0.22090610769021998</v>
      </c>
      <c r="BC3" s="19">
        <f t="shared" ref="BC3:BC25" si="34">BA3+BB3</f>
        <v>0.24851937115149747</v>
      </c>
      <c r="BD3" s="36">
        <f t="shared" ref="BD3:BD25" si="35">2*PI()^2*BB$1*2*SQRT($C$2*$C$11)*AX3*$C$7^2*AY3^2/SQRT(2)</f>
        <v>5.2059726012950322E-2</v>
      </c>
      <c r="BE3" s="17">
        <f t="shared" ref="BE3:BE7" si="36">0.5926*0.5*$C$6*$F3^3*($C$7*AW3*2+$C$7)*$C$8</f>
        <v>2.0209439716593502</v>
      </c>
      <c r="BF3" s="96">
        <f t="shared" ref="BF3:BF26" si="37">BB3/BE3</f>
        <v>0.10930837805901125</v>
      </c>
      <c r="BG3" s="22">
        <v>0</v>
      </c>
      <c r="BH3" s="19">
        <v>0</v>
      </c>
      <c r="BI3" s="19">
        <v>0</v>
      </c>
      <c r="BJ3" s="19">
        <f t="shared" ref="BJ3:BJ26" si="38">BI3/$C$14</f>
        <v>0</v>
      </c>
      <c r="BK3" s="19">
        <f t="shared" ref="BK3:BK25" si="39">4*PI()^2*$C$13*SQRT($C$11*$C$2)*($C$7*BG3*BI3)^2</f>
        <v>0</v>
      </c>
      <c r="BL3" s="19">
        <f t="shared" ref="BL3:BL25" si="40">4*PI()^2*BL$1*SQRT($C$11*$C$2)*($C$7*BG3*BI3)^2</f>
        <v>0</v>
      </c>
      <c r="BM3" s="19">
        <f t="shared" ref="BM3:BM25" si="41">BK3+BL3</f>
        <v>0</v>
      </c>
      <c r="BN3" s="36">
        <f t="shared" ref="BN3:BN25" si="42">2*PI()^2*BL$1*2*SQRT($C$2*$C$11)*BH3*$C$7^2*BI3^2/SQRT(2)</f>
        <v>0</v>
      </c>
      <c r="BO3" s="17">
        <f t="shared" ref="BO3:BO7" si="43">0.5926*0.5*$C$6*$F3^3*($C$7*BG3*2+$C$7)*$C$8</f>
        <v>1.4487053560282079</v>
      </c>
      <c r="BP3" s="96">
        <f t="shared" ref="BP3:BP26" si="44">BL3/BO3</f>
        <v>0</v>
      </c>
      <c r="BQ3" s="26">
        <v>0</v>
      </c>
      <c r="BR3" s="20">
        <v>0</v>
      </c>
      <c r="BS3" s="19">
        <v>0</v>
      </c>
      <c r="BT3" s="19">
        <f t="shared" ref="BT3:BT26" si="45">BS3/$C$14</f>
        <v>0</v>
      </c>
      <c r="BU3" s="19">
        <f t="shared" ref="BU3:BU25" si="46">4*PI()^2*$C$13*SQRT($C$11*$C$2)*($C$7*BQ3*BS3)^2</f>
        <v>0</v>
      </c>
      <c r="BV3" s="19">
        <f t="shared" ref="BV3:BV25" si="47">4*PI()^2*BV$1*SQRT($C$11*$C$2)*($C$7*BQ3*BS3)^2</f>
        <v>0</v>
      </c>
      <c r="BW3" s="19">
        <f t="shared" ref="BW3:BW25" si="48">BU3+BV3</f>
        <v>0</v>
      </c>
      <c r="BX3" s="36">
        <f t="shared" ref="BX3:BX25" si="49">2*PI()^2*BV$1*2*SQRT($C$2*$C$11)*BR3*$C$7^2*BS3^2/SQRT(2)</f>
        <v>0</v>
      </c>
      <c r="BY3" s="17">
        <f t="shared" ref="BY3:BY7" si="50">0.5926*0.5*$C$6*$F3^3*($C$7*BQ3*2+$C$7)*$C$8</f>
        <v>1.4487053560282079</v>
      </c>
      <c r="BZ3" s="96">
        <f t="shared" ref="BZ3:BZ26" si="51">BV3/BY3</f>
        <v>0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20">
        <f t="shared" si="1"/>
        <v>3.8717637685087376</v>
      </c>
      <c r="H4" s="29">
        <f t="shared" si="2"/>
        <v>38869.15492957746</v>
      </c>
      <c r="I4" s="19">
        <v>0.85409999999999997</v>
      </c>
      <c r="J4" s="19">
        <v>1.6E-2</v>
      </c>
      <c r="K4" s="19">
        <v>1.1859999999999999</v>
      </c>
      <c r="L4" s="19">
        <f t="shared" si="3"/>
        <v>0.93930271890986217</v>
      </c>
      <c r="M4" s="19">
        <f t="shared" si="4"/>
        <v>0.48883573600762165</v>
      </c>
      <c r="N4" s="19">
        <f t="shared" si="5"/>
        <v>0</v>
      </c>
      <c r="O4" s="19">
        <f t="shared" si="6"/>
        <v>0.48883573600762165</v>
      </c>
      <c r="P4" s="36">
        <f t="shared" si="7"/>
        <v>0</v>
      </c>
      <c r="Q4" s="17">
        <f t="shared" si="8"/>
        <v>5.2415378073033159</v>
      </c>
      <c r="R4" s="96">
        <f t="shared" si="9"/>
        <v>0</v>
      </c>
      <c r="S4" s="19">
        <v>0.73499999999999999</v>
      </c>
      <c r="T4" s="19">
        <v>1.9E-2</v>
      </c>
      <c r="U4" s="19">
        <v>1.1599999999999999</v>
      </c>
      <c r="V4" s="19">
        <f t="shared" si="10"/>
        <v>0.91871092237389551</v>
      </c>
      <c r="W4" s="19">
        <f t="shared" si="11"/>
        <v>0.34631139520818843</v>
      </c>
      <c r="X4" s="19">
        <f t="shared" si="12"/>
        <v>0.69262279041637687</v>
      </c>
      <c r="Y4" s="19">
        <f t="shared" si="13"/>
        <v>1.0389341856245653</v>
      </c>
      <c r="Z4" s="36">
        <f t="shared" si="14"/>
        <v>1.7225058385390547E-2</v>
      </c>
      <c r="AA4" s="17">
        <f t="shared" si="15"/>
        <v>4.7805178288306589</v>
      </c>
      <c r="AB4" s="96">
        <f t="shared" si="16"/>
        <v>0.14488446967800478</v>
      </c>
      <c r="AC4" s="26">
        <v>0.60350000000000004</v>
      </c>
      <c r="AD4" s="20">
        <v>1.2999999999999999E-2</v>
      </c>
      <c r="AE4" s="20">
        <v>1.1419999999999999</v>
      </c>
      <c r="AF4" s="19">
        <f t="shared" si="17"/>
        <v>0.90445506323361091</v>
      </c>
      <c r="AG4" s="19">
        <f t="shared" si="18"/>
        <v>0.22628870761868353</v>
      </c>
      <c r="AH4" s="19">
        <f t="shared" si="19"/>
        <v>0.90515483047473411</v>
      </c>
      <c r="AI4" s="19">
        <f t="shared" si="20"/>
        <v>1.1314435380934176</v>
      </c>
      <c r="AJ4" s="36">
        <f t="shared" si="21"/>
        <v>2.284529019131502E-2</v>
      </c>
      <c r="AK4" s="17">
        <f t="shared" si="22"/>
        <v>4.2714991288377595</v>
      </c>
      <c r="AL4" s="96">
        <f t="shared" si="23"/>
        <v>0.21190565728173738</v>
      </c>
      <c r="AM4" s="26">
        <v>0.52880000000000005</v>
      </c>
      <c r="AN4" s="20">
        <v>1.6E-2</v>
      </c>
      <c r="AO4" s="20">
        <v>1.1319999999999999</v>
      </c>
      <c r="AP4" s="19">
        <f t="shared" si="24"/>
        <v>0.89653514148900837</v>
      </c>
      <c r="AQ4" s="19">
        <f t="shared" si="25"/>
        <v>0.17070721301912589</v>
      </c>
      <c r="AR4" s="19">
        <f t="shared" si="26"/>
        <v>1.0242432781147552</v>
      </c>
      <c r="AS4" s="19">
        <f t="shared" si="27"/>
        <v>1.1949504911338811</v>
      </c>
      <c r="AT4" s="36">
        <f t="shared" si="28"/>
        <v>4.1440521715577994E-2</v>
      </c>
      <c r="AU4" s="17">
        <f t="shared" si="29"/>
        <v>3.9823455403246824</v>
      </c>
      <c r="AV4" s="96">
        <f t="shared" si="30"/>
        <v>0.25719598355878687</v>
      </c>
      <c r="AW4" s="26">
        <v>0.3947</v>
      </c>
      <c r="AX4" s="20">
        <v>1.9E-2</v>
      </c>
      <c r="AY4" s="20">
        <v>1.165</v>
      </c>
      <c r="AZ4" s="19">
        <f t="shared" si="31"/>
        <v>0.92267088324619695</v>
      </c>
      <c r="BA4" s="19">
        <f t="shared" si="32"/>
        <v>0.1007307874316451</v>
      </c>
      <c r="BB4" s="19">
        <f t="shared" si="33"/>
        <v>0.80584629945316077</v>
      </c>
      <c r="BC4" s="19">
        <f t="shared" si="34"/>
        <v>0.90657708688480587</v>
      </c>
      <c r="BD4" s="36">
        <f t="shared" si="35"/>
        <v>6.9495481174529389E-2</v>
      </c>
      <c r="BE4" s="17">
        <f t="shared" si="36"/>
        <v>3.4632625922710858</v>
      </c>
      <c r="BF4" s="96">
        <f t="shared" si="37"/>
        <v>0.23268414623007697</v>
      </c>
      <c r="BG4" s="26">
        <v>0.28050000000000003</v>
      </c>
      <c r="BH4" s="20">
        <v>2.3E-2</v>
      </c>
      <c r="BI4" s="20">
        <v>1.2010000000000001</v>
      </c>
      <c r="BJ4" s="19">
        <f t="shared" si="38"/>
        <v>0.95118260152676615</v>
      </c>
      <c r="BK4" s="19">
        <f t="shared" si="39"/>
        <v>5.4066452071605951E-2</v>
      </c>
      <c r="BL4" s="19">
        <f t="shared" si="40"/>
        <v>0.54066452071605953</v>
      </c>
      <c r="BM4" s="19">
        <f t="shared" si="41"/>
        <v>0.59473097278766551</v>
      </c>
      <c r="BN4" s="36">
        <f t="shared" si="42"/>
        <v>0.11175706261408558</v>
      </c>
      <c r="BO4" s="17">
        <f t="shared" si="43"/>
        <v>3.0212098505282019</v>
      </c>
      <c r="BP4" s="96">
        <f t="shared" si="44"/>
        <v>0.17895629481730124</v>
      </c>
      <c r="BQ4" s="26">
        <v>0.24779999999999999</v>
      </c>
      <c r="BR4" s="20">
        <v>1.2999999999999999E-2</v>
      </c>
      <c r="BS4" s="20">
        <v>1.1950000000000001</v>
      </c>
      <c r="BT4" s="19">
        <f t="shared" si="45"/>
        <v>0.94643064848000458</v>
      </c>
      <c r="BU4" s="19">
        <f t="shared" si="46"/>
        <v>4.1774815458392706E-2</v>
      </c>
      <c r="BV4" s="19">
        <f t="shared" si="47"/>
        <v>0.50129778550071236</v>
      </c>
      <c r="BW4" s="19">
        <f t="shared" si="48"/>
        <v>0.54307260095910503</v>
      </c>
      <c r="BX4" s="36">
        <f t="shared" si="49"/>
        <v>7.5044961045051026E-2</v>
      </c>
      <c r="BY4" s="17">
        <f t="shared" si="50"/>
        <v>2.8946325768417549</v>
      </c>
      <c r="BZ4" s="96">
        <f t="shared" si="51"/>
        <v>0.17318183644836302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20">
        <f t="shared" si="1"/>
        <v>4.2281157030240379</v>
      </c>
      <c r="H5" s="29">
        <f t="shared" si="2"/>
        <v>42446.619718309856</v>
      </c>
      <c r="I5" s="19">
        <v>1.0531999999999999</v>
      </c>
      <c r="J5" s="19">
        <v>1.7999999999999999E-2</v>
      </c>
      <c r="K5" s="19">
        <v>1.2609999999999999</v>
      </c>
      <c r="L5" s="19">
        <f t="shared" si="3"/>
        <v>0.99870213199438129</v>
      </c>
      <c r="M5" s="19">
        <f t="shared" si="4"/>
        <v>0.84028768639900009</v>
      </c>
      <c r="N5" s="19">
        <f t="shared" si="5"/>
        <v>0</v>
      </c>
      <c r="O5" s="19">
        <f t="shared" si="6"/>
        <v>0.84028768639900009</v>
      </c>
      <c r="P5" s="36">
        <f t="shared" si="7"/>
        <v>0</v>
      </c>
      <c r="Q5" s="17">
        <f t="shared" si="8"/>
        <v>7.8297771641733682</v>
      </c>
      <c r="R5" s="96">
        <f t="shared" si="9"/>
        <v>0</v>
      </c>
      <c r="S5" s="19">
        <v>0.96240000000000003</v>
      </c>
      <c r="T5" s="19">
        <v>1.4999999999999999E-2</v>
      </c>
      <c r="U5" s="19">
        <v>1.2450000000000001</v>
      </c>
      <c r="V5" s="19">
        <f t="shared" si="10"/>
        <v>0.9860302572030174</v>
      </c>
      <c r="W5" s="19">
        <f t="shared" si="11"/>
        <v>0.68395268206077831</v>
      </c>
      <c r="X5" s="19">
        <f t="shared" si="12"/>
        <v>1.3679053641215566</v>
      </c>
      <c r="Y5" s="19">
        <f t="shared" si="13"/>
        <v>2.051858046182335</v>
      </c>
      <c r="Z5" s="36">
        <f t="shared" si="14"/>
        <v>1.5664664045670289E-2</v>
      </c>
      <c r="AA5" s="17">
        <f t="shared" si="15"/>
        <v>7.3720487541122433</v>
      </c>
      <c r="AB5" s="96">
        <f t="shared" si="16"/>
        <v>0.18555294596478594</v>
      </c>
      <c r="AC5" s="26">
        <v>0.85060000000000002</v>
      </c>
      <c r="AD5" s="20">
        <v>2.9000000000000001E-2</v>
      </c>
      <c r="AE5" s="20">
        <v>1.222</v>
      </c>
      <c r="AF5" s="19">
        <f t="shared" si="17"/>
        <v>0.96781443719043136</v>
      </c>
      <c r="AG5" s="19">
        <f t="shared" si="18"/>
        <v>0.51471792642829484</v>
      </c>
      <c r="AH5" s="19">
        <f t="shared" si="19"/>
        <v>2.0588717057131793</v>
      </c>
      <c r="AI5" s="19">
        <f t="shared" si="20"/>
        <v>2.5735896321414744</v>
      </c>
      <c r="AJ5" s="36">
        <f t="shared" si="21"/>
        <v>5.8352776964540692E-2</v>
      </c>
      <c r="AK5" s="17">
        <f t="shared" si="22"/>
        <v>6.8084580465700189</v>
      </c>
      <c r="AL5" s="96">
        <f t="shared" si="23"/>
        <v>0.30239911763140004</v>
      </c>
      <c r="AM5" s="26">
        <v>0.78139999999999998</v>
      </c>
      <c r="AN5" s="20">
        <v>1.2999999999999999E-2</v>
      </c>
      <c r="AO5" s="20">
        <v>1.1990000000000001</v>
      </c>
      <c r="AP5" s="19">
        <f t="shared" si="24"/>
        <v>0.94959861717784566</v>
      </c>
      <c r="AQ5" s="19">
        <f t="shared" si="25"/>
        <v>0.41817811957047696</v>
      </c>
      <c r="AR5" s="19">
        <f t="shared" si="26"/>
        <v>2.5090687174228616</v>
      </c>
      <c r="AS5" s="19">
        <f t="shared" si="27"/>
        <v>2.9272468369933384</v>
      </c>
      <c r="AT5" s="36">
        <f t="shared" si="28"/>
        <v>3.7774097457441709E-2</v>
      </c>
      <c r="AU5" s="17">
        <f t="shared" si="29"/>
        <v>6.4596165710608791</v>
      </c>
      <c r="AV5" s="96">
        <f t="shared" si="30"/>
        <v>0.38842378488275986</v>
      </c>
      <c r="AW5" s="26">
        <v>0.67190000000000005</v>
      </c>
      <c r="AX5" s="20">
        <v>1.4E-2</v>
      </c>
      <c r="AY5" s="20">
        <v>1.1759999999999999</v>
      </c>
      <c r="AZ5" s="19">
        <f t="shared" si="31"/>
        <v>0.93138279716525962</v>
      </c>
      <c r="BA5" s="19">
        <f t="shared" si="32"/>
        <v>0.29744046479009278</v>
      </c>
      <c r="BB5" s="19">
        <f t="shared" si="33"/>
        <v>2.3795237183207423</v>
      </c>
      <c r="BC5" s="19">
        <f t="shared" si="34"/>
        <v>2.6769641831108348</v>
      </c>
      <c r="BD5" s="36">
        <f t="shared" si="35"/>
        <v>5.2178764759733751E-2</v>
      </c>
      <c r="BE5" s="17">
        <f t="shared" si="36"/>
        <v>5.907620305623726</v>
      </c>
      <c r="BF5" s="96">
        <f t="shared" si="37"/>
        <v>0.40278887186699658</v>
      </c>
      <c r="BG5" s="26">
        <v>0.59519999999999995</v>
      </c>
      <c r="BH5" s="20">
        <v>1.2999999999999999E-2</v>
      </c>
      <c r="BI5" s="20">
        <v>1.165</v>
      </c>
      <c r="BJ5" s="19">
        <f t="shared" si="38"/>
        <v>0.92267088324619695</v>
      </c>
      <c r="BK5" s="19">
        <f t="shared" si="39"/>
        <v>0.22906240764058658</v>
      </c>
      <c r="BL5" s="19">
        <f t="shared" si="40"/>
        <v>2.2906240764058658</v>
      </c>
      <c r="BM5" s="19">
        <f t="shared" si="41"/>
        <v>2.5196864840464523</v>
      </c>
      <c r="BN5" s="36">
        <f t="shared" si="42"/>
        <v>5.9436924688742239E-2</v>
      </c>
      <c r="BO5" s="17">
        <f t="shared" si="43"/>
        <v>5.5209708667284794</v>
      </c>
      <c r="BP5" s="96">
        <f t="shared" si="44"/>
        <v>0.41489515733728261</v>
      </c>
      <c r="BQ5" s="26">
        <v>0.52900000000000003</v>
      </c>
      <c r="BR5" s="20">
        <v>2.5000000000000001E-2</v>
      </c>
      <c r="BS5" s="20">
        <v>1.1559999999999999</v>
      </c>
      <c r="BT5" s="19">
        <f t="shared" si="45"/>
        <v>0.91554295367605454</v>
      </c>
      <c r="BU5" s="19">
        <f t="shared" si="46"/>
        <v>0.1781571011946026</v>
      </c>
      <c r="BV5" s="19">
        <f t="shared" si="47"/>
        <v>2.1378852143352312</v>
      </c>
      <c r="BW5" s="19">
        <f t="shared" si="48"/>
        <v>2.3160423155298338</v>
      </c>
      <c r="BX5" s="36">
        <f t="shared" si="49"/>
        <v>0.13505107654479664</v>
      </c>
      <c r="BY5" s="17">
        <f t="shared" si="50"/>
        <v>5.1872525765737816</v>
      </c>
      <c r="BZ5" s="96">
        <f t="shared" si="51"/>
        <v>0.41214210852005978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20">
        <f t="shared" si="1"/>
        <v>4.5844676375393387</v>
      </c>
      <c r="H6" s="29">
        <f t="shared" si="2"/>
        <v>46024.084507042258</v>
      </c>
      <c r="I6" s="19">
        <v>1.0939000000000001</v>
      </c>
      <c r="J6" s="19">
        <v>1.6E-2</v>
      </c>
      <c r="K6" s="19">
        <v>1.337</v>
      </c>
      <c r="L6" s="19">
        <f t="shared" si="3"/>
        <v>1.0588935372533608</v>
      </c>
      <c r="M6" s="19">
        <f t="shared" si="4"/>
        <v>1.0190469291589426</v>
      </c>
      <c r="N6" s="19">
        <f t="shared" si="5"/>
        <v>0</v>
      </c>
      <c r="O6" s="19">
        <f t="shared" si="6"/>
        <v>1.0190469291589426</v>
      </c>
      <c r="P6" s="36">
        <f t="shared" si="7"/>
        <v>0</v>
      </c>
      <c r="Q6" s="17">
        <f t="shared" si="8"/>
        <v>10.242576939154519</v>
      </c>
      <c r="R6" s="96">
        <f t="shared" si="9"/>
        <v>0</v>
      </c>
      <c r="S6" s="19">
        <v>1.0249999999999999</v>
      </c>
      <c r="T6" s="19">
        <v>1.9E-2</v>
      </c>
      <c r="U6" s="19">
        <v>1.3169999999999999</v>
      </c>
      <c r="V6" s="19">
        <f t="shared" si="10"/>
        <v>1.0430536937641557</v>
      </c>
      <c r="W6" s="19">
        <f t="shared" si="11"/>
        <v>0.86815127242996959</v>
      </c>
      <c r="X6" s="19">
        <f t="shared" si="12"/>
        <v>1.7363025448599392</v>
      </c>
      <c r="Y6" s="19">
        <f t="shared" si="13"/>
        <v>2.604453817289909</v>
      </c>
      <c r="Z6" s="36">
        <f t="shared" si="14"/>
        <v>2.2203235949626681E-2</v>
      </c>
      <c r="AA6" s="17">
        <f t="shared" si="15"/>
        <v>9.7998179510701053</v>
      </c>
      <c r="AB6" s="96">
        <f t="shared" si="16"/>
        <v>0.1771770203823369</v>
      </c>
      <c r="AC6" s="26">
        <v>0.94240000000000002</v>
      </c>
      <c r="AD6" s="20">
        <v>1.7000000000000001E-2</v>
      </c>
      <c r="AE6" s="20">
        <v>1.296</v>
      </c>
      <c r="AF6" s="19">
        <f t="shared" si="17"/>
        <v>1.0264218581004902</v>
      </c>
      <c r="AG6" s="19">
        <f t="shared" si="18"/>
        <v>0.71065151032573715</v>
      </c>
      <c r="AH6" s="19">
        <f t="shared" si="19"/>
        <v>2.8426060413029486</v>
      </c>
      <c r="AI6" s="19">
        <f t="shared" si="20"/>
        <v>3.5532575516286857</v>
      </c>
      <c r="AJ6" s="36">
        <f t="shared" si="21"/>
        <v>3.8475125344640961E-2</v>
      </c>
      <c r="AK6" s="17">
        <f t="shared" si="22"/>
        <v>9.2690212541793571</v>
      </c>
      <c r="AL6" s="96">
        <f t="shared" si="23"/>
        <v>0.3066781231104882</v>
      </c>
      <c r="AM6" s="26">
        <v>0.87290000000000001</v>
      </c>
      <c r="AN6" s="20">
        <v>1.2999999999999999E-2</v>
      </c>
      <c r="AO6" s="20">
        <v>1.276</v>
      </c>
      <c r="AP6" s="19">
        <f t="shared" si="24"/>
        <v>1.0105820146112852</v>
      </c>
      <c r="AQ6" s="19">
        <f t="shared" si="25"/>
        <v>0.59102582946490756</v>
      </c>
      <c r="AR6" s="19">
        <f t="shared" si="26"/>
        <v>3.5461549767894454</v>
      </c>
      <c r="AS6" s="19">
        <f t="shared" si="27"/>
        <v>4.1371808062543529</v>
      </c>
      <c r="AT6" s="36">
        <f t="shared" si="28"/>
        <v>4.2781605537188426E-2</v>
      </c>
      <c r="AU6" s="17">
        <f t="shared" si="29"/>
        <v>8.8224066000158352</v>
      </c>
      <c r="AV6" s="96">
        <f t="shared" si="30"/>
        <v>0.40194871281301864</v>
      </c>
      <c r="AW6" s="26">
        <v>0.80779999999999996</v>
      </c>
      <c r="AX6" s="20">
        <v>1.2999999999999999E-2</v>
      </c>
      <c r="AY6" s="20">
        <v>1.254</v>
      </c>
      <c r="AZ6" s="19">
        <f t="shared" si="31"/>
        <v>0.99315818677315959</v>
      </c>
      <c r="BA6" s="19">
        <f t="shared" si="32"/>
        <v>0.48885368815741753</v>
      </c>
      <c r="BB6" s="19">
        <f t="shared" si="33"/>
        <v>3.9108295052593403</v>
      </c>
      <c r="BC6" s="19">
        <f t="shared" si="34"/>
        <v>4.3996831934167577</v>
      </c>
      <c r="BD6" s="36">
        <f t="shared" si="35"/>
        <v>5.5092126987841925E-2</v>
      </c>
      <c r="BE6" s="17">
        <f t="shared" si="36"/>
        <v>8.4040668304324484</v>
      </c>
      <c r="BF6" s="96">
        <f t="shared" si="37"/>
        <v>0.46534964371030596</v>
      </c>
      <c r="BG6" s="26">
        <v>0.73829999999999996</v>
      </c>
      <c r="BH6" s="20">
        <v>1.4E-2</v>
      </c>
      <c r="BI6" s="20">
        <v>1.2330000000000001</v>
      </c>
      <c r="BJ6" s="19">
        <f t="shared" si="38"/>
        <v>0.97652635110949426</v>
      </c>
      <c r="BK6" s="19">
        <f t="shared" si="39"/>
        <v>0.39479170168216215</v>
      </c>
      <c r="BL6" s="19">
        <f t="shared" si="40"/>
        <v>3.9479170168216218</v>
      </c>
      <c r="BM6" s="19">
        <f t="shared" si="41"/>
        <v>4.3427087185037836</v>
      </c>
      <c r="BN6" s="36">
        <f t="shared" si="42"/>
        <v>7.169936616561938E-2</v>
      </c>
      <c r="BO6" s="17">
        <f t="shared" si="43"/>
        <v>7.9574521762689248</v>
      </c>
      <c r="BP6" s="96">
        <f t="shared" si="44"/>
        <v>0.49612827439859197</v>
      </c>
      <c r="BQ6" s="26">
        <v>0.66479999999999995</v>
      </c>
      <c r="BR6" s="20">
        <v>1.6E-2</v>
      </c>
      <c r="BS6" s="20">
        <v>1.2230000000000001</v>
      </c>
      <c r="BT6" s="19">
        <f t="shared" si="45"/>
        <v>0.96860642936489172</v>
      </c>
      <c r="BU6" s="19">
        <f t="shared" si="46"/>
        <v>0.3149278447479486</v>
      </c>
      <c r="BV6" s="19">
        <f t="shared" si="47"/>
        <v>3.7791341369753826</v>
      </c>
      <c r="BW6" s="19">
        <f t="shared" si="48"/>
        <v>4.094061981723331</v>
      </c>
      <c r="BX6" s="36">
        <f t="shared" si="49"/>
        <v>9.6742046512504495E-2</v>
      </c>
      <c r="BY6" s="17">
        <f t="shared" si="50"/>
        <v>7.4851330815780051</v>
      </c>
      <c r="BZ6" s="96">
        <f t="shared" si="51"/>
        <v>0.50488536353166225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20">
        <f t="shared" si="1"/>
        <v>4.9408195720546395</v>
      </c>
      <c r="H7" s="29">
        <f t="shared" si="2"/>
        <v>49601.549295774654</v>
      </c>
      <c r="I7" s="19">
        <v>1.101</v>
      </c>
      <c r="J7" s="19">
        <v>1.9E-2</v>
      </c>
      <c r="K7" s="19">
        <v>1.377</v>
      </c>
      <c r="L7" s="19">
        <f t="shared" si="3"/>
        <v>1.0905732242317709</v>
      </c>
      <c r="M7" s="19">
        <f t="shared" si="4"/>
        <v>1.0950114083053448</v>
      </c>
      <c r="N7" s="19">
        <f t="shared" si="5"/>
        <v>0</v>
      </c>
      <c r="O7" s="19">
        <f t="shared" si="6"/>
        <v>1.0950114083053448</v>
      </c>
      <c r="P7" s="36">
        <f t="shared" si="7"/>
        <v>0</v>
      </c>
      <c r="Q7" s="17">
        <f t="shared" si="8"/>
        <v>12.878632375857633</v>
      </c>
      <c r="R7" s="96">
        <f t="shared" si="9"/>
        <v>0</v>
      </c>
      <c r="S7" s="19">
        <v>1.0408999999999999</v>
      </c>
      <c r="T7" s="19">
        <v>1.7000000000000001E-2</v>
      </c>
      <c r="U7" s="19">
        <v>1.369</v>
      </c>
      <c r="V7" s="19">
        <f t="shared" si="10"/>
        <v>1.0842372868360888</v>
      </c>
      <c r="W7" s="19">
        <f t="shared" si="11"/>
        <v>0.96738876378024352</v>
      </c>
      <c r="X7" s="19">
        <f t="shared" si="12"/>
        <v>1.934777527560487</v>
      </c>
      <c r="Y7" s="19">
        <f t="shared" si="13"/>
        <v>2.9021662913407305</v>
      </c>
      <c r="Z7" s="36">
        <f t="shared" si="14"/>
        <v>2.1465793190538089E-2</v>
      </c>
      <c r="AA7" s="17">
        <f t="shared" si="15"/>
        <v>12.395180904409136</v>
      </c>
      <c r="AB7" s="96">
        <f t="shared" si="16"/>
        <v>0.15609110851074873</v>
      </c>
      <c r="AC7" s="26">
        <v>0.96560000000000001</v>
      </c>
      <c r="AD7" s="20">
        <v>1.7000000000000001E-2</v>
      </c>
      <c r="AE7" s="20">
        <v>1.353</v>
      </c>
      <c r="AF7" s="19">
        <f t="shared" si="17"/>
        <v>1.0715654120447249</v>
      </c>
      <c r="AG7" s="19">
        <f t="shared" si="18"/>
        <v>0.81314169889579402</v>
      </c>
      <c r="AH7" s="19">
        <f t="shared" si="19"/>
        <v>3.2525667955831761</v>
      </c>
      <c r="AI7" s="19">
        <f t="shared" si="20"/>
        <v>4.0657084944789705</v>
      </c>
      <c r="AJ7" s="36">
        <f t="shared" si="21"/>
        <v>4.1933936525984421E-2</v>
      </c>
      <c r="AK7" s="17">
        <f t="shared" si="22"/>
        <v>11.789458844507774</v>
      </c>
      <c r="AL7" s="96">
        <f t="shared" si="23"/>
        <v>0.27588770939205692</v>
      </c>
      <c r="AM7" s="26">
        <v>0.89990000000000003</v>
      </c>
      <c r="AN7" s="20">
        <v>1.2999999999999999E-2</v>
      </c>
      <c r="AO7" s="20">
        <v>1.335</v>
      </c>
      <c r="AP7" s="19">
        <f t="shared" si="24"/>
        <v>1.0573095529044403</v>
      </c>
      <c r="AQ7" s="19">
        <f t="shared" si="25"/>
        <v>0.6875862138112645</v>
      </c>
      <c r="AR7" s="19">
        <f t="shared" si="26"/>
        <v>4.1255172828675866</v>
      </c>
      <c r="AS7" s="19">
        <f t="shared" si="27"/>
        <v>4.8131034966788508</v>
      </c>
      <c r="AT7" s="36">
        <f t="shared" si="28"/>
        <v>4.6829364226297174E-2</v>
      </c>
      <c r="AU7" s="17">
        <f t="shared" si="29"/>
        <v>11.260960314155591</v>
      </c>
      <c r="AV7" s="96">
        <f t="shared" si="30"/>
        <v>0.36635572524677179</v>
      </c>
      <c r="AW7" s="26">
        <v>0.8498</v>
      </c>
      <c r="AX7" s="20">
        <v>1.7999999999999999E-2</v>
      </c>
      <c r="AY7" s="20">
        <v>1.32</v>
      </c>
      <c r="AZ7" s="19">
        <f t="shared" si="31"/>
        <v>1.0454296702875365</v>
      </c>
      <c r="BA7" s="19">
        <f t="shared" si="32"/>
        <v>0.59945617928590289</v>
      </c>
      <c r="BB7" s="19">
        <f t="shared" si="33"/>
        <v>4.7956494342872231</v>
      </c>
      <c r="BC7" s="19">
        <f t="shared" si="34"/>
        <v>5.3951056135731257</v>
      </c>
      <c r="BD7" s="36">
        <f t="shared" si="35"/>
        <v>8.4522334181219239E-2</v>
      </c>
      <c r="BE7" s="17">
        <f t="shared" si="36"/>
        <v>10.857950019320818</v>
      </c>
      <c r="BF7" s="96">
        <f t="shared" si="37"/>
        <v>0.44167171756673812</v>
      </c>
      <c r="BG7" s="26">
        <v>0.79400000000000004</v>
      </c>
      <c r="BH7" s="20">
        <v>1.9E-2</v>
      </c>
      <c r="BI7" s="20">
        <v>1.3009999999999999</v>
      </c>
      <c r="BJ7" s="19">
        <f t="shared" si="38"/>
        <v>1.0303818189727916</v>
      </c>
      <c r="BK7" s="19">
        <f t="shared" si="39"/>
        <v>0.50836041245437535</v>
      </c>
      <c r="BL7" s="19">
        <f t="shared" si="40"/>
        <v>5.0836041245437533</v>
      </c>
      <c r="BM7" s="19">
        <f t="shared" si="41"/>
        <v>5.5919645369981286</v>
      </c>
      <c r="BN7" s="36">
        <f t="shared" si="42"/>
        <v>0.1083351332051517</v>
      </c>
      <c r="BO7" s="17">
        <f t="shared" si="43"/>
        <v>10.409088253816225</v>
      </c>
      <c r="BP7" s="96">
        <f t="shared" si="44"/>
        <v>0.48838130685268999</v>
      </c>
      <c r="BQ7" s="26">
        <v>0.7349</v>
      </c>
      <c r="BR7" s="20">
        <v>1.2999999999999999E-2</v>
      </c>
      <c r="BS7" s="20">
        <v>1.284</v>
      </c>
      <c r="BT7" s="19">
        <f t="shared" si="45"/>
        <v>1.0169179520069673</v>
      </c>
      <c r="BU7" s="19">
        <f t="shared" si="46"/>
        <v>0.42419218939448633</v>
      </c>
      <c r="BV7" s="19">
        <f t="shared" si="47"/>
        <v>5.0903062727338355</v>
      </c>
      <c r="BW7" s="19">
        <f t="shared" si="48"/>
        <v>5.514498462128322</v>
      </c>
      <c r="BX7" s="36">
        <f t="shared" si="49"/>
        <v>8.6639467303926507E-2</v>
      </c>
      <c r="BY7" s="17">
        <f t="shared" si="50"/>
        <v>9.9336809000291026</v>
      </c>
      <c r="BZ7" s="96">
        <f t="shared" si="51"/>
        <v>0.51242901034992205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20">
        <f t="shared" si="1"/>
        <v>5.2971715065699394</v>
      </c>
      <c r="H8" s="29">
        <f t="shared" si="2"/>
        <v>53179.014084507042</v>
      </c>
      <c r="I8" s="19">
        <v>1.1380999999999999</v>
      </c>
      <c r="J8" s="19">
        <v>1.7999999999999999E-2</v>
      </c>
      <c r="K8" s="19">
        <v>1.4379999999999999</v>
      </c>
      <c r="L8" s="19">
        <f t="shared" si="3"/>
        <v>1.1388847468738463</v>
      </c>
      <c r="M8" s="19">
        <f t="shared" si="4"/>
        <v>1.276011957541717</v>
      </c>
      <c r="N8" s="19">
        <f t="shared" si="5"/>
        <v>0</v>
      </c>
      <c r="O8" s="19">
        <f t="shared" si="6"/>
        <v>1.276011957541717</v>
      </c>
      <c r="P8" s="36">
        <f t="shared" si="7"/>
        <v>0</v>
      </c>
      <c r="Q8" s="17">
        <f>0.5926*0.5*$C$6*$F8^3*($C$7*I8*2+$C$7)*$C$8</f>
        <v>16.238800396598645</v>
      </c>
      <c r="R8" s="96">
        <f t="shared" si="9"/>
        <v>0</v>
      </c>
      <c r="S8" s="19">
        <v>1.0654999999999999</v>
      </c>
      <c r="T8" s="19">
        <v>1.7000000000000001E-2</v>
      </c>
      <c r="U8" s="19">
        <v>1.4219999999999999</v>
      </c>
      <c r="V8" s="19">
        <f t="shared" si="10"/>
        <v>1.1262128720824824</v>
      </c>
      <c r="W8" s="19">
        <f t="shared" si="11"/>
        <v>1.0936597430655957</v>
      </c>
      <c r="X8" s="19">
        <f t="shared" si="12"/>
        <v>2.1873194861311913</v>
      </c>
      <c r="Y8" s="19">
        <f t="shared" si="13"/>
        <v>3.2809792291967872</v>
      </c>
      <c r="Z8" s="36">
        <f t="shared" si="14"/>
        <v>2.3160036388493854E-2</v>
      </c>
      <c r="AA8" s="17">
        <f>0.5926*0.5*$C$6*$F8^3*($C$7*S8*2+$C$7)*$C$8</f>
        <v>15.519102631631267</v>
      </c>
      <c r="AB8" s="96">
        <f t="shared" si="16"/>
        <v>0.14094368328185189</v>
      </c>
      <c r="AC8" s="26">
        <v>0.99180000000000001</v>
      </c>
      <c r="AD8" s="20">
        <v>1.9E-2</v>
      </c>
      <c r="AE8" s="20">
        <v>1.407</v>
      </c>
      <c r="AF8" s="19">
        <f t="shared" si="17"/>
        <v>1.1143329894655787</v>
      </c>
      <c r="AG8" s="19">
        <f t="shared" si="18"/>
        <v>0.92771061992228077</v>
      </c>
      <c r="AH8" s="19">
        <f t="shared" si="19"/>
        <v>3.7108424796891231</v>
      </c>
      <c r="AI8" s="19">
        <f t="shared" si="20"/>
        <v>4.6385530996114035</v>
      </c>
      <c r="AJ8" s="36">
        <f t="shared" si="21"/>
        <v>5.0683070165844252E-2</v>
      </c>
      <c r="AK8" s="17">
        <f>0.5926*0.5*$C$6*$F8^3*($C$7*AC8*2+$C$7)*$C$8</f>
        <v>14.788500355073474</v>
      </c>
      <c r="AL8" s="96">
        <f t="shared" si="23"/>
        <v>0.25092757146373185</v>
      </c>
      <c r="AM8" s="26">
        <v>0.93079999999999996</v>
      </c>
      <c r="AN8" s="20">
        <v>1.4E-2</v>
      </c>
      <c r="AO8" s="20">
        <v>1.385</v>
      </c>
      <c r="AP8" s="19">
        <f t="shared" si="24"/>
        <v>1.0969091616274529</v>
      </c>
      <c r="AQ8" s="19">
        <f t="shared" si="25"/>
        <v>0.79175063697718862</v>
      </c>
      <c r="AR8" s="19">
        <f t="shared" si="26"/>
        <v>4.7505038218631315</v>
      </c>
      <c r="AS8" s="19">
        <f t="shared" si="27"/>
        <v>5.5422544588403202</v>
      </c>
      <c r="AT8" s="36">
        <f t="shared" si="28"/>
        <v>5.4280015179894815E-2</v>
      </c>
      <c r="AU8" s="17">
        <f>0.5926*0.5*$C$6*$F8^3*($C$7*AM8*2+$C$7)*$C$8</f>
        <v>14.183795621423197</v>
      </c>
      <c r="AV8" s="96">
        <f t="shared" si="30"/>
        <v>0.33492472315999627</v>
      </c>
      <c r="AW8" s="26">
        <v>0.87780000000000002</v>
      </c>
      <c r="AX8" s="20">
        <v>1.6E-2</v>
      </c>
      <c r="AY8" s="20">
        <v>1.381</v>
      </c>
      <c r="AZ8" s="19">
        <f t="shared" si="31"/>
        <v>1.0937411929296119</v>
      </c>
      <c r="BA8" s="19">
        <f t="shared" si="32"/>
        <v>0.70009122722861983</v>
      </c>
      <c r="BB8" s="19">
        <f t="shared" si="33"/>
        <v>5.6007298178289586</v>
      </c>
      <c r="BC8" s="19">
        <f t="shared" si="34"/>
        <v>6.3008210450575781</v>
      </c>
      <c r="BD8" s="36">
        <f t="shared" si="35"/>
        <v>8.2235332812666193E-2</v>
      </c>
      <c r="BE8" s="17">
        <f>0.5926*0.5*$C$6*$F8^3*($C$7*AW8*2+$C$7)*$C$8</f>
        <v>13.658396426612301</v>
      </c>
      <c r="BF8" s="96">
        <f t="shared" si="37"/>
        <v>0.41005764094797992</v>
      </c>
      <c r="BG8" s="26">
        <v>0.83240000000000003</v>
      </c>
      <c r="BH8" s="20">
        <v>0.01</v>
      </c>
      <c r="BI8" s="20">
        <v>1.377</v>
      </c>
      <c r="BJ8" s="19">
        <f t="shared" si="38"/>
        <v>1.0905732242317709</v>
      </c>
      <c r="BK8" s="19">
        <f t="shared" si="39"/>
        <v>0.62590460814497961</v>
      </c>
      <c r="BL8" s="19">
        <f t="shared" si="40"/>
        <v>6.2590460814497959</v>
      </c>
      <c r="BM8" s="19">
        <f t="shared" si="41"/>
        <v>6.8849506895947759</v>
      </c>
      <c r="BN8" s="36">
        <f t="shared" si="42"/>
        <v>6.3874719810439073E-2</v>
      </c>
      <c r="BO8" s="17">
        <f>0.5926*0.5*$C$6*$F8^3*($C$7*BG8*2+$C$7)*$C$8</f>
        <v>13.208337493698819</v>
      </c>
      <c r="BP8" s="96">
        <f t="shared" si="44"/>
        <v>0.47387084744281721</v>
      </c>
      <c r="BQ8" s="26">
        <v>0.7873</v>
      </c>
      <c r="BR8" s="20">
        <v>1.4E-2</v>
      </c>
      <c r="BS8" s="20">
        <v>1.363</v>
      </c>
      <c r="BT8" s="19">
        <f t="shared" si="45"/>
        <v>1.0794853337893273</v>
      </c>
      <c r="BU8" s="19">
        <f t="shared" si="46"/>
        <v>0.54859057244912224</v>
      </c>
      <c r="BV8" s="19">
        <f t="shared" si="47"/>
        <v>6.583086869389466</v>
      </c>
      <c r="BW8" s="19">
        <f t="shared" si="48"/>
        <v>7.1316774418385886</v>
      </c>
      <c r="BX8" s="36">
        <f t="shared" si="49"/>
        <v>0.1051385833473529</v>
      </c>
      <c r="BY8" s="17">
        <f>0.5926*0.5*$C$6*$F8^3*($C$7*BQ8*2+$C$7)*$C$8</f>
        <v>12.76125251849181</v>
      </c>
      <c r="BZ8" s="96">
        <f t="shared" si="51"/>
        <v>0.51586526164654944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20">
        <f t="shared" si="1"/>
        <v>5.6535234410852402</v>
      </c>
      <c r="H9" s="29">
        <f t="shared" si="2"/>
        <v>56756.478873239437</v>
      </c>
      <c r="I9" s="19">
        <v>1.1395</v>
      </c>
      <c r="J9" s="19">
        <v>2.1999999999999999E-2</v>
      </c>
      <c r="K9" s="19">
        <v>1.4730000000000001</v>
      </c>
      <c r="L9" s="19">
        <f t="shared" si="3"/>
        <v>1.1666044729799554</v>
      </c>
      <c r="M9" s="19">
        <f t="shared" si="4"/>
        <v>1.3421785013628167</v>
      </c>
      <c r="N9" s="19">
        <f t="shared" si="5"/>
        <v>0</v>
      </c>
      <c r="O9" s="19">
        <f t="shared" si="6"/>
        <v>1.3421785013628167</v>
      </c>
      <c r="P9" s="36">
        <f t="shared" si="7"/>
        <v>0</v>
      </c>
      <c r="Q9" s="17">
        <f t="shared" ref="Q9:Q25" si="52">0.5926*0.5*$C$6*$F9^3*($C$7*I9*2+$C$7)*$C$8</f>
        <v>19.758339477123826</v>
      </c>
      <c r="R9" s="96">
        <f t="shared" si="9"/>
        <v>0</v>
      </c>
      <c r="S9" s="19">
        <v>1.0781000000000001</v>
      </c>
      <c r="T9" s="19">
        <v>0.05</v>
      </c>
      <c r="U9" s="19">
        <v>1.4650000000000001</v>
      </c>
      <c r="V9" s="19">
        <f t="shared" si="10"/>
        <v>1.1602685355842735</v>
      </c>
      <c r="W9" s="19">
        <f t="shared" si="11"/>
        <v>1.1884186725743497</v>
      </c>
      <c r="X9" s="19">
        <f t="shared" si="12"/>
        <v>2.3768373451486995</v>
      </c>
      <c r="Y9" s="19">
        <f t="shared" si="13"/>
        <v>3.5652560177230495</v>
      </c>
      <c r="Z9" s="36">
        <f t="shared" si="14"/>
        <v>7.2299680309282577E-2</v>
      </c>
      <c r="AA9" s="17">
        <f t="shared" ref="AA9:AA25" si="53">0.5926*0.5*$C$6*$F9^3*($C$7*S9*2+$C$7)*$C$8</f>
        <v>19.018380926409947</v>
      </c>
      <c r="AB9" s="96">
        <f t="shared" si="16"/>
        <v>0.12497579864162334</v>
      </c>
      <c r="AC9" s="26">
        <v>1.0119</v>
      </c>
      <c r="AD9" s="20">
        <v>2.1999999999999999E-2</v>
      </c>
      <c r="AE9" s="20">
        <v>1.464</v>
      </c>
      <c r="AF9" s="19">
        <f t="shared" si="17"/>
        <v>1.1594765434098131</v>
      </c>
      <c r="AG9" s="19">
        <f t="shared" si="18"/>
        <v>1.0455227100567122</v>
      </c>
      <c r="AH9" s="19">
        <f t="shared" si="19"/>
        <v>4.1820908402268486</v>
      </c>
      <c r="AI9" s="19">
        <f t="shared" si="20"/>
        <v>5.2276135502835608</v>
      </c>
      <c r="AJ9" s="36">
        <f t="shared" si="21"/>
        <v>6.3536889997639734E-2</v>
      </c>
      <c r="AK9" s="17">
        <f t="shared" ref="AK9:AK25" si="54">0.5926*0.5*$C$6*$F9^3*($C$7*AC9*2+$C$7)*$C$8</f>
        <v>18.220575453164695</v>
      </c>
      <c r="AL9" s="96">
        <f t="shared" si="23"/>
        <v>0.22952572771242907</v>
      </c>
      <c r="AM9" s="26">
        <v>0.95979999999999999</v>
      </c>
      <c r="AN9" s="20">
        <v>1.4999999999999999E-2</v>
      </c>
      <c r="AO9" s="20">
        <v>1.4530000000000001</v>
      </c>
      <c r="AP9" s="19">
        <f t="shared" si="24"/>
        <v>1.1507646294907503</v>
      </c>
      <c r="AQ9" s="19">
        <f t="shared" si="25"/>
        <v>0.92654996758575248</v>
      </c>
      <c r="AR9" s="19">
        <f t="shared" si="26"/>
        <v>5.559299805514514</v>
      </c>
      <c r="AS9" s="19">
        <f t="shared" si="27"/>
        <v>6.4858497731002664</v>
      </c>
      <c r="AT9" s="36">
        <f t="shared" si="28"/>
        <v>6.4008089640868071E-2</v>
      </c>
      <c r="AU9" s="17">
        <f t="shared" ref="AU9:AU25" si="55">0.5926*0.5*$C$6*$F9^3*($C$7*AM9*2+$C$7)*$C$8</f>
        <v>17.592695314855359</v>
      </c>
      <c r="AV9" s="96">
        <f t="shared" si="30"/>
        <v>0.3160004596237288</v>
      </c>
      <c r="AW9" s="26">
        <v>0.90369999999999995</v>
      </c>
      <c r="AX9" s="20">
        <v>5.7000000000000002E-2</v>
      </c>
      <c r="AY9" s="20">
        <v>1.4419999999999999</v>
      </c>
      <c r="AZ9" s="19">
        <f t="shared" si="31"/>
        <v>1.1420527155716875</v>
      </c>
      <c r="BA9" s="19">
        <f t="shared" si="32"/>
        <v>0.80901246054409648</v>
      </c>
      <c r="BB9" s="19">
        <f t="shared" si="33"/>
        <v>6.4720996843527718</v>
      </c>
      <c r="BC9" s="19">
        <f t="shared" si="34"/>
        <v>7.2811121448968681</v>
      </c>
      <c r="BD9" s="36">
        <f t="shared" si="35"/>
        <v>0.31941587072960081</v>
      </c>
      <c r="BE9" s="17">
        <f t="shared" ref="BE9:BE25" si="56">0.5926*0.5*$C$6*$F9^3*($C$7*AW9*2+$C$7)*$C$8</f>
        <v>16.916609407769879</v>
      </c>
      <c r="BF9" s="96">
        <f t="shared" si="37"/>
        <v>0.38258846843032895</v>
      </c>
      <c r="BG9" s="26">
        <v>0.85960000000000003</v>
      </c>
      <c r="BH9" s="20">
        <v>1.4E-2</v>
      </c>
      <c r="BI9" s="20">
        <v>1.4379999999999999</v>
      </c>
      <c r="BJ9" s="19">
        <f t="shared" si="38"/>
        <v>1.1388847468738463</v>
      </c>
      <c r="BK9" s="19">
        <f t="shared" si="39"/>
        <v>0.72792512740472914</v>
      </c>
      <c r="BL9" s="19">
        <f t="shared" si="40"/>
        <v>7.279251274047291</v>
      </c>
      <c r="BM9" s="19">
        <f t="shared" si="41"/>
        <v>8.0071764014520195</v>
      </c>
      <c r="BN9" s="36">
        <f t="shared" si="42"/>
        <v>9.7522973677622499E-2</v>
      </c>
      <c r="BO9" s="17">
        <f t="shared" ref="BO9:BO25" si="57">0.5926*0.5*$C$6*$F9^3*($C$7*BG9*2+$C$7)*$C$8</f>
        <v>16.385140807012842</v>
      </c>
      <c r="BP9" s="96">
        <f t="shared" si="44"/>
        <v>0.4442593054148043</v>
      </c>
      <c r="BQ9" s="26">
        <v>0.81789999999999996</v>
      </c>
      <c r="BR9" s="20">
        <v>1.4999999999999999E-2</v>
      </c>
      <c r="BS9" s="20">
        <v>1.4219999999999999</v>
      </c>
      <c r="BT9" s="19">
        <f t="shared" si="45"/>
        <v>1.1262128720824824</v>
      </c>
      <c r="BU9" s="19">
        <f t="shared" si="46"/>
        <v>0.64442997737508567</v>
      </c>
      <c r="BV9" s="19">
        <f t="shared" si="47"/>
        <v>7.7331597285010281</v>
      </c>
      <c r="BW9" s="19">
        <f t="shared" si="48"/>
        <v>8.3775897058761135</v>
      </c>
      <c r="BX9" s="36">
        <f t="shared" si="49"/>
        <v>0.12261195735084973</v>
      </c>
      <c r="BY9" s="17">
        <f t="shared" ref="BY9:BY25" si="58">0.5926*0.5*$C$6*$F9^3*($C$7*BQ9*2+$C$7)*$C$8</f>
        <v>15.882595667521494</v>
      </c>
      <c r="BZ9" s="96">
        <f t="shared" si="51"/>
        <v>0.48689520846486428</v>
      </c>
    </row>
    <row r="10" spans="2:78" ht="20.100000000000001" customHeight="1"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20">
        <f t="shared" si="1"/>
        <v>6.0098753756005401</v>
      </c>
      <c r="H10" s="29">
        <f t="shared" si="2"/>
        <v>60333.94366197184</v>
      </c>
      <c r="I10" s="19">
        <v>1.1419999999999999</v>
      </c>
      <c r="J10" s="19">
        <v>2.1999999999999999E-2</v>
      </c>
      <c r="K10" s="19">
        <v>1.496</v>
      </c>
      <c r="L10" s="19">
        <f t="shared" si="3"/>
        <v>1.1848202929925413</v>
      </c>
      <c r="M10" s="19">
        <f t="shared" si="4"/>
        <v>1.3905016876009404</v>
      </c>
      <c r="N10" s="19">
        <f t="shared" si="5"/>
        <v>0</v>
      </c>
      <c r="O10" s="19">
        <f t="shared" si="6"/>
        <v>1.3905016876009404</v>
      </c>
      <c r="P10" s="36">
        <f t="shared" si="7"/>
        <v>0</v>
      </c>
      <c r="Q10" s="17">
        <f t="shared" si="52"/>
        <v>23.771193213137781</v>
      </c>
      <c r="R10" s="96">
        <f t="shared" si="9"/>
        <v>0</v>
      </c>
      <c r="S10" s="19">
        <v>1.0848</v>
      </c>
      <c r="T10" s="19">
        <v>2.4E-2</v>
      </c>
      <c r="U10" s="19">
        <v>1.5</v>
      </c>
      <c r="V10" s="19">
        <f t="shared" si="10"/>
        <v>1.1879882616903823</v>
      </c>
      <c r="W10" s="19">
        <f t="shared" si="11"/>
        <v>1.2614150159976418</v>
      </c>
      <c r="X10" s="19">
        <f t="shared" si="12"/>
        <v>2.5228300319952837</v>
      </c>
      <c r="Y10" s="19">
        <f t="shared" si="13"/>
        <v>3.7842450479929255</v>
      </c>
      <c r="Z10" s="36">
        <f t="shared" si="14"/>
        <v>3.6381858721254844E-2</v>
      </c>
      <c r="AA10" s="17">
        <f t="shared" si="53"/>
        <v>22.943110233971229</v>
      </c>
      <c r="AB10" s="96">
        <f t="shared" si="16"/>
        <v>0.10996024541867906</v>
      </c>
      <c r="AC10" s="26">
        <v>1.0247999999999999</v>
      </c>
      <c r="AD10" s="20">
        <v>1.4999999999999999E-2</v>
      </c>
      <c r="AE10" s="20">
        <v>1.5009999999999999</v>
      </c>
      <c r="AF10" s="19">
        <f t="shared" si="17"/>
        <v>1.1887802538648424</v>
      </c>
      <c r="AG10" s="19">
        <f t="shared" si="18"/>
        <v>1.1272383183328556</v>
      </c>
      <c r="AH10" s="19">
        <f t="shared" si="19"/>
        <v>4.5089532733314224</v>
      </c>
      <c r="AI10" s="19">
        <f t="shared" si="20"/>
        <v>5.6361915916642777</v>
      </c>
      <c r="AJ10" s="36">
        <f t="shared" si="21"/>
        <v>4.553798004491437E-2</v>
      </c>
      <c r="AK10" s="17">
        <f t="shared" si="54"/>
        <v>22.074491724355962</v>
      </c>
      <c r="AL10" s="96">
        <f t="shared" si="23"/>
        <v>0.2042607970156094</v>
      </c>
      <c r="AM10" s="26">
        <v>0.97099999999999997</v>
      </c>
      <c r="AN10" s="20">
        <v>1.7000000000000001E-2</v>
      </c>
      <c r="AO10" s="20">
        <v>1.4910000000000001</v>
      </c>
      <c r="AP10" s="19">
        <f t="shared" si="24"/>
        <v>1.18086033212024</v>
      </c>
      <c r="AQ10" s="19">
        <f t="shared" si="25"/>
        <v>0.99855012904727547</v>
      </c>
      <c r="AR10" s="19">
        <f t="shared" si="26"/>
        <v>5.9913007742836522</v>
      </c>
      <c r="AS10" s="19">
        <f t="shared" si="27"/>
        <v>6.989850903330928</v>
      </c>
      <c r="AT10" s="36">
        <f t="shared" si="28"/>
        <v>7.6386495597466714E-2</v>
      </c>
      <c r="AU10" s="17">
        <f t="shared" si="55"/>
        <v>21.295630460734277</v>
      </c>
      <c r="AV10" s="96">
        <f t="shared" si="30"/>
        <v>0.28133944122155241</v>
      </c>
      <c r="AW10" s="26">
        <v>0.91559999999999997</v>
      </c>
      <c r="AX10" s="20">
        <v>1.2999999999999999E-2</v>
      </c>
      <c r="AY10" s="20">
        <v>1.486</v>
      </c>
      <c r="AZ10" s="19">
        <f t="shared" si="31"/>
        <v>1.1769003712479387</v>
      </c>
      <c r="BA10" s="19">
        <f t="shared" si="32"/>
        <v>0.8819121223768559</v>
      </c>
      <c r="BB10" s="19">
        <f t="shared" si="33"/>
        <v>7.0552969790148472</v>
      </c>
      <c r="BC10" s="19">
        <f t="shared" si="34"/>
        <v>7.9372091013917032</v>
      </c>
      <c r="BD10" s="36">
        <f t="shared" si="35"/>
        <v>7.736278323784597E-2</v>
      </c>
      <c r="BE10" s="17">
        <f t="shared" si="56"/>
        <v>20.493606036856178</v>
      </c>
      <c r="BF10" s="96">
        <f t="shared" si="37"/>
        <v>0.34426820571872208</v>
      </c>
      <c r="BG10" s="26">
        <v>0.87619999999999998</v>
      </c>
      <c r="BH10" s="20">
        <v>1.4E-2</v>
      </c>
      <c r="BI10" s="20">
        <v>1.4750000000000001</v>
      </c>
      <c r="BJ10" s="19">
        <f t="shared" si="38"/>
        <v>1.1681884573288759</v>
      </c>
      <c r="BK10" s="19">
        <f t="shared" si="39"/>
        <v>0.7957317074953989</v>
      </c>
      <c r="BL10" s="19">
        <f t="shared" si="40"/>
        <v>7.9573170749539885</v>
      </c>
      <c r="BM10" s="19">
        <f t="shared" si="41"/>
        <v>8.7530487824493868</v>
      </c>
      <c r="BN10" s="36">
        <f t="shared" si="42"/>
        <v>0.10260610549315009</v>
      </c>
      <c r="BO10" s="17">
        <f t="shared" si="57"/>
        <v>19.923213215542155</v>
      </c>
      <c r="BP10" s="96">
        <f t="shared" si="44"/>
        <v>0.39939928308082667</v>
      </c>
      <c r="BQ10" s="26">
        <v>0.83</v>
      </c>
      <c r="BR10" s="20">
        <v>1.6E-2</v>
      </c>
      <c r="BS10" s="20">
        <v>1.4690000000000001</v>
      </c>
      <c r="BT10" s="19">
        <f t="shared" si="45"/>
        <v>1.1634365042821144</v>
      </c>
      <c r="BU10" s="19">
        <f t="shared" si="46"/>
        <v>0.70823258084496066</v>
      </c>
      <c r="BV10" s="19">
        <f t="shared" si="47"/>
        <v>8.4987909701395274</v>
      </c>
      <c r="BW10" s="19">
        <f t="shared" si="48"/>
        <v>9.2070235509844878</v>
      </c>
      <c r="BX10" s="36">
        <f t="shared" si="49"/>
        <v>0.13957445729418277</v>
      </c>
      <c r="BY10" s="17">
        <f t="shared" si="58"/>
        <v>19.254376963138398</v>
      </c>
      <c r="BZ10" s="96">
        <f t="shared" si="51"/>
        <v>0.44139527269098677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20">
        <f t="shared" si="1"/>
        <v>6.36622731011584</v>
      </c>
      <c r="H11" s="29">
        <f t="shared" si="2"/>
        <v>63911.408450704221</v>
      </c>
      <c r="I11" s="19">
        <v>1.2541</v>
      </c>
      <c r="J11" s="19">
        <v>4.8000000000000001E-2</v>
      </c>
      <c r="K11" s="19">
        <v>1.371</v>
      </c>
      <c r="L11" s="19">
        <f t="shared" si="3"/>
        <v>1.0858212711850095</v>
      </c>
      <c r="M11" s="19">
        <f t="shared" si="4"/>
        <v>1.4083654767943241</v>
      </c>
      <c r="N11" s="19">
        <f t="shared" si="5"/>
        <v>0</v>
      </c>
      <c r="O11" s="19">
        <f t="shared" si="6"/>
        <v>1.4083654767943241</v>
      </c>
      <c r="P11" s="36">
        <f t="shared" si="7"/>
        <v>0</v>
      </c>
      <c r="Q11" s="17">
        <f t="shared" si="52"/>
        <v>30.184376048311211</v>
      </c>
      <c r="R11" s="96">
        <f t="shared" si="9"/>
        <v>0</v>
      </c>
      <c r="S11" s="19">
        <v>1.0862000000000001</v>
      </c>
      <c r="T11" s="19">
        <v>1.9E-2</v>
      </c>
      <c r="U11" s="19">
        <v>1.514</v>
      </c>
      <c r="V11" s="19">
        <f t="shared" si="10"/>
        <v>1.1990761521328259</v>
      </c>
      <c r="W11" s="19">
        <f t="shared" si="11"/>
        <v>1.2883903777192065</v>
      </c>
      <c r="X11" s="19">
        <f t="shared" si="12"/>
        <v>2.576780755438413</v>
      </c>
      <c r="Y11" s="19">
        <f t="shared" si="13"/>
        <v>3.8651711331576193</v>
      </c>
      <c r="Z11" s="36">
        <f t="shared" si="14"/>
        <v>2.934245684509414E-2</v>
      </c>
      <c r="AA11" s="17">
        <f t="shared" si="53"/>
        <v>27.295169766735789</v>
      </c>
      <c r="AB11" s="96">
        <f t="shared" si="16"/>
        <v>9.4404276561001532E-2</v>
      </c>
      <c r="AC11" s="26">
        <v>1.0288999999999999</v>
      </c>
      <c r="AD11" s="20">
        <v>1.4999999999999999E-2</v>
      </c>
      <c r="AE11" s="20">
        <v>1.5289999999999999</v>
      </c>
      <c r="AF11" s="19">
        <f t="shared" si="17"/>
        <v>1.2109560347497297</v>
      </c>
      <c r="AG11" s="19">
        <f t="shared" si="18"/>
        <v>1.1790641392521772</v>
      </c>
      <c r="AH11" s="19">
        <f t="shared" si="19"/>
        <v>4.7162565570087089</v>
      </c>
      <c r="AI11" s="19">
        <f t="shared" si="20"/>
        <v>5.8953206962608862</v>
      </c>
      <c r="AJ11" s="36">
        <f t="shared" si="21"/>
        <v>4.7252778319309512E-2</v>
      </c>
      <c r="AK11" s="17">
        <f t="shared" si="54"/>
        <v>26.30915714056383</v>
      </c>
      <c r="AL11" s="96">
        <f t="shared" si="23"/>
        <v>0.1792629285617485</v>
      </c>
      <c r="AM11" s="26">
        <v>0.97409999999999997</v>
      </c>
      <c r="AN11" s="20">
        <v>1.6E-2</v>
      </c>
      <c r="AO11" s="20">
        <v>1.53</v>
      </c>
      <c r="AP11" s="19">
        <f t="shared" si="24"/>
        <v>1.21174802692419</v>
      </c>
      <c r="AQ11" s="19">
        <f t="shared" si="25"/>
        <v>1.0581958981010504</v>
      </c>
      <c r="AR11" s="19">
        <f t="shared" si="26"/>
        <v>6.3491753886063016</v>
      </c>
      <c r="AS11" s="19">
        <f t="shared" si="27"/>
        <v>7.4073712867073525</v>
      </c>
      <c r="AT11" s="36">
        <f t="shared" si="28"/>
        <v>7.5703371627187058E-2</v>
      </c>
      <c r="AU11" s="17">
        <f t="shared" si="55"/>
        <v>25.366164262479654</v>
      </c>
      <c r="AV11" s="96">
        <f t="shared" si="30"/>
        <v>0.25030096481704489</v>
      </c>
      <c r="AW11" s="26">
        <v>0.93240000000000001</v>
      </c>
      <c r="AX11" s="20">
        <v>1.6E-2</v>
      </c>
      <c r="AY11" s="20">
        <v>1.5209999999999999</v>
      </c>
      <c r="AZ11" s="19">
        <f t="shared" si="31"/>
        <v>1.2046200973540475</v>
      </c>
      <c r="BA11" s="19">
        <f t="shared" si="32"/>
        <v>0.95816230920660506</v>
      </c>
      <c r="BB11" s="19">
        <f t="shared" si="33"/>
        <v>7.6652984736528404</v>
      </c>
      <c r="BC11" s="19">
        <f t="shared" si="34"/>
        <v>8.6234607828594463</v>
      </c>
      <c r="BD11" s="36">
        <f t="shared" si="35"/>
        <v>9.9753817626024893E-2</v>
      </c>
      <c r="BE11" s="17">
        <f t="shared" si="56"/>
        <v>24.648594864375454</v>
      </c>
      <c r="BF11" s="96">
        <f t="shared" si="37"/>
        <v>0.31098318244223627</v>
      </c>
      <c r="BG11" s="26">
        <v>0.88600000000000001</v>
      </c>
      <c r="BH11" s="20">
        <v>1.4999999999999999E-2</v>
      </c>
      <c r="BI11" s="20">
        <v>1.5269999999999999</v>
      </c>
      <c r="BJ11" s="19">
        <f t="shared" si="38"/>
        <v>1.209372050400809</v>
      </c>
      <c r="BK11" s="19">
        <f t="shared" si="39"/>
        <v>0.87201035730760723</v>
      </c>
      <c r="BL11" s="19">
        <f t="shared" si="40"/>
        <v>8.7201035730760719</v>
      </c>
      <c r="BM11" s="19">
        <f t="shared" si="41"/>
        <v>9.5921139303836789</v>
      </c>
      <c r="BN11" s="36">
        <f t="shared" si="42"/>
        <v>0.11782310424201776</v>
      </c>
      <c r="BO11" s="17">
        <f t="shared" si="57"/>
        <v>23.850148339866227</v>
      </c>
      <c r="BP11" s="96">
        <f t="shared" si="44"/>
        <v>0.36562051727368761</v>
      </c>
      <c r="BQ11" s="26">
        <v>0.85050000000000003</v>
      </c>
      <c r="BR11" s="20">
        <v>1.2999999999999999E-2</v>
      </c>
      <c r="BS11" s="20">
        <v>1.514</v>
      </c>
      <c r="BT11" s="19">
        <f t="shared" si="45"/>
        <v>1.1990761521328259</v>
      </c>
      <c r="BU11" s="19">
        <f t="shared" si="46"/>
        <v>0.78990799883141039</v>
      </c>
      <c r="BV11" s="19">
        <f t="shared" si="47"/>
        <v>9.4788959859769246</v>
      </c>
      <c r="BW11" s="19">
        <f t="shared" si="48"/>
        <v>10.268803984808335</v>
      </c>
      <c r="BX11" s="36">
        <f t="shared" si="49"/>
        <v>0.12045850704828122</v>
      </c>
      <c r="BY11" s="17">
        <f t="shared" si="58"/>
        <v>23.23926791701972</v>
      </c>
      <c r="BZ11" s="96">
        <f t="shared" si="51"/>
        <v>0.40788272762391431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20">
        <f t="shared" si="1"/>
        <v>6.7225792446311408</v>
      </c>
      <c r="H12" s="29">
        <f t="shared" si="2"/>
        <v>67488.873239436623</v>
      </c>
      <c r="I12" s="19">
        <v>1.3176000000000001</v>
      </c>
      <c r="J12" s="19">
        <v>5.8000000000000003E-2</v>
      </c>
      <c r="K12" s="19">
        <v>1.37</v>
      </c>
      <c r="L12" s="19">
        <f t="shared" si="3"/>
        <v>1.0850292790105491</v>
      </c>
      <c r="M12" s="19">
        <f t="shared" si="4"/>
        <v>1.5523313632594828</v>
      </c>
      <c r="N12" s="19">
        <f>4*PI()^2*N$1*SQRT($C$11*$C$2)*($C$7*I12*K12)^2</f>
        <v>0</v>
      </c>
      <c r="O12" s="19">
        <f t="shared" si="6"/>
        <v>1.5523313632594828</v>
      </c>
      <c r="P12" s="36">
        <f t="shared" si="7"/>
        <v>0</v>
      </c>
      <c r="Q12" s="17">
        <f t="shared" si="52"/>
        <v>36.828797194512823</v>
      </c>
      <c r="R12" s="96">
        <f t="shared" si="9"/>
        <v>0</v>
      </c>
      <c r="S12" s="19">
        <v>1.1301000000000001</v>
      </c>
      <c r="T12" s="19">
        <v>2.9000000000000001E-2</v>
      </c>
      <c r="U12" s="19">
        <v>1.492</v>
      </c>
      <c r="V12" s="19">
        <f t="shared" si="10"/>
        <v>1.1816523242947001</v>
      </c>
      <c r="W12" s="19">
        <f t="shared" si="11"/>
        <v>1.3544017976665836</v>
      </c>
      <c r="X12" s="19">
        <f t="shared" si="12"/>
        <v>2.7088035953331673</v>
      </c>
      <c r="Y12" s="19">
        <f t="shared" si="13"/>
        <v>4.0632053929997509</v>
      </c>
      <c r="Z12" s="36">
        <f t="shared" si="14"/>
        <v>4.3493741344845765E-2</v>
      </c>
      <c r="AA12" s="17">
        <f t="shared" si="53"/>
        <v>33.029611744484669</v>
      </c>
      <c r="AB12" s="96">
        <f t="shared" si="16"/>
        <v>8.2011366536437938E-2</v>
      </c>
      <c r="AC12" s="26">
        <v>1.0537000000000001</v>
      </c>
      <c r="AD12" s="20">
        <v>2.8000000000000001E-2</v>
      </c>
      <c r="AE12" s="20">
        <v>1.5349999999999999</v>
      </c>
      <c r="AF12" s="19">
        <f t="shared" si="17"/>
        <v>1.2157079877964911</v>
      </c>
      <c r="AG12" s="19">
        <f t="shared" si="18"/>
        <v>1.2463121966737487</v>
      </c>
      <c r="AH12" s="19">
        <f t="shared" si="19"/>
        <v>4.9852487866949948</v>
      </c>
      <c r="AI12" s="19">
        <f t="shared" si="20"/>
        <v>6.2315609833687438</v>
      </c>
      <c r="AJ12" s="36">
        <f t="shared" si="21"/>
        <v>8.88988022901364E-2</v>
      </c>
      <c r="AK12" s="17">
        <f t="shared" si="54"/>
        <v>31.48157031311321</v>
      </c>
      <c r="AL12" s="96">
        <f t="shared" si="23"/>
        <v>0.15835451462910219</v>
      </c>
      <c r="AM12" s="26">
        <v>1.0051000000000001</v>
      </c>
      <c r="AN12" s="20">
        <v>1.7000000000000001E-2</v>
      </c>
      <c r="AO12" s="20">
        <v>1.542</v>
      </c>
      <c r="AP12" s="19">
        <f t="shared" si="24"/>
        <v>1.221251933017713</v>
      </c>
      <c r="AQ12" s="19">
        <f t="shared" si="25"/>
        <v>1.14436197561783</v>
      </c>
      <c r="AR12" s="19">
        <f t="shared" si="26"/>
        <v>6.8661718537069794</v>
      </c>
      <c r="AS12" s="19">
        <f t="shared" si="27"/>
        <v>8.0105338293248103</v>
      </c>
      <c r="AT12" s="36">
        <f t="shared" si="28"/>
        <v>8.1701503147125459E-2</v>
      </c>
      <c r="AU12" s="17">
        <f t="shared" si="55"/>
        <v>30.496821444465908</v>
      </c>
      <c r="AV12" s="96">
        <f t="shared" si="30"/>
        <v>0.22514385199815459</v>
      </c>
      <c r="AW12" s="26">
        <v>0.95179999999999998</v>
      </c>
      <c r="AX12" s="20">
        <v>1.9E-2</v>
      </c>
      <c r="AY12" s="20">
        <v>1.55</v>
      </c>
      <c r="AZ12" s="19">
        <f t="shared" si="31"/>
        <v>1.2275878704133951</v>
      </c>
      <c r="BA12" s="19">
        <f t="shared" si="32"/>
        <v>1.0368857898740773</v>
      </c>
      <c r="BB12" s="19">
        <f t="shared" si="33"/>
        <v>8.2950863189926185</v>
      </c>
      <c r="BC12" s="19">
        <f t="shared" si="34"/>
        <v>9.3319721088666956</v>
      </c>
      <c r="BD12" s="36">
        <f t="shared" si="35"/>
        <v>0.1230178441465541</v>
      </c>
      <c r="BE12" s="17">
        <f t="shared" si="56"/>
        <v>29.416839660537903</v>
      </c>
      <c r="BF12" s="96">
        <f t="shared" si="37"/>
        <v>0.28198427889316435</v>
      </c>
      <c r="BG12" s="26">
        <v>0.91049999999999998</v>
      </c>
      <c r="BH12" s="20">
        <v>1.4999999999999999E-2</v>
      </c>
      <c r="BI12" s="20">
        <v>1.544</v>
      </c>
      <c r="BJ12" s="19">
        <f t="shared" si="38"/>
        <v>1.2228359173666334</v>
      </c>
      <c r="BK12" s="19">
        <f t="shared" si="39"/>
        <v>0.94152231498653194</v>
      </c>
      <c r="BL12" s="19">
        <f t="shared" si="40"/>
        <v>9.4152231498653194</v>
      </c>
      <c r="BM12" s="19">
        <f t="shared" si="41"/>
        <v>10.356745464851851</v>
      </c>
      <c r="BN12" s="36">
        <f t="shared" si="42"/>
        <v>0.12046114271182412</v>
      </c>
      <c r="BO12" s="17">
        <f t="shared" si="57"/>
        <v>28.580005745411711</v>
      </c>
      <c r="BP12" s="96">
        <f t="shared" si="44"/>
        <v>0.32943391382546722</v>
      </c>
      <c r="BQ12" s="26">
        <v>0.86719999999999997</v>
      </c>
      <c r="BR12" s="20">
        <v>1.6E-2</v>
      </c>
      <c r="BS12" s="20">
        <v>1.54</v>
      </c>
      <c r="BT12" s="19">
        <f t="shared" si="45"/>
        <v>1.2196679486687925</v>
      </c>
      <c r="BU12" s="19">
        <f t="shared" si="46"/>
        <v>0.84968138838690566</v>
      </c>
      <c r="BV12" s="19">
        <f t="shared" si="47"/>
        <v>10.196176660642868</v>
      </c>
      <c r="BW12" s="19">
        <f t="shared" si="48"/>
        <v>11.045858049029773</v>
      </c>
      <c r="BX12" s="36">
        <f t="shared" si="49"/>
        <v>0.15339238425480525</v>
      </c>
      <c r="BY12" s="17">
        <f t="shared" si="58"/>
        <v>27.702647185485212</v>
      </c>
      <c r="BZ12" s="96">
        <f t="shared" si="51"/>
        <v>0.36805784632687194</v>
      </c>
    </row>
    <row r="13" spans="2:78" ht="20.100000000000001" customHeight="1"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20">
        <f t="shared" si="1"/>
        <v>7.0789311791464415</v>
      </c>
      <c r="H13" s="29">
        <f t="shared" si="2"/>
        <v>71066.338028169019</v>
      </c>
      <c r="I13" s="19">
        <v>1.3282</v>
      </c>
      <c r="J13" s="19">
        <v>5.0999999999999997E-2</v>
      </c>
      <c r="K13" s="19">
        <v>1.302</v>
      </c>
      <c r="L13" s="19">
        <f t="shared" si="3"/>
        <v>1.0311738111472519</v>
      </c>
      <c r="M13" s="19">
        <f t="shared" si="4"/>
        <v>1.424705318934222</v>
      </c>
      <c r="N13" s="19">
        <f t="shared" si="5"/>
        <v>0</v>
      </c>
      <c r="O13" s="19">
        <f t="shared" si="6"/>
        <v>1.424705318934222</v>
      </c>
      <c r="P13" s="36">
        <f t="shared" si="7"/>
        <v>0</v>
      </c>
      <c r="Q13" s="17">
        <f t="shared" si="52"/>
        <v>43.252200290789233</v>
      </c>
      <c r="R13" s="96">
        <f t="shared" si="9"/>
        <v>0</v>
      </c>
      <c r="S13" s="19">
        <v>1.2657</v>
      </c>
      <c r="T13" s="19">
        <v>5.7000000000000002E-2</v>
      </c>
      <c r="U13" s="19">
        <v>1.395</v>
      </c>
      <c r="V13" s="19">
        <f t="shared" si="10"/>
        <v>1.1048290833720555</v>
      </c>
      <c r="W13" s="19">
        <f t="shared" si="11"/>
        <v>1.4852039679282445</v>
      </c>
      <c r="X13" s="19">
        <f t="shared" si="12"/>
        <v>2.970407935856489</v>
      </c>
      <c r="Y13" s="19">
        <f t="shared" si="13"/>
        <v>4.4556119037847335</v>
      </c>
      <c r="Z13" s="36">
        <f t="shared" si="14"/>
        <v>7.4733340319031616E-2</v>
      </c>
      <c r="AA13" s="17">
        <f t="shared" si="53"/>
        <v>41.773553250982687</v>
      </c>
      <c r="AB13" s="96">
        <f t="shared" si="16"/>
        <v>7.1107380260658409E-2</v>
      </c>
      <c r="AC13" s="26">
        <v>1.115</v>
      </c>
      <c r="AD13" s="20">
        <v>3.1E-2</v>
      </c>
      <c r="AE13" s="20">
        <v>1.496</v>
      </c>
      <c r="AF13" s="19">
        <f t="shared" si="17"/>
        <v>1.1848202929925413</v>
      </c>
      <c r="AG13" s="19">
        <f t="shared" si="18"/>
        <v>1.3255284309087503</v>
      </c>
      <c r="AH13" s="19">
        <f t="shared" si="19"/>
        <v>5.3021137236350011</v>
      </c>
      <c r="AI13" s="19">
        <f t="shared" si="20"/>
        <v>6.6276421545437518</v>
      </c>
      <c r="AJ13" s="36">
        <f t="shared" si="21"/>
        <v>9.3485875546857181E-2</v>
      </c>
      <c r="AK13" s="17">
        <f t="shared" si="54"/>
        <v>38.208239508601139</v>
      </c>
      <c r="AL13" s="96">
        <f t="shared" si="23"/>
        <v>0.13876885697498392</v>
      </c>
      <c r="AM13" s="26">
        <v>1.0441</v>
      </c>
      <c r="AN13" s="20">
        <v>2.1999999999999999E-2</v>
      </c>
      <c r="AO13" s="20">
        <v>1.5129999999999999</v>
      </c>
      <c r="AP13" s="19">
        <f t="shared" si="24"/>
        <v>1.1982841599583656</v>
      </c>
      <c r="AQ13" s="19">
        <f t="shared" si="25"/>
        <v>1.1888804155800667</v>
      </c>
      <c r="AR13" s="19">
        <f t="shared" si="26"/>
        <v>7.1332824934804</v>
      </c>
      <c r="AS13" s="19">
        <f t="shared" si="27"/>
        <v>8.3221629090604665</v>
      </c>
      <c r="AT13" s="36">
        <f t="shared" si="28"/>
        <v>0.1017918282908709</v>
      </c>
      <c r="AU13" s="17">
        <f t="shared" si="55"/>
        <v>36.5308623066446</v>
      </c>
      <c r="AV13" s="96">
        <f t="shared" si="30"/>
        <v>0.19526729026002013</v>
      </c>
      <c r="AW13" s="26">
        <v>1.0032000000000001</v>
      </c>
      <c r="AX13" s="20">
        <v>2.1000000000000001E-2</v>
      </c>
      <c r="AY13" s="20">
        <v>1.5209999999999999</v>
      </c>
      <c r="AZ13" s="19">
        <f t="shared" si="31"/>
        <v>1.2046200973540475</v>
      </c>
      <c r="BA13" s="19">
        <f t="shared" si="32"/>
        <v>1.1091993348924092</v>
      </c>
      <c r="BB13" s="19">
        <f t="shared" si="33"/>
        <v>8.8735946791392735</v>
      </c>
      <c r="BC13" s="19">
        <f t="shared" si="34"/>
        <v>9.9827940140316827</v>
      </c>
      <c r="BD13" s="36">
        <f t="shared" si="35"/>
        <v>0.13092688563415766</v>
      </c>
      <c r="BE13" s="17">
        <f t="shared" si="56"/>
        <v>35.563235683795192</v>
      </c>
      <c r="BF13" s="96">
        <f t="shared" si="37"/>
        <v>0.2495159540047879</v>
      </c>
      <c r="BG13" s="26">
        <v>0.95099999999999996</v>
      </c>
      <c r="BH13" s="20">
        <v>0.02</v>
      </c>
      <c r="BI13" s="20">
        <v>1.5249999999999999</v>
      </c>
      <c r="BJ13" s="19">
        <f t="shared" si="38"/>
        <v>1.2077880660518885</v>
      </c>
      <c r="BK13" s="19">
        <f t="shared" si="39"/>
        <v>1.0020210536102618</v>
      </c>
      <c r="BL13" s="19">
        <f t="shared" si="40"/>
        <v>10.020210536102619</v>
      </c>
      <c r="BM13" s="19">
        <f t="shared" si="41"/>
        <v>11.022231589712881</v>
      </c>
      <c r="BN13" s="36">
        <f t="shared" si="42"/>
        <v>0.15668622257151529</v>
      </c>
      <c r="BO13" s="17">
        <f t="shared" si="57"/>
        <v>34.328269676148764</v>
      </c>
      <c r="BP13" s="96">
        <f t="shared" si="44"/>
        <v>0.29189384232391552</v>
      </c>
      <c r="BQ13" s="26">
        <v>0.89439999999999997</v>
      </c>
      <c r="BR13" s="20">
        <v>1.6E-2</v>
      </c>
      <c r="BS13" s="20">
        <v>1.5229999999999999</v>
      </c>
      <c r="BT13" s="19">
        <f t="shared" si="45"/>
        <v>1.206204081702968</v>
      </c>
      <c r="BU13" s="19">
        <f t="shared" si="46"/>
        <v>0.88397404418892656</v>
      </c>
      <c r="BV13" s="19">
        <f t="shared" si="47"/>
        <v>10.607688530267117</v>
      </c>
      <c r="BW13" s="19">
        <f t="shared" si="48"/>
        <v>11.491662574456043</v>
      </c>
      <c r="BX13" s="36">
        <f t="shared" si="49"/>
        <v>0.15002449133840623</v>
      </c>
      <c r="BY13" s="17">
        <f t="shared" si="58"/>
        <v>32.989206916899953</v>
      </c>
      <c r="BZ13" s="96">
        <f t="shared" si="51"/>
        <v>0.32155027421507765</v>
      </c>
    </row>
    <row r="14" spans="2:78" ht="20.100000000000001" customHeight="1" thickBot="1">
      <c r="B14" s="13" t="s">
        <v>16</v>
      </c>
      <c r="C14" s="14">
        <f>1/(2*PI())*SQRT($C$2/(C11+C12))</f>
        <v>1.2626387384212516</v>
      </c>
      <c r="D14" s="2"/>
      <c r="E14" s="38">
        <v>42</v>
      </c>
      <c r="F14" s="20">
        <f t="shared" si="0"/>
        <v>0.83460000000000001</v>
      </c>
      <c r="G14" s="20">
        <f t="shared" si="1"/>
        <v>7.4352831136617406</v>
      </c>
      <c r="H14" s="29">
        <f t="shared" si="2"/>
        <v>74643.8028169014</v>
      </c>
      <c r="I14" s="19">
        <v>1.2850999999999999</v>
      </c>
      <c r="J14" s="19">
        <v>7.2999999999999995E-2</v>
      </c>
      <c r="K14" s="19">
        <v>1.296</v>
      </c>
      <c r="L14" s="19">
        <f t="shared" si="3"/>
        <v>1.0264218581004902</v>
      </c>
      <c r="M14" s="19">
        <f t="shared" si="4"/>
        <v>1.3214781164631637</v>
      </c>
      <c r="N14" s="19">
        <f t="shared" si="5"/>
        <v>0</v>
      </c>
      <c r="O14" s="19">
        <f t="shared" si="6"/>
        <v>1.3214781164631637</v>
      </c>
      <c r="P14" s="36">
        <f t="shared" si="7"/>
        <v>0</v>
      </c>
      <c r="Q14" s="17">
        <f t="shared" si="52"/>
        <v>48.936906209335547</v>
      </c>
      <c r="R14" s="96">
        <f t="shared" si="9"/>
        <v>0</v>
      </c>
      <c r="S14" s="19">
        <v>1.2188000000000001</v>
      </c>
      <c r="T14" s="19">
        <v>6.9000000000000006E-2</v>
      </c>
      <c r="U14" s="19">
        <v>1.2969999999999999</v>
      </c>
      <c r="V14" s="19">
        <f t="shared" si="10"/>
        <v>1.0272138502749504</v>
      </c>
      <c r="W14" s="19">
        <f t="shared" si="11"/>
        <v>1.190476888769769</v>
      </c>
      <c r="X14" s="19">
        <f t="shared" si="12"/>
        <v>2.380953777539538</v>
      </c>
      <c r="Y14" s="19">
        <f t="shared" si="13"/>
        <v>3.5714306663093067</v>
      </c>
      <c r="Z14" s="36">
        <f t="shared" si="14"/>
        <v>7.8202415226963209E-2</v>
      </c>
      <c r="AA14" s="17">
        <f t="shared" si="53"/>
        <v>47.119351516781101</v>
      </c>
      <c r="AB14" s="96">
        <f t="shared" si="16"/>
        <v>5.0530274736306259E-2</v>
      </c>
      <c r="AC14" s="26">
        <v>1.1535</v>
      </c>
      <c r="AD14" s="20">
        <v>6.3E-2</v>
      </c>
      <c r="AE14" s="20">
        <v>1.3169999999999999</v>
      </c>
      <c r="AF14" s="19">
        <f t="shared" si="17"/>
        <v>1.0430536937641557</v>
      </c>
      <c r="AG14" s="19">
        <f t="shared" si="18"/>
        <v>1.0994687070884317</v>
      </c>
      <c r="AH14" s="19">
        <f t="shared" si="19"/>
        <v>4.3978748283537268</v>
      </c>
      <c r="AI14" s="19">
        <f t="shared" si="20"/>
        <v>5.4973435354421589</v>
      </c>
      <c r="AJ14" s="36">
        <f t="shared" si="21"/>
        <v>0.14724251208699801</v>
      </c>
      <c r="AK14" s="17">
        <f t="shared" si="54"/>
        <v>45.329210922153564</v>
      </c>
      <c r="AL14" s="96">
        <f t="shared" si="23"/>
        <v>9.7020767379040584E-2</v>
      </c>
      <c r="AM14" s="26">
        <v>1.1024</v>
      </c>
      <c r="AN14" s="20">
        <v>4.9000000000000002E-2</v>
      </c>
      <c r="AO14" s="20">
        <v>1.3640000000000001</v>
      </c>
      <c r="AP14" s="19">
        <f t="shared" si="24"/>
        <v>1.0802773259637877</v>
      </c>
      <c r="AQ14" s="19">
        <f t="shared" si="25"/>
        <v>1.0771675834738923</v>
      </c>
      <c r="AR14" s="19">
        <f t="shared" si="26"/>
        <v>6.4630055008433525</v>
      </c>
      <c r="AS14" s="19">
        <f t="shared" si="27"/>
        <v>7.540173084317245</v>
      </c>
      <c r="AT14" s="36">
        <f t="shared" si="28"/>
        <v>0.18426260158608487</v>
      </c>
      <c r="AU14" s="17">
        <f t="shared" si="55"/>
        <v>43.928350518088223</v>
      </c>
      <c r="AV14" s="96">
        <f t="shared" si="30"/>
        <v>0.14712606835037212</v>
      </c>
      <c r="AW14" s="26">
        <v>1.0443</v>
      </c>
      <c r="AX14" s="20">
        <v>4.1000000000000002E-2</v>
      </c>
      <c r="AY14" s="20">
        <v>1.4019999999999999</v>
      </c>
      <c r="AZ14" s="19">
        <f t="shared" si="31"/>
        <v>1.1103730285932771</v>
      </c>
      <c r="BA14" s="19">
        <f t="shared" si="32"/>
        <v>1.0212279880341855</v>
      </c>
      <c r="BB14" s="19">
        <f t="shared" si="33"/>
        <v>8.1698239042734837</v>
      </c>
      <c r="BC14" s="19">
        <f t="shared" si="34"/>
        <v>9.1910518923076694</v>
      </c>
      <c r="BD14" s="36">
        <f t="shared" si="35"/>
        <v>0.2171855857946125</v>
      </c>
      <c r="BE14" s="17">
        <f t="shared" si="56"/>
        <v>42.335591428534471</v>
      </c>
      <c r="BF14" s="96">
        <f t="shared" si="37"/>
        <v>0.19297767265315605</v>
      </c>
      <c r="BG14" s="26">
        <v>0.9738</v>
      </c>
      <c r="BH14" s="20">
        <v>3.4000000000000002E-2</v>
      </c>
      <c r="BI14" s="20">
        <v>1.464</v>
      </c>
      <c r="BJ14" s="19">
        <f t="shared" si="38"/>
        <v>1.1594765434098131</v>
      </c>
      <c r="BK14" s="19">
        <f t="shared" si="39"/>
        <v>0.96827299425680324</v>
      </c>
      <c r="BL14" s="19">
        <f t="shared" si="40"/>
        <v>9.6827299425680327</v>
      </c>
      <c r="BM14" s="19">
        <f t="shared" si="41"/>
        <v>10.651002936824836</v>
      </c>
      <c r="BN14" s="36">
        <f t="shared" si="42"/>
        <v>0.2454834386272445</v>
      </c>
      <c r="BO14" s="17">
        <f t="shared" si="57"/>
        <v>40.402897524686978</v>
      </c>
      <c r="BP14" s="96">
        <f t="shared" si="44"/>
        <v>0.2396543450046297</v>
      </c>
      <c r="BQ14" s="26">
        <v>0.92300000000000004</v>
      </c>
      <c r="BR14" s="20">
        <v>2.5999999999999999E-2</v>
      </c>
      <c r="BS14" s="20">
        <v>1.4730000000000001</v>
      </c>
      <c r="BT14" s="19">
        <f t="shared" si="45"/>
        <v>1.1666044729799554</v>
      </c>
      <c r="BU14" s="19">
        <f t="shared" si="46"/>
        <v>0.88061285548596746</v>
      </c>
      <c r="BV14" s="19">
        <f t="shared" si="47"/>
        <v>10.567354265831609</v>
      </c>
      <c r="BW14" s="19">
        <f t="shared" si="48"/>
        <v>11.447967121317577</v>
      </c>
      <c r="BX14" s="36">
        <f t="shared" si="49"/>
        <v>0.22804534694184977</v>
      </c>
      <c r="BY14" s="17">
        <f t="shared" si="58"/>
        <v>39.010261349999709</v>
      </c>
      <c r="BZ14" s="96">
        <f t="shared" si="51"/>
        <v>0.27088652831677806</v>
      </c>
    </row>
    <row r="15" spans="2:78" ht="20.100000000000001" customHeight="1">
      <c r="B15" s="2"/>
      <c r="C15" s="2"/>
      <c r="D15" s="2"/>
      <c r="E15" s="38">
        <v>44</v>
      </c>
      <c r="F15" s="20">
        <f t="shared" si="0"/>
        <v>0.87460000000000004</v>
      </c>
      <c r="G15" s="20">
        <f t="shared" si="1"/>
        <v>7.7916350481770413</v>
      </c>
      <c r="H15" s="29">
        <f t="shared" si="2"/>
        <v>78221.267605633795</v>
      </c>
      <c r="I15" s="19">
        <v>1.7451000000000001</v>
      </c>
      <c r="J15" s="19">
        <v>4.3999999999999997E-2</v>
      </c>
      <c r="K15" s="19">
        <v>1.232</v>
      </c>
      <c r="L15" s="19">
        <f t="shared" si="3"/>
        <v>0.97573435893503391</v>
      </c>
      <c r="M15" s="19">
        <f t="shared" si="4"/>
        <v>2.2021057864256668</v>
      </c>
      <c r="N15" s="19">
        <f t="shared" si="5"/>
        <v>0</v>
      </c>
      <c r="O15" s="19">
        <f t="shared" si="6"/>
        <v>2.2021057864256668</v>
      </c>
      <c r="P15" s="36">
        <f t="shared" si="7"/>
        <v>0</v>
      </c>
      <c r="Q15" s="17">
        <f t="shared" si="52"/>
        <v>70.827665501732895</v>
      </c>
      <c r="R15" s="96">
        <f t="shared" si="9"/>
        <v>0</v>
      </c>
      <c r="S15" s="19">
        <v>1.5144</v>
      </c>
      <c r="T15" s="19">
        <v>5.8999999999999997E-2</v>
      </c>
      <c r="U15" s="19">
        <v>1.23</v>
      </c>
      <c r="V15" s="19">
        <f t="shared" si="10"/>
        <v>0.97415037458611342</v>
      </c>
      <c r="W15" s="19">
        <f t="shared" si="11"/>
        <v>1.65297981457901</v>
      </c>
      <c r="X15" s="19">
        <f t="shared" si="12"/>
        <v>3.30595962915802</v>
      </c>
      <c r="Y15" s="19">
        <f t="shared" si="13"/>
        <v>4.9589394437370302</v>
      </c>
      <c r="Z15" s="36">
        <f t="shared" si="14"/>
        <v>6.0138606101922211E-2</v>
      </c>
      <c r="AA15" s="17">
        <f t="shared" si="53"/>
        <v>63.549618897461464</v>
      </c>
      <c r="AB15" s="96">
        <f t="shared" si="16"/>
        <v>5.2021706605231567E-2</v>
      </c>
      <c r="AC15" s="26">
        <v>1.3504</v>
      </c>
      <c r="AD15" s="20">
        <v>5.0999999999999997E-2</v>
      </c>
      <c r="AE15" s="20">
        <v>1.2370000000000001</v>
      </c>
      <c r="AF15" s="19">
        <f t="shared" si="17"/>
        <v>0.97969431980733535</v>
      </c>
      <c r="AG15" s="19">
        <f t="shared" si="18"/>
        <v>1.3293531935782463</v>
      </c>
      <c r="AH15" s="19">
        <f t="shared" si="19"/>
        <v>5.3174127743129853</v>
      </c>
      <c r="AI15" s="19">
        <f t="shared" si="20"/>
        <v>6.6467659678912314</v>
      </c>
      <c r="AJ15" s="36">
        <f t="shared" si="21"/>
        <v>0.10515518560221605</v>
      </c>
      <c r="AK15" s="17">
        <f t="shared" si="54"/>
        <v>58.375801632179652</v>
      </c>
      <c r="AL15" s="96">
        <f t="shared" si="23"/>
        <v>9.108933197727194E-2</v>
      </c>
      <c r="AM15" s="26">
        <v>1.1517999999999999</v>
      </c>
      <c r="AN15" s="20">
        <v>4.8000000000000001E-2</v>
      </c>
      <c r="AO15" s="20">
        <v>1.2729999999999999</v>
      </c>
      <c r="AP15" s="19">
        <f t="shared" si="24"/>
        <v>1.0082060380879043</v>
      </c>
      <c r="AQ15" s="19">
        <f t="shared" si="25"/>
        <v>1.0242054467806092</v>
      </c>
      <c r="AR15" s="19">
        <f t="shared" si="26"/>
        <v>6.1452326806836544</v>
      </c>
      <c r="AS15" s="19">
        <f t="shared" si="27"/>
        <v>7.1694381274642636</v>
      </c>
      <c r="AT15" s="36">
        <f t="shared" si="28"/>
        <v>0.1572209523511903</v>
      </c>
      <c r="AU15" s="17">
        <f t="shared" si="55"/>
        <v>52.110435114588391</v>
      </c>
      <c r="AV15" s="96">
        <f t="shared" si="30"/>
        <v>0.11792710360545977</v>
      </c>
      <c r="AW15" s="26">
        <v>1.0530999999999999</v>
      </c>
      <c r="AX15" s="20">
        <v>4.5999999999999999E-2</v>
      </c>
      <c r="AY15" s="20">
        <v>1.319</v>
      </c>
      <c r="AZ15" s="19">
        <f t="shared" si="31"/>
        <v>1.0446376781130762</v>
      </c>
      <c r="BA15" s="19">
        <f t="shared" si="32"/>
        <v>0.91918926151841374</v>
      </c>
      <c r="BB15" s="19">
        <f t="shared" si="33"/>
        <v>7.3535140921473099</v>
      </c>
      <c r="BC15" s="19">
        <f t="shared" si="34"/>
        <v>8.2727033536657242</v>
      </c>
      <c r="BD15" s="36">
        <f t="shared" si="35"/>
        <v>0.21567436962181152</v>
      </c>
      <c r="BE15" s="17">
        <f t="shared" si="56"/>
        <v>48.996680455543789</v>
      </c>
      <c r="BF15" s="96">
        <f t="shared" si="37"/>
        <v>0.15008188358432531</v>
      </c>
      <c r="BG15" s="26">
        <v>0.95909999999999995</v>
      </c>
      <c r="BH15" s="20">
        <v>4.7E-2</v>
      </c>
      <c r="BI15" s="20">
        <v>1.39</v>
      </c>
      <c r="BJ15" s="19">
        <f t="shared" si="38"/>
        <v>1.1008691224997542</v>
      </c>
      <c r="BK15" s="19">
        <f t="shared" si="39"/>
        <v>0.84670769730544215</v>
      </c>
      <c r="BL15" s="19">
        <f t="shared" si="40"/>
        <v>8.4670769730544215</v>
      </c>
      <c r="BM15" s="19">
        <f t="shared" si="41"/>
        <v>9.3137846703598637</v>
      </c>
      <c r="BN15" s="36">
        <f t="shared" si="42"/>
        <v>0.30590641611674196</v>
      </c>
      <c r="BO15" s="17">
        <f t="shared" si="57"/>
        <v>46.031199827882254</v>
      </c>
      <c r="BP15" s="96">
        <f t="shared" si="44"/>
        <v>0.1839421306573395</v>
      </c>
      <c r="BQ15" s="26">
        <v>0.90190000000000003</v>
      </c>
      <c r="BR15" s="20">
        <v>4.1000000000000002E-2</v>
      </c>
      <c r="BS15" s="20">
        <v>1.409</v>
      </c>
      <c r="BT15" s="19">
        <f t="shared" si="45"/>
        <v>1.1159169738144992</v>
      </c>
      <c r="BU15" s="19">
        <f t="shared" si="46"/>
        <v>0.76933392804219913</v>
      </c>
      <c r="BV15" s="19">
        <f t="shared" si="47"/>
        <v>9.2320071365063896</v>
      </c>
      <c r="BW15" s="19">
        <f t="shared" si="48"/>
        <v>10.001341064548589</v>
      </c>
      <c r="BX15" s="36">
        <f t="shared" si="49"/>
        <v>0.32903963638040584</v>
      </c>
      <c r="BY15" s="17">
        <f t="shared" si="58"/>
        <v>44.226673318283964</v>
      </c>
      <c r="BZ15" s="96">
        <f t="shared" si="51"/>
        <v>0.20874296988305791</v>
      </c>
    </row>
    <row r="16" spans="2:78" ht="20.100000000000001" customHeight="1">
      <c r="B16" s="2"/>
      <c r="C16" s="2"/>
      <c r="D16" s="2"/>
      <c r="E16" s="38">
        <v>46</v>
      </c>
      <c r="F16" s="20">
        <f t="shared" si="0"/>
        <v>0.91460000000000008</v>
      </c>
      <c r="G16" s="20">
        <f t="shared" si="1"/>
        <v>8.1479869826923412</v>
      </c>
      <c r="H16" s="29">
        <f t="shared" si="2"/>
        <v>81798.732394366205</v>
      </c>
      <c r="I16" s="19">
        <v>1.7012</v>
      </c>
      <c r="J16" s="19">
        <v>0.06</v>
      </c>
      <c r="K16" s="19">
        <v>1.2050000000000001</v>
      </c>
      <c r="L16" s="19">
        <f t="shared" si="3"/>
        <v>0.95435057022460712</v>
      </c>
      <c r="M16" s="19">
        <f t="shared" si="4"/>
        <v>2.0019856828896447</v>
      </c>
      <c r="N16" s="19">
        <f t="shared" si="5"/>
        <v>0</v>
      </c>
      <c r="O16" s="19">
        <f t="shared" si="6"/>
        <v>2.0019856828896447</v>
      </c>
      <c r="P16" s="36">
        <f t="shared" si="7"/>
        <v>0</v>
      </c>
      <c r="Q16" s="17">
        <f t="shared" si="52"/>
        <v>79.413056902989496</v>
      </c>
      <c r="R16" s="96">
        <f t="shared" si="9"/>
        <v>0</v>
      </c>
      <c r="S16" s="19">
        <v>1.6365000000000001</v>
      </c>
      <c r="T16" s="19">
        <v>5.0999999999999997E-2</v>
      </c>
      <c r="U16" s="19">
        <v>1.2010000000000001</v>
      </c>
      <c r="V16" s="19">
        <f t="shared" si="10"/>
        <v>0.95118260152676615</v>
      </c>
      <c r="W16" s="19">
        <f t="shared" si="11"/>
        <v>1.8403234475748009</v>
      </c>
      <c r="X16" s="19">
        <f t="shared" si="12"/>
        <v>3.6806468951496019</v>
      </c>
      <c r="Y16" s="19">
        <f t="shared" si="13"/>
        <v>5.5209703427244028</v>
      </c>
      <c r="Z16" s="36">
        <f t="shared" si="14"/>
        <v>4.9561827767985768E-2</v>
      </c>
      <c r="AA16" s="17">
        <f t="shared" si="53"/>
        <v>77.078864289131872</v>
      </c>
      <c r="AB16" s="96">
        <f t="shared" si="16"/>
        <v>4.775170118416721E-2</v>
      </c>
      <c r="AC16" s="26">
        <v>1.4491000000000001</v>
      </c>
      <c r="AD16" s="20">
        <v>3.9E-2</v>
      </c>
      <c r="AE16" s="20">
        <v>1.2070000000000001</v>
      </c>
      <c r="AF16" s="19">
        <f t="shared" si="17"/>
        <v>0.95593455457352761</v>
      </c>
      <c r="AG16" s="19">
        <f t="shared" si="18"/>
        <v>1.4574289047550788</v>
      </c>
      <c r="AH16" s="19">
        <f t="shared" si="19"/>
        <v>5.8297156190203152</v>
      </c>
      <c r="AI16" s="19">
        <f t="shared" si="20"/>
        <v>7.2871445237753942</v>
      </c>
      <c r="AJ16" s="36">
        <f t="shared" si="21"/>
        <v>7.6559707605624236E-2</v>
      </c>
      <c r="AK16" s="17">
        <f t="shared" si="54"/>
        <v>70.318003457031082</v>
      </c>
      <c r="AL16" s="96">
        <f t="shared" si="23"/>
        <v>8.2905021934854203E-2</v>
      </c>
      <c r="AM16" s="26">
        <v>1.3153999999999999</v>
      </c>
      <c r="AN16" s="20">
        <v>3.9E-2</v>
      </c>
      <c r="AO16" s="20">
        <v>1.2270000000000001</v>
      </c>
      <c r="AP16" s="19">
        <f t="shared" si="24"/>
        <v>0.9717743980627328</v>
      </c>
      <c r="AQ16" s="19">
        <f t="shared" si="25"/>
        <v>1.241026130509334</v>
      </c>
      <c r="AR16" s="19">
        <f t="shared" si="26"/>
        <v>7.4461567830560025</v>
      </c>
      <c r="AS16" s="19">
        <f t="shared" si="27"/>
        <v>8.6871829135653371</v>
      </c>
      <c r="AT16" s="36">
        <f t="shared" si="28"/>
        <v>0.1186768773206295</v>
      </c>
      <c r="AU16" s="17">
        <f t="shared" si="55"/>
        <v>65.494486417266543</v>
      </c>
      <c r="AV16" s="96">
        <f t="shared" si="30"/>
        <v>0.11369135312576396</v>
      </c>
      <c r="AW16" s="26">
        <v>1.1548</v>
      </c>
      <c r="AX16" s="20">
        <v>3.5000000000000003E-2</v>
      </c>
      <c r="AY16" s="20">
        <v>1.2350000000000001</v>
      </c>
      <c r="AZ16" s="19">
        <f t="shared" si="31"/>
        <v>0.97811033545841486</v>
      </c>
      <c r="BA16" s="19">
        <f t="shared" si="32"/>
        <v>0.96899958492729377</v>
      </c>
      <c r="BB16" s="19">
        <f t="shared" si="33"/>
        <v>7.7519966794183501</v>
      </c>
      <c r="BC16" s="19">
        <f t="shared" si="34"/>
        <v>8.7209962643456436</v>
      </c>
      <c r="BD16" s="36">
        <f t="shared" si="35"/>
        <v>0.14386431232477093</v>
      </c>
      <c r="BE16" s="17">
        <f t="shared" si="56"/>
        <v>59.700493623054257</v>
      </c>
      <c r="BF16" s="96">
        <f t="shared" si="37"/>
        <v>0.12984811697477822</v>
      </c>
      <c r="BG16" s="26">
        <v>1.0119</v>
      </c>
      <c r="BH16" s="20">
        <v>3.6999999999999998E-2</v>
      </c>
      <c r="BI16" s="20">
        <v>1.2709999999999999</v>
      </c>
      <c r="BJ16" s="19">
        <f t="shared" si="38"/>
        <v>1.0066220537389838</v>
      </c>
      <c r="BK16" s="19">
        <f t="shared" si="39"/>
        <v>0.78802939596617794</v>
      </c>
      <c r="BL16" s="19">
        <f t="shared" si="40"/>
        <v>7.8802939596617794</v>
      </c>
      <c r="BM16" s="19">
        <f t="shared" si="41"/>
        <v>8.6683233556279582</v>
      </c>
      <c r="BN16" s="36">
        <f t="shared" si="42"/>
        <v>0.20135107506271638</v>
      </c>
      <c r="BO16" s="17">
        <f t="shared" si="57"/>
        <v>54.54506665983547</v>
      </c>
      <c r="BP16" s="96">
        <f t="shared" si="44"/>
        <v>0.1444730833093742</v>
      </c>
      <c r="BQ16" s="26">
        <v>0.87660000000000005</v>
      </c>
      <c r="BR16" s="20">
        <v>5.0999999999999997E-2</v>
      </c>
      <c r="BS16" s="20">
        <v>1.3029999999999999</v>
      </c>
      <c r="BT16" s="19">
        <f t="shared" si="45"/>
        <v>1.0319658033217121</v>
      </c>
      <c r="BU16" s="19">
        <f t="shared" si="46"/>
        <v>0.62153829123872173</v>
      </c>
      <c r="BV16" s="19">
        <f t="shared" si="47"/>
        <v>7.4584594948646608</v>
      </c>
      <c r="BW16" s="19">
        <f t="shared" si="48"/>
        <v>8.079997786103382</v>
      </c>
      <c r="BX16" s="36">
        <f t="shared" si="49"/>
        <v>0.35002686731749127</v>
      </c>
      <c r="BY16" s="17">
        <f t="shared" si="58"/>
        <v>49.663826155122365</v>
      </c>
      <c r="BZ16" s="96">
        <f t="shared" si="51"/>
        <v>0.15017891435848202</v>
      </c>
    </row>
    <row r="17" spans="2:78" ht="20.100000000000001" customHeight="1">
      <c r="B17" s="2"/>
      <c r="C17" s="2"/>
      <c r="D17" s="2"/>
      <c r="E17" s="38">
        <v>48</v>
      </c>
      <c r="F17" s="20">
        <f t="shared" si="0"/>
        <v>0.9546</v>
      </c>
      <c r="G17" s="20">
        <f t="shared" si="1"/>
        <v>8.504338917207642</v>
      </c>
      <c r="H17" s="29">
        <f t="shared" si="2"/>
        <v>85376.1971830986</v>
      </c>
      <c r="I17" s="19">
        <v>1.9409000000000001</v>
      </c>
      <c r="J17" s="19">
        <v>6.5000000000000002E-2</v>
      </c>
      <c r="K17" s="19">
        <v>1.198</v>
      </c>
      <c r="L17" s="19">
        <f t="shared" si="3"/>
        <v>0.94880662500338531</v>
      </c>
      <c r="M17" s="19">
        <f t="shared" si="4"/>
        <v>2.5757047660450181</v>
      </c>
      <c r="N17" s="19">
        <f t="shared" si="5"/>
        <v>0</v>
      </c>
      <c r="O17" s="19">
        <f t="shared" si="6"/>
        <v>2.5757047660450181</v>
      </c>
      <c r="P17" s="36">
        <f t="shared" si="7"/>
        <v>0</v>
      </c>
      <c r="Q17" s="17">
        <f t="shared" si="52"/>
        <v>100.12743622727423</v>
      </c>
      <c r="R17" s="96">
        <f t="shared" si="9"/>
        <v>0</v>
      </c>
      <c r="S17" s="19">
        <v>1.8409</v>
      </c>
      <c r="T17" s="19">
        <v>4.4999999999999998E-2</v>
      </c>
      <c r="U17" s="19">
        <v>1.1919999999999999</v>
      </c>
      <c r="V17" s="19">
        <f t="shared" si="10"/>
        <v>0.94405467195662374</v>
      </c>
      <c r="W17" s="19">
        <f t="shared" si="11"/>
        <v>2.2939768543533621</v>
      </c>
      <c r="X17" s="19">
        <f t="shared" si="12"/>
        <v>4.5879537087067241</v>
      </c>
      <c r="Y17" s="19">
        <f t="shared" si="13"/>
        <v>6.8819305630600862</v>
      </c>
      <c r="Z17" s="36">
        <f t="shared" si="14"/>
        <v>4.3078061091764187E-2</v>
      </c>
      <c r="AA17" s="17">
        <f t="shared" si="53"/>
        <v>96.025365834088333</v>
      </c>
      <c r="AB17" s="96">
        <f t="shared" si="16"/>
        <v>4.777856005915921E-2</v>
      </c>
      <c r="AC17" s="22">
        <v>1.6913</v>
      </c>
      <c r="AD17" s="19">
        <v>3.3000000000000002E-2</v>
      </c>
      <c r="AE17" s="19">
        <v>1.1859999999999999</v>
      </c>
      <c r="AF17" s="19">
        <f t="shared" si="17"/>
        <v>0.93930271890986217</v>
      </c>
      <c r="AG17" s="19">
        <f t="shared" si="18"/>
        <v>1.9168441386456043</v>
      </c>
      <c r="AH17" s="19">
        <f t="shared" si="19"/>
        <v>7.6673765545824173</v>
      </c>
      <c r="AI17" s="19">
        <f t="shared" si="20"/>
        <v>9.5842206932280209</v>
      </c>
      <c r="AJ17" s="36">
        <f t="shared" si="21"/>
        <v>6.2546705160967095E-2</v>
      </c>
      <c r="AK17" s="17">
        <f t="shared" si="54"/>
        <v>89.888668525882267</v>
      </c>
      <c r="AL17" s="96">
        <f t="shared" si="23"/>
        <v>8.529858857987975E-2</v>
      </c>
      <c r="AM17" s="26">
        <v>1.5580000000000001</v>
      </c>
      <c r="AN17" s="20">
        <v>0.03</v>
      </c>
      <c r="AO17" s="20">
        <v>1.1819999999999999</v>
      </c>
      <c r="AP17" s="19">
        <f t="shared" si="24"/>
        <v>0.93613475021202119</v>
      </c>
      <c r="AQ17" s="19">
        <f t="shared" si="25"/>
        <v>1.6156451646348837</v>
      </c>
      <c r="AR17" s="19">
        <f t="shared" si="26"/>
        <v>9.6938709878093015</v>
      </c>
      <c r="AS17" s="19">
        <f t="shared" si="27"/>
        <v>11.309516152444186</v>
      </c>
      <c r="AT17" s="36">
        <f t="shared" si="28"/>
        <v>8.47166133067907E-2</v>
      </c>
      <c r="AU17" s="17">
        <f t="shared" si="55"/>
        <v>84.420608691765466</v>
      </c>
      <c r="AV17" s="96">
        <f t="shared" si="30"/>
        <v>0.11482825269838239</v>
      </c>
      <c r="AW17" s="26">
        <v>1.4298</v>
      </c>
      <c r="AX17" s="20">
        <v>2.7E-2</v>
      </c>
      <c r="AY17" s="20">
        <v>1.1859999999999999</v>
      </c>
      <c r="AZ17" s="19">
        <f t="shared" si="31"/>
        <v>0.93930271890986217</v>
      </c>
      <c r="BA17" s="19">
        <f t="shared" si="32"/>
        <v>1.3699227845866311</v>
      </c>
      <c r="BB17" s="19">
        <f t="shared" si="33"/>
        <v>10.959382276693049</v>
      </c>
      <c r="BC17" s="19">
        <f t="shared" si="34"/>
        <v>12.32930506127968</v>
      </c>
      <c r="BD17" s="36">
        <f t="shared" si="35"/>
        <v>0.10234915389976433</v>
      </c>
      <c r="BE17" s="17">
        <f t="shared" si="56"/>
        <v>79.161754447701171</v>
      </c>
      <c r="BF17" s="96">
        <f t="shared" si="37"/>
        <v>0.138442892696794</v>
      </c>
      <c r="BG17" s="22">
        <v>1.2827</v>
      </c>
      <c r="BH17" s="19">
        <v>2.1000000000000001E-2</v>
      </c>
      <c r="BI17" s="19">
        <v>1.1870000000000001</v>
      </c>
      <c r="BJ17" s="19">
        <f t="shared" si="38"/>
        <v>0.94009471108432252</v>
      </c>
      <c r="BK17" s="19">
        <f t="shared" si="39"/>
        <v>1.1044034453051976</v>
      </c>
      <c r="BL17" s="19">
        <f t="shared" si="40"/>
        <v>11.044034453051976</v>
      </c>
      <c r="BM17" s="19">
        <f t="shared" si="41"/>
        <v>12.148437898357173</v>
      </c>
      <c r="BN17" s="36">
        <f t="shared" si="42"/>
        <v>9.9673993806776121E-2</v>
      </c>
      <c r="BO17" s="17">
        <f t="shared" si="57"/>
        <v>73.127608899324741</v>
      </c>
      <c r="BP17" s="96">
        <f t="shared" si="44"/>
        <v>0.15102414285494239</v>
      </c>
      <c r="BQ17" s="22">
        <v>1.1679999999999999</v>
      </c>
      <c r="BR17" s="19">
        <v>2.3E-2</v>
      </c>
      <c r="BS17" s="19">
        <v>1.204</v>
      </c>
      <c r="BT17" s="19">
        <f t="shared" si="45"/>
        <v>0.95355857805014677</v>
      </c>
      <c r="BU17" s="19">
        <f t="shared" si="46"/>
        <v>0.94213857252725286</v>
      </c>
      <c r="BV17" s="19">
        <f t="shared" si="47"/>
        <v>11.305662870327033</v>
      </c>
      <c r="BW17" s="19">
        <f t="shared" si="48"/>
        <v>12.247801442854286</v>
      </c>
      <c r="BX17" s="36">
        <f t="shared" si="49"/>
        <v>0.13477929597529137</v>
      </c>
      <c r="BY17" s="17">
        <f t="shared" si="58"/>
        <v>68.422534158340525</v>
      </c>
      <c r="BZ17" s="96">
        <f t="shared" si="51"/>
        <v>0.16523303337704429</v>
      </c>
    </row>
    <row r="18" spans="2:78" ht="20.100000000000001" customHeight="1">
      <c r="B18" s="2"/>
      <c r="C18" s="2"/>
      <c r="D18" s="2"/>
      <c r="E18" s="38">
        <v>50</v>
      </c>
      <c r="F18" s="20">
        <f t="shared" si="0"/>
        <v>0.99460000000000004</v>
      </c>
      <c r="G18" s="20">
        <f t="shared" si="1"/>
        <v>8.860690851722941</v>
      </c>
      <c r="H18" s="29">
        <f t="shared" si="2"/>
        <v>88953.661971830996</v>
      </c>
      <c r="I18" s="19">
        <v>1.9020999999999999</v>
      </c>
      <c r="J18" s="19">
        <v>5.6000000000000001E-2</v>
      </c>
      <c r="K18" s="19">
        <v>1.206</v>
      </c>
      <c r="L18" s="19">
        <f t="shared" si="3"/>
        <v>0.95514256239906736</v>
      </c>
      <c r="M18" s="19">
        <f t="shared" si="4"/>
        <v>2.5069024349009976</v>
      </c>
      <c r="N18" s="19">
        <f t="shared" si="5"/>
        <v>0</v>
      </c>
      <c r="O18" s="19">
        <f t="shared" si="6"/>
        <v>2.5069024349009976</v>
      </c>
      <c r="P18" s="36">
        <f t="shared" si="7"/>
        <v>0</v>
      </c>
      <c r="Q18" s="17">
        <f t="shared" si="52"/>
        <v>111.44876661807839</v>
      </c>
      <c r="R18" s="96">
        <f t="shared" si="9"/>
        <v>0</v>
      </c>
      <c r="S18" s="19">
        <v>1.8823000000000001</v>
      </c>
      <c r="T18" s="19">
        <v>4.2000000000000003E-2</v>
      </c>
      <c r="U18" s="19">
        <v>1.2010000000000001</v>
      </c>
      <c r="V18" s="19">
        <f t="shared" si="10"/>
        <v>0.95118260152676615</v>
      </c>
      <c r="W18" s="19">
        <f t="shared" si="11"/>
        <v>2.43466843192454</v>
      </c>
      <c r="X18" s="19">
        <f t="shared" si="12"/>
        <v>4.8693368638490799</v>
      </c>
      <c r="Y18" s="19">
        <f t="shared" si="13"/>
        <v>7.3040052957736199</v>
      </c>
      <c r="Z18" s="36">
        <f t="shared" si="14"/>
        <v>4.0815622867752997E-2</v>
      </c>
      <c r="AA18" s="17">
        <f t="shared" si="53"/>
        <v>110.53011811092301</v>
      </c>
      <c r="AB18" s="96">
        <f t="shared" si="16"/>
        <v>4.4054389401470051E-2</v>
      </c>
      <c r="AC18" s="22">
        <v>1.8121</v>
      </c>
      <c r="AD18" s="19">
        <v>2.7E-2</v>
      </c>
      <c r="AE18" s="19">
        <v>1.196</v>
      </c>
      <c r="AF18" s="19">
        <f t="shared" si="17"/>
        <v>0.94722264065446471</v>
      </c>
      <c r="AG18" s="19">
        <f t="shared" si="18"/>
        <v>2.2377048617788793</v>
      </c>
      <c r="AH18" s="19">
        <f t="shared" si="19"/>
        <v>8.9508194471155171</v>
      </c>
      <c r="AI18" s="19">
        <f t="shared" si="20"/>
        <v>11.188524308894397</v>
      </c>
      <c r="AJ18" s="36">
        <f t="shared" si="21"/>
        <v>5.2041192824622461E-2</v>
      </c>
      <c r="AK18" s="17">
        <f t="shared" si="54"/>
        <v>107.27309158555391</v>
      </c>
      <c r="AL18" s="96">
        <f t="shared" si="23"/>
        <v>8.3439558931485969E-2</v>
      </c>
      <c r="AM18" s="22">
        <v>1.7107000000000001</v>
      </c>
      <c r="AN18" s="19">
        <v>2.5000000000000001E-2</v>
      </c>
      <c r="AO18" s="19">
        <v>1.194</v>
      </c>
      <c r="AP18" s="19">
        <f t="shared" si="24"/>
        <v>0.94563865630554422</v>
      </c>
      <c r="AQ18" s="19">
        <f t="shared" si="25"/>
        <v>1.9876160259458149</v>
      </c>
      <c r="AR18" s="19">
        <f t="shared" si="26"/>
        <v>11.925696155674888</v>
      </c>
      <c r="AS18" s="19">
        <f t="shared" si="27"/>
        <v>13.913312181620704</v>
      </c>
      <c r="AT18" s="36">
        <f t="shared" si="28"/>
        <v>7.2037899361020633E-2</v>
      </c>
      <c r="AU18" s="17">
        <f t="shared" si="55"/>
        <v>102.56849771557633</v>
      </c>
      <c r="AV18" s="96">
        <f t="shared" si="30"/>
        <v>0.11627055500749349</v>
      </c>
      <c r="AW18" s="22">
        <v>1.591</v>
      </c>
      <c r="AX18" s="19">
        <v>2.5000000000000001E-2</v>
      </c>
      <c r="AY18" s="19">
        <v>1.1879999999999999</v>
      </c>
      <c r="AZ18" s="19">
        <f t="shared" si="31"/>
        <v>0.94088670325878276</v>
      </c>
      <c r="BA18" s="19">
        <f t="shared" si="32"/>
        <v>1.7019600668250614</v>
      </c>
      <c r="BB18" s="19">
        <f t="shared" si="33"/>
        <v>13.615680534600491</v>
      </c>
      <c r="BC18" s="19">
        <f t="shared" si="34"/>
        <v>15.317640601425552</v>
      </c>
      <c r="BD18" s="36">
        <f t="shared" si="35"/>
        <v>9.5087625953871643E-2</v>
      </c>
      <c r="BE18" s="17">
        <f t="shared" si="56"/>
        <v>97.01484992231876</v>
      </c>
      <c r="BF18" s="96">
        <f t="shared" si="37"/>
        <v>0.14034635466119641</v>
      </c>
      <c r="BG18" s="22">
        <v>1.4579</v>
      </c>
      <c r="BH18" s="19">
        <v>2.5000000000000001E-2</v>
      </c>
      <c r="BI18" s="19">
        <v>1.1919999999999999</v>
      </c>
      <c r="BJ18" s="19">
        <f t="shared" si="38"/>
        <v>0.94405467195662374</v>
      </c>
      <c r="BK18" s="19">
        <f t="shared" si="39"/>
        <v>1.4387459301753645</v>
      </c>
      <c r="BL18" s="19">
        <f t="shared" si="40"/>
        <v>14.387459301753642</v>
      </c>
      <c r="BM18" s="19">
        <f t="shared" si="41"/>
        <v>15.826205231929007</v>
      </c>
      <c r="BN18" s="36">
        <f t="shared" si="42"/>
        <v>0.11966128081045609</v>
      </c>
      <c r="BO18" s="17">
        <f t="shared" si="57"/>
        <v>90.839490513107549</v>
      </c>
      <c r="BP18" s="96">
        <f t="shared" si="44"/>
        <v>0.15838331127228886</v>
      </c>
      <c r="BQ18" s="22">
        <v>1.3403</v>
      </c>
      <c r="BR18" s="19">
        <v>2.7E-2</v>
      </c>
      <c r="BS18" s="19">
        <v>1.19</v>
      </c>
      <c r="BT18" s="19">
        <f t="shared" si="45"/>
        <v>0.94247068760770325</v>
      </c>
      <c r="BU18" s="19">
        <f t="shared" si="46"/>
        <v>1.2119203649907735</v>
      </c>
      <c r="BV18" s="19">
        <f t="shared" si="47"/>
        <v>14.543044379889279</v>
      </c>
      <c r="BW18" s="19">
        <f t="shared" si="48"/>
        <v>15.754964744880052</v>
      </c>
      <c r="BX18" s="36">
        <f t="shared" si="49"/>
        <v>0.15456105040550691</v>
      </c>
      <c r="BY18" s="17">
        <f t="shared" si="58"/>
        <v>85.383275137275575</v>
      </c>
      <c r="BZ18" s="96">
        <f t="shared" si="51"/>
        <v>0.17032661673504085</v>
      </c>
    </row>
    <row r="19" spans="2:78" ht="20.100000000000001" customHeight="1">
      <c r="B19" s="15"/>
      <c r="C19" s="2"/>
      <c r="D19" s="2"/>
      <c r="E19" s="38">
        <v>52</v>
      </c>
      <c r="F19" s="20">
        <f t="shared" si="0"/>
        <v>1.0346</v>
      </c>
      <c r="G19" s="20">
        <f t="shared" si="1"/>
        <v>9.2170427862382418</v>
      </c>
      <c r="H19" s="29">
        <f t="shared" si="2"/>
        <v>92531.126760563377</v>
      </c>
      <c r="I19" s="19">
        <v>1.9591000000000001</v>
      </c>
      <c r="J19" s="19">
        <v>4.3999999999999997E-2</v>
      </c>
      <c r="K19" s="19">
        <v>1.21</v>
      </c>
      <c r="L19" s="19">
        <f t="shared" si="3"/>
        <v>0.95831053109690834</v>
      </c>
      <c r="M19" s="19">
        <f t="shared" si="4"/>
        <v>2.6770721452830277</v>
      </c>
      <c r="N19" s="19">
        <f t="shared" si="5"/>
        <v>0</v>
      </c>
      <c r="O19" s="19">
        <f t="shared" si="6"/>
        <v>2.6770721452830277</v>
      </c>
      <c r="P19" s="36">
        <f t="shared" si="7"/>
        <v>0</v>
      </c>
      <c r="Q19" s="17">
        <f t="shared" si="52"/>
        <v>128.41993054631646</v>
      </c>
      <c r="R19" s="96">
        <f t="shared" si="9"/>
        <v>0</v>
      </c>
      <c r="S19" s="19">
        <v>1.9341999999999999</v>
      </c>
      <c r="T19" s="19">
        <v>3.5999999999999997E-2</v>
      </c>
      <c r="U19" s="19">
        <v>1.2030000000000001</v>
      </c>
      <c r="V19" s="19">
        <f t="shared" si="10"/>
        <v>0.95276658587568663</v>
      </c>
      <c r="W19" s="19">
        <f t="shared" si="11"/>
        <v>2.5793491750285011</v>
      </c>
      <c r="X19" s="19">
        <f t="shared" si="12"/>
        <v>5.1586983500570023</v>
      </c>
      <c r="Y19" s="19">
        <f t="shared" si="13"/>
        <v>7.7380475250855039</v>
      </c>
      <c r="Z19" s="36">
        <f t="shared" si="14"/>
        <v>3.5101435585418991E-2</v>
      </c>
      <c r="AA19" s="17">
        <f t="shared" si="53"/>
        <v>127.11959454102863</v>
      </c>
      <c r="AB19" s="96">
        <f t="shared" si="16"/>
        <v>4.0581456923952042E-2</v>
      </c>
      <c r="AC19" s="26">
        <v>1.8532</v>
      </c>
      <c r="AD19" s="20">
        <v>3.5000000000000003E-2</v>
      </c>
      <c r="AE19" s="19">
        <v>1.2050000000000001</v>
      </c>
      <c r="AF19" s="19">
        <f t="shared" si="17"/>
        <v>0.95435057022460712</v>
      </c>
      <c r="AG19" s="19">
        <f t="shared" si="18"/>
        <v>2.3757175300874094</v>
      </c>
      <c r="AH19" s="19">
        <f t="shared" si="19"/>
        <v>9.5028701203496375</v>
      </c>
      <c r="AI19" s="19">
        <f t="shared" si="20"/>
        <v>11.878587650437048</v>
      </c>
      <c r="AJ19" s="36">
        <f t="shared" si="21"/>
        <v>6.8479922012613048E-2</v>
      </c>
      <c r="AK19" s="17">
        <f t="shared" si="54"/>
        <v>122.88958584912849</v>
      </c>
      <c r="AL19" s="96">
        <f t="shared" si="23"/>
        <v>7.7328522630195115E-2</v>
      </c>
      <c r="AM19" s="22">
        <v>1.7509999999999999</v>
      </c>
      <c r="AN19" s="19">
        <v>3.1E-2</v>
      </c>
      <c r="AO19" s="19">
        <v>1.204</v>
      </c>
      <c r="AP19" s="19">
        <f t="shared" si="24"/>
        <v>0.95355857805014677</v>
      </c>
      <c r="AQ19" s="19">
        <f t="shared" si="25"/>
        <v>2.1173926023198022</v>
      </c>
      <c r="AR19" s="19">
        <f t="shared" si="26"/>
        <v>12.704355613918812</v>
      </c>
      <c r="AS19" s="19">
        <f t="shared" si="27"/>
        <v>14.821748216238614</v>
      </c>
      <c r="AT19" s="36">
        <f t="shared" si="28"/>
        <v>9.0829525548565923E-2</v>
      </c>
      <c r="AU19" s="17">
        <f t="shared" si="55"/>
        <v>117.55246377120015</v>
      </c>
      <c r="AV19" s="96">
        <f t="shared" si="30"/>
        <v>0.10807392041264323</v>
      </c>
      <c r="AW19" s="26">
        <v>1.6186</v>
      </c>
      <c r="AX19" s="20">
        <v>3.1E-2</v>
      </c>
      <c r="AY19" s="19">
        <v>1.2090000000000001</v>
      </c>
      <c r="AZ19" s="19">
        <f t="shared" si="31"/>
        <v>0.9575185389224482</v>
      </c>
      <c r="BA19" s="19">
        <f t="shared" si="32"/>
        <v>1.8243484803147283</v>
      </c>
      <c r="BB19" s="19">
        <f t="shared" si="33"/>
        <v>14.594787842517826</v>
      </c>
      <c r="BC19" s="19">
        <f t="shared" si="34"/>
        <v>16.419136322832554</v>
      </c>
      <c r="BD19" s="36">
        <f t="shared" si="35"/>
        <v>0.12211398672324575</v>
      </c>
      <c r="BE19" s="17">
        <f t="shared" si="56"/>
        <v>110.63822734147699</v>
      </c>
      <c r="BF19" s="96">
        <f t="shared" si="37"/>
        <v>0.13191451267085161</v>
      </c>
      <c r="BG19" s="26">
        <v>1.4692000000000001</v>
      </c>
      <c r="BH19" s="20">
        <v>3.2000000000000001E-2</v>
      </c>
      <c r="BI19" s="19">
        <v>1.212</v>
      </c>
      <c r="BJ19" s="19">
        <f t="shared" si="38"/>
        <v>0.95989451544582882</v>
      </c>
      <c r="BK19" s="19">
        <f t="shared" si="39"/>
        <v>1.5105781706395909</v>
      </c>
      <c r="BL19" s="19">
        <f t="shared" si="40"/>
        <v>15.105781706395909</v>
      </c>
      <c r="BM19" s="19">
        <f t="shared" si="41"/>
        <v>16.616359877035499</v>
      </c>
      <c r="BN19" s="36">
        <f t="shared" si="42"/>
        <v>0.1583493720812888</v>
      </c>
      <c r="BO19" s="17">
        <f t="shared" si="57"/>
        <v>102.83621130975006</v>
      </c>
      <c r="BP19" s="96">
        <f t="shared" si="44"/>
        <v>0.14689165921230032</v>
      </c>
      <c r="BQ19" s="26">
        <v>1.3506</v>
      </c>
      <c r="BR19" s="20">
        <v>2.5000000000000001E-2</v>
      </c>
      <c r="BS19" s="19">
        <v>1.2110000000000001</v>
      </c>
      <c r="BT19" s="19">
        <f t="shared" si="45"/>
        <v>0.95910252327136869</v>
      </c>
      <c r="BU19" s="19">
        <f t="shared" si="46"/>
        <v>1.2744356233285099</v>
      </c>
      <c r="BV19" s="19">
        <f t="shared" si="47"/>
        <v>15.293227479942116</v>
      </c>
      <c r="BW19" s="19">
        <f t="shared" si="48"/>
        <v>16.567663103270625</v>
      </c>
      <c r="BX19" s="36">
        <f t="shared" si="49"/>
        <v>0.14820766620487047</v>
      </c>
      <c r="BY19" s="17">
        <f t="shared" si="58"/>
        <v>96.642643027535783</v>
      </c>
      <c r="BZ19" s="96">
        <f t="shared" si="51"/>
        <v>0.15824512866007517</v>
      </c>
    </row>
    <row r="20" spans="2:78" ht="20.100000000000001" customHeight="1">
      <c r="B20" s="15"/>
      <c r="C20" s="2"/>
      <c r="D20" s="16"/>
      <c r="E20" s="38">
        <v>54</v>
      </c>
      <c r="F20" s="20">
        <f t="shared" si="0"/>
        <v>1.0746</v>
      </c>
      <c r="G20" s="20">
        <f t="shared" si="1"/>
        <v>9.5733947207535426</v>
      </c>
      <c r="H20" s="29">
        <f t="shared" si="2"/>
        <v>96108.591549295772</v>
      </c>
      <c r="I20" s="19">
        <v>2.0912999999999999</v>
      </c>
      <c r="J20" s="19">
        <v>4.2000000000000003E-2</v>
      </c>
      <c r="K20" s="19">
        <v>1.212</v>
      </c>
      <c r="L20" s="19">
        <f t="shared" si="3"/>
        <v>0.95989451544582882</v>
      </c>
      <c r="M20" s="19">
        <f t="shared" si="4"/>
        <v>3.0606526160221996</v>
      </c>
      <c r="N20" s="19">
        <f t="shared" si="5"/>
        <v>0</v>
      </c>
      <c r="O20" s="19">
        <f t="shared" si="6"/>
        <v>3.0606526160221996</v>
      </c>
      <c r="P20" s="36">
        <f t="shared" si="7"/>
        <v>0</v>
      </c>
      <c r="Q20" s="17">
        <f t="shared" si="52"/>
        <v>151.63415044889723</v>
      </c>
      <c r="R20" s="96">
        <f t="shared" si="9"/>
        <v>0</v>
      </c>
      <c r="S20" s="19">
        <v>2.0156999999999998</v>
      </c>
      <c r="T20" s="19">
        <v>4.1000000000000002E-2</v>
      </c>
      <c r="U20" s="19">
        <v>1.2110000000000001</v>
      </c>
      <c r="V20" s="19">
        <f t="shared" si="10"/>
        <v>0.95910252327136869</v>
      </c>
      <c r="W20" s="19">
        <f t="shared" si="11"/>
        <v>2.8386784664230502</v>
      </c>
      <c r="X20" s="19">
        <f t="shared" si="12"/>
        <v>5.6773569328461004</v>
      </c>
      <c r="Y20" s="19">
        <f t="shared" si="13"/>
        <v>8.5160353992691498</v>
      </c>
      <c r="Z20" s="36">
        <f t="shared" si="14"/>
        <v>4.0510095429331268E-2</v>
      </c>
      <c r="AA20" s="17">
        <f t="shared" si="53"/>
        <v>147.21029301288573</v>
      </c>
      <c r="AB20" s="96">
        <f t="shared" si="16"/>
        <v>3.8566304139814093E-2</v>
      </c>
      <c r="AC20" s="22">
        <v>1.9194</v>
      </c>
      <c r="AD20" s="19">
        <v>3.2000000000000001E-2</v>
      </c>
      <c r="AE20" s="19">
        <v>1.2090000000000001</v>
      </c>
      <c r="AF20" s="19">
        <f t="shared" si="17"/>
        <v>0.9575185389224482</v>
      </c>
      <c r="AG20" s="19">
        <f t="shared" si="18"/>
        <v>2.5654272769355813</v>
      </c>
      <c r="AH20" s="19">
        <f t="shared" si="19"/>
        <v>10.261709107742325</v>
      </c>
      <c r="AI20" s="19">
        <f t="shared" si="20"/>
        <v>12.827136384677907</v>
      </c>
      <c r="AJ20" s="36">
        <f t="shared" si="21"/>
        <v>6.3026573792642954E-2</v>
      </c>
      <c r="AK20" s="17">
        <f t="shared" si="54"/>
        <v>141.57514127891869</v>
      </c>
      <c r="AL20" s="96">
        <f t="shared" si="23"/>
        <v>7.2482421808258146E-2</v>
      </c>
      <c r="AM20" s="26">
        <v>1.8159000000000001</v>
      </c>
      <c r="AN20" s="20">
        <v>2.4E-2</v>
      </c>
      <c r="AO20" s="19">
        <v>1.212</v>
      </c>
      <c r="AP20" s="19">
        <f t="shared" si="24"/>
        <v>0.95989451544582882</v>
      </c>
      <c r="AQ20" s="19">
        <f t="shared" si="25"/>
        <v>2.3076249310865675</v>
      </c>
      <c r="AR20" s="19">
        <f t="shared" si="26"/>
        <v>13.845749586519405</v>
      </c>
      <c r="AS20" s="19">
        <f t="shared" si="27"/>
        <v>16.153374517605972</v>
      </c>
      <c r="AT20" s="36">
        <f t="shared" si="28"/>
        <v>7.125721743657995E-2</v>
      </c>
      <c r="AU20" s="17">
        <f t="shared" si="55"/>
        <v>135.51866978914106</v>
      </c>
      <c r="AV20" s="96">
        <f t="shared" si="30"/>
        <v>0.10216857653681639</v>
      </c>
      <c r="AW20" s="22">
        <v>1.6805000000000001</v>
      </c>
      <c r="AX20" s="19">
        <v>2.4E-2</v>
      </c>
      <c r="AY20" s="19">
        <v>1.214</v>
      </c>
      <c r="AZ20" s="19">
        <f t="shared" si="31"/>
        <v>0.96147849979474931</v>
      </c>
      <c r="BA20" s="19">
        <f t="shared" si="32"/>
        <v>1.9828530629366217</v>
      </c>
      <c r="BB20" s="19">
        <f t="shared" si="33"/>
        <v>15.862824503492973</v>
      </c>
      <c r="BC20" s="19">
        <f t="shared" si="34"/>
        <v>17.845677566429593</v>
      </c>
      <c r="BD20" s="36">
        <f t="shared" si="35"/>
        <v>9.5323445077245328E-2</v>
      </c>
      <c r="BE20" s="17">
        <f t="shared" si="56"/>
        <v>127.59551771459131</v>
      </c>
      <c r="BF20" s="96">
        <f t="shared" si="37"/>
        <v>0.12432117356171803</v>
      </c>
      <c r="BG20" s="22">
        <v>1.4911000000000001</v>
      </c>
      <c r="BH20" s="19">
        <v>2.4E-2</v>
      </c>
      <c r="BI20" s="19">
        <v>1.2210000000000001</v>
      </c>
      <c r="BJ20" s="19">
        <f t="shared" si="38"/>
        <v>0.96702244501597123</v>
      </c>
      <c r="BK20" s="19">
        <f t="shared" si="39"/>
        <v>1.57914130629046</v>
      </c>
      <c r="BL20" s="19">
        <f t="shared" si="40"/>
        <v>15.791413062904599</v>
      </c>
      <c r="BM20" s="19">
        <f t="shared" si="41"/>
        <v>17.370554369195059</v>
      </c>
      <c r="BN20" s="36">
        <f t="shared" si="42"/>
        <v>0.1205323703063429</v>
      </c>
      <c r="BO20" s="17">
        <f t="shared" si="57"/>
        <v>116.51246747146196</v>
      </c>
      <c r="BP20" s="96">
        <f t="shared" si="44"/>
        <v>0.13553410553915596</v>
      </c>
      <c r="BQ20" s="22">
        <v>1.3617999999999999</v>
      </c>
      <c r="BR20" s="19">
        <v>1.9E-2</v>
      </c>
      <c r="BS20" s="19">
        <v>1.2190000000000001</v>
      </c>
      <c r="BT20" s="19">
        <f t="shared" si="45"/>
        <v>0.96543846066705075</v>
      </c>
      <c r="BU20" s="19">
        <f t="shared" si="46"/>
        <v>1.3128351508504121</v>
      </c>
      <c r="BV20" s="19">
        <f t="shared" si="47"/>
        <v>15.754021810204945</v>
      </c>
      <c r="BW20" s="19">
        <f t="shared" si="48"/>
        <v>17.066856961055358</v>
      </c>
      <c r="BX20" s="36">
        <f t="shared" si="49"/>
        <v>0.11413093779762186</v>
      </c>
      <c r="BY20" s="17">
        <f t="shared" si="58"/>
        <v>108.94626685669623</v>
      </c>
      <c r="BZ20" s="96">
        <f t="shared" si="51"/>
        <v>0.14460359464108288</v>
      </c>
    </row>
    <row r="21" spans="2:78" ht="20.100000000000001" customHeight="1">
      <c r="B21" s="15"/>
      <c r="C21" s="2"/>
      <c r="D21" s="16"/>
      <c r="E21" s="38">
        <v>56</v>
      </c>
      <c r="F21" s="20">
        <f t="shared" si="0"/>
        <v>1.1146</v>
      </c>
      <c r="G21" s="21">
        <f t="shared" si="1"/>
        <v>9.9297466552688434</v>
      </c>
      <c r="H21" s="30">
        <f t="shared" si="2"/>
        <v>99686.056338028182</v>
      </c>
      <c r="I21" s="19">
        <v>2.0792000000000002</v>
      </c>
      <c r="J21" s="19">
        <v>4.8000000000000001E-2</v>
      </c>
      <c r="K21" s="19">
        <v>1.216</v>
      </c>
      <c r="L21" s="19">
        <f t="shared" si="3"/>
        <v>0.96306248414366991</v>
      </c>
      <c r="M21" s="19">
        <f t="shared" si="4"/>
        <v>3.0453401497606789</v>
      </c>
      <c r="N21" s="19">
        <f t="shared" si="5"/>
        <v>0</v>
      </c>
      <c r="O21" s="19">
        <f t="shared" si="6"/>
        <v>3.0453401497606789</v>
      </c>
      <c r="P21" s="36">
        <f t="shared" si="7"/>
        <v>0</v>
      </c>
      <c r="Q21" s="17">
        <f>0.5926*0.5*$C$6*$F21^3*($C$7*I21*2+$C$7)*$C$8</f>
        <v>168.41507186962241</v>
      </c>
      <c r="R21" s="96">
        <f t="shared" si="9"/>
        <v>0</v>
      </c>
      <c r="S21" s="19">
        <v>2.0070999999999999</v>
      </c>
      <c r="T21" s="19">
        <v>3.7999999999999999E-2</v>
      </c>
      <c r="U21" s="19">
        <v>1.2130000000000001</v>
      </c>
      <c r="V21" s="19">
        <f t="shared" si="10"/>
        <v>0.96068650762028918</v>
      </c>
      <c r="W21" s="19">
        <f t="shared" si="11"/>
        <v>2.8238118020428931</v>
      </c>
      <c r="X21" s="19">
        <f t="shared" si="12"/>
        <v>5.6476236040857861</v>
      </c>
      <c r="Y21" s="19">
        <f t="shared" si="13"/>
        <v>8.4714354061286787</v>
      </c>
      <c r="Z21" s="36">
        <f t="shared" si="14"/>
        <v>3.7670060837475781E-2</v>
      </c>
      <c r="AA21" s="17">
        <f>0.5926*0.5*$C$6*$F21^3*($C$7*S21*2+$C$7)*$C$8</f>
        <v>163.70712883232406</v>
      </c>
      <c r="AB21" s="96">
        <f t="shared" si="16"/>
        <v>3.4498336415577403E-2</v>
      </c>
      <c r="AC21" s="27">
        <v>1.9261999999999999</v>
      </c>
      <c r="AD21" s="21">
        <v>3.4000000000000002E-2</v>
      </c>
      <c r="AE21" s="21">
        <v>1.214</v>
      </c>
      <c r="AF21" s="19">
        <f t="shared" si="17"/>
        <v>0.96147849979474931</v>
      </c>
      <c r="AG21" s="19">
        <f t="shared" si="18"/>
        <v>2.6050511552579629</v>
      </c>
      <c r="AH21" s="19">
        <f t="shared" si="19"/>
        <v>10.420204621031852</v>
      </c>
      <c r="AI21" s="19">
        <f t="shared" si="20"/>
        <v>13.025255776289814</v>
      </c>
      <c r="AJ21" s="36">
        <f t="shared" si="21"/>
        <v>6.7520773596382103E-2</v>
      </c>
      <c r="AK21" s="17">
        <f>0.5926*0.5*$C$6*$F21^3*($C$7*AC21*2+$C$7)*$C$8</f>
        <v>158.42456861432919</v>
      </c>
      <c r="AL21" s="96">
        <f t="shared" si="23"/>
        <v>6.5773918226022965E-2</v>
      </c>
      <c r="AM21" s="22">
        <v>1.8315999999999999</v>
      </c>
      <c r="AN21" s="19">
        <v>2.7E-2</v>
      </c>
      <c r="AO21" s="19">
        <v>1.218</v>
      </c>
      <c r="AP21" s="19">
        <f t="shared" si="24"/>
        <v>0.96464646849259039</v>
      </c>
      <c r="AQ21" s="19">
        <f t="shared" si="25"/>
        <v>2.3710022806126791</v>
      </c>
      <c r="AR21" s="19">
        <f t="shared" si="26"/>
        <v>14.226013683676076</v>
      </c>
      <c r="AS21" s="19">
        <f t="shared" si="27"/>
        <v>16.597015964288754</v>
      </c>
      <c r="AT21" s="36">
        <f t="shared" si="28"/>
        <v>8.0960040866386279E-2</v>
      </c>
      <c r="AU21" s="17">
        <f>0.5926*0.5*$C$6*$F21^3*($C$7*AM21*2+$C$7)*$C$8</f>
        <v>152.2474339218407</v>
      </c>
      <c r="AV21" s="96">
        <f t="shared" si="30"/>
        <v>9.3440088395705168E-2</v>
      </c>
      <c r="AW21" s="27">
        <v>1.6973</v>
      </c>
      <c r="AX21" s="21">
        <v>2.8000000000000001E-2</v>
      </c>
      <c r="AY21" s="21">
        <v>1.2230000000000001</v>
      </c>
      <c r="AZ21" s="19">
        <f t="shared" si="31"/>
        <v>0.96860642936489172</v>
      </c>
      <c r="BA21" s="19">
        <f t="shared" si="32"/>
        <v>2.0527982175243515</v>
      </c>
      <c r="BB21" s="19">
        <f t="shared" si="33"/>
        <v>16.422385740194812</v>
      </c>
      <c r="BC21" s="19">
        <f t="shared" si="34"/>
        <v>18.475183957719164</v>
      </c>
      <c r="BD21" s="36">
        <f t="shared" si="35"/>
        <v>0.11286572093125527</v>
      </c>
      <c r="BE21" s="17">
        <f>0.5926*0.5*$C$6*$F21^3*($C$7*AW21*2+$C$7)*$C$8</f>
        <v>143.47799217552779</v>
      </c>
      <c r="BF21" s="96">
        <f t="shared" si="37"/>
        <v>0.11445926647833231</v>
      </c>
      <c r="BG21" s="27">
        <v>1.5229999999999999</v>
      </c>
      <c r="BH21" s="21">
        <v>3.6999999999999998E-2</v>
      </c>
      <c r="BI21" s="21">
        <v>1.2250000000000001</v>
      </c>
      <c r="BJ21" s="19">
        <f t="shared" si="38"/>
        <v>0.97019041371381221</v>
      </c>
      <c r="BK21" s="19">
        <f t="shared" si="39"/>
        <v>1.6582427587359911</v>
      </c>
      <c r="BL21" s="19">
        <f t="shared" si="40"/>
        <v>16.582427587359913</v>
      </c>
      <c r="BM21" s="19">
        <f t="shared" si="41"/>
        <v>18.240670346095904</v>
      </c>
      <c r="BN21" s="36">
        <f t="shared" si="42"/>
        <v>0.1870402305104234</v>
      </c>
      <c r="BO21" s="17">
        <f>0.5926*0.5*$C$6*$F21^3*($C$7*BG21*2+$C$7)*$C$8</f>
        <v>132.0966541533212</v>
      </c>
      <c r="BP21" s="96">
        <f t="shared" si="44"/>
        <v>0.12553253292935879</v>
      </c>
      <c r="BQ21" s="27">
        <v>1.401</v>
      </c>
      <c r="BR21" s="21">
        <v>2.1000000000000001E-2</v>
      </c>
      <c r="BS21" s="21">
        <v>1.2190000000000001</v>
      </c>
      <c r="BT21" s="19">
        <f t="shared" si="45"/>
        <v>0.96543846066705075</v>
      </c>
      <c r="BU21" s="19">
        <f t="shared" si="46"/>
        <v>1.3895040188446448</v>
      </c>
      <c r="BV21" s="19">
        <f t="shared" si="47"/>
        <v>16.674048226135739</v>
      </c>
      <c r="BW21" s="19">
        <f t="shared" si="48"/>
        <v>18.063552244980382</v>
      </c>
      <c r="BX21" s="36">
        <f t="shared" si="49"/>
        <v>0.12614472072368732</v>
      </c>
      <c r="BY21" s="17">
        <f>0.5926*0.5*$C$6*$F21^3*($C$7*BQ21*2+$C$7)*$C$8</f>
        <v>124.1303705118456</v>
      </c>
      <c r="BZ21" s="96">
        <f t="shared" si="51"/>
        <v>0.13432690289556942</v>
      </c>
    </row>
    <row r="22" spans="2:78" ht="20.100000000000001" customHeight="1">
      <c r="B22" s="2"/>
      <c r="C22" s="2"/>
      <c r="D22" s="16"/>
      <c r="E22" s="38">
        <v>58</v>
      </c>
      <c r="F22" s="20">
        <f t="shared" si="0"/>
        <v>1.1545999999999998</v>
      </c>
      <c r="G22" s="21">
        <f t="shared" si="1"/>
        <v>10.286098589784142</v>
      </c>
      <c r="H22" s="30">
        <f t="shared" si="2"/>
        <v>103263.52112676055</v>
      </c>
      <c r="I22" s="19">
        <v>2.0295999999999998</v>
      </c>
      <c r="J22" s="19">
        <v>5.0999999999999997E-2</v>
      </c>
      <c r="K22" s="19">
        <v>1.222</v>
      </c>
      <c r="L22" s="19">
        <f t="shared" si="3"/>
        <v>0.96781443719043136</v>
      </c>
      <c r="M22" s="19">
        <f t="shared" si="4"/>
        <v>2.9304846147808594</v>
      </c>
      <c r="N22" s="19">
        <f t="shared" si="5"/>
        <v>0</v>
      </c>
      <c r="O22" s="19">
        <f t="shared" si="6"/>
        <v>2.9304846147808594</v>
      </c>
      <c r="P22" s="36">
        <f t="shared" si="7"/>
        <v>0</v>
      </c>
      <c r="Q22" s="17">
        <f t="shared" ref="Q22:Q26" si="59">0.5926*0.5*$C$6*$F22^3*($C$7*I22*2+$C$7)*$C$8</f>
        <v>183.60534956640336</v>
      </c>
      <c r="R22" s="96">
        <f t="shared" si="9"/>
        <v>0</v>
      </c>
      <c r="S22" s="19">
        <v>1.9615</v>
      </c>
      <c r="T22" s="19">
        <v>4.8000000000000001E-2</v>
      </c>
      <c r="U22" s="19">
        <v>1.2210000000000001</v>
      </c>
      <c r="V22" s="19">
        <f t="shared" si="10"/>
        <v>0.96702244501597123</v>
      </c>
      <c r="W22" s="19">
        <f t="shared" si="11"/>
        <v>2.7326504263725471</v>
      </c>
      <c r="X22" s="19">
        <f t="shared" si="12"/>
        <v>5.4653008527450941</v>
      </c>
      <c r="Y22" s="19">
        <f t="shared" si="13"/>
        <v>8.1979512791176408</v>
      </c>
      <c r="Z22" s="36">
        <f t="shared" si="14"/>
        <v>4.8212948122537153E-2</v>
      </c>
      <c r="AA22" s="17">
        <f t="shared" ref="AA22:AA26" si="60">0.5926*0.5*$C$6*$F22^3*($C$7*S22*2+$C$7)*$C$8</f>
        <v>178.66246361389227</v>
      </c>
      <c r="AB22" s="96">
        <f t="shared" si="16"/>
        <v>3.0590090062544779E-2</v>
      </c>
      <c r="AC22" s="27">
        <v>1.8857999999999999</v>
      </c>
      <c r="AD22" s="21">
        <v>4.1000000000000002E-2</v>
      </c>
      <c r="AE22" s="21">
        <v>1.2210000000000001</v>
      </c>
      <c r="AF22" s="19">
        <f t="shared" si="17"/>
        <v>0.96702244501597123</v>
      </c>
      <c r="AG22" s="19">
        <f t="shared" si="18"/>
        <v>2.5257985878504847</v>
      </c>
      <c r="AH22" s="19">
        <f t="shared" si="19"/>
        <v>10.103194351401939</v>
      </c>
      <c r="AI22" s="19">
        <f t="shared" si="20"/>
        <v>12.628992939252424</v>
      </c>
      <c r="AJ22" s="36">
        <f t="shared" si="21"/>
        <v>8.2363786376000975E-2</v>
      </c>
      <c r="AK22" s="17">
        <f t="shared" ref="AK22:AK26" si="61">0.5926*0.5*$C$6*$F22^3*($C$7*AC22*2+$C$7)*$C$8</f>
        <v>173.16794868577051</v>
      </c>
      <c r="AL22" s="96">
        <f t="shared" si="23"/>
        <v>5.8343327550383663E-2</v>
      </c>
      <c r="AM22" s="27">
        <v>1.76</v>
      </c>
      <c r="AN22" s="21">
        <v>7.9000000000000001E-2</v>
      </c>
      <c r="AO22" s="21">
        <v>1.2370000000000001</v>
      </c>
      <c r="AP22" s="19">
        <f t="shared" si="24"/>
        <v>0.97969431980733535</v>
      </c>
      <c r="AQ22" s="19">
        <f t="shared" si="25"/>
        <v>2.2580879868905654</v>
      </c>
      <c r="AR22" s="19">
        <f t="shared" si="26"/>
        <v>13.548527921343393</v>
      </c>
      <c r="AS22" s="19">
        <f t="shared" si="27"/>
        <v>15.806615908233958</v>
      </c>
      <c r="AT22" s="36">
        <f t="shared" si="28"/>
        <v>0.24433116654632556</v>
      </c>
      <c r="AU22" s="17">
        <f t="shared" ref="AU22:AU26" si="62">0.5926*0.5*$C$6*$F22^3*($C$7*AM22*2+$C$7)*$C$8</f>
        <v>164.03703748421552</v>
      </c>
      <c r="AV22" s="96">
        <f t="shared" si="30"/>
        <v>8.2594322167316034E-2</v>
      </c>
      <c r="AW22" s="27">
        <v>1.6202000000000001</v>
      </c>
      <c r="AX22" s="21">
        <v>3.7999999999999999E-2</v>
      </c>
      <c r="AY22" s="21">
        <v>1.234</v>
      </c>
      <c r="AZ22" s="19">
        <f t="shared" si="31"/>
        <v>0.9773183432839545</v>
      </c>
      <c r="BA22" s="19">
        <f t="shared" si="32"/>
        <v>1.9043365392896694</v>
      </c>
      <c r="BB22" s="19">
        <f t="shared" si="33"/>
        <v>15.234692314317355</v>
      </c>
      <c r="BC22" s="19">
        <f t="shared" si="34"/>
        <v>17.139028853607023</v>
      </c>
      <c r="BD22" s="36">
        <f t="shared" si="35"/>
        <v>0.15594269326221027</v>
      </c>
      <c r="BE22" s="17">
        <f t="shared" ref="BE22:BE26" si="63">0.5926*0.5*$C$6*$F22^3*($C$7*AW22*2+$C$7)*$C$8</f>
        <v>153.88996764337776</v>
      </c>
      <c r="BF22" s="96">
        <f t="shared" si="37"/>
        <v>9.8997306631592757E-2</v>
      </c>
      <c r="BG22" s="27">
        <v>1.5053000000000001</v>
      </c>
      <c r="BH22" s="21">
        <v>4.7E-2</v>
      </c>
      <c r="BI22" s="21">
        <v>1.228</v>
      </c>
      <c r="BJ22" s="19">
        <f t="shared" si="38"/>
        <v>0.97256639023719293</v>
      </c>
      <c r="BK22" s="19">
        <f t="shared" si="39"/>
        <v>1.627867236188705</v>
      </c>
      <c r="BL22" s="19">
        <f t="shared" si="40"/>
        <v>16.278672361887047</v>
      </c>
      <c r="BM22" s="19">
        <f t="shared" si="41"/>
        <v>17.906539598075753</v>
      </c>
      <c r="BN22" s="36">
        <f t="shared" si="42"/>
        <v>0.23875678329350919</v>
      </c>
      <c r="BO22" s="17">
        <f t="shared" ref="BO22:BO26" si="64">0.5926*0.5*$C$6*$F22^3*($C$7*BG22*2+$C$7)*$C$8</f>
        <v>145.55020852526434</v>
      </c>
      <c r="BP22" s="96">
        <f t="shared" si="44"/>
        <v>0.11184231562994583</v>
      </c>
      <c r="BQ22" s="27">
        <v>1.3878999999999999</v>
      </c>
      <c r="BR22" s="21">
        <v>2.4E-2</v>
      </c>
      <c r="BS22" s="21">
        <v>1.222</v>
      </c>
      <c r="BT22" s="19">
        <f t="shared" si="45"/>
        <v>0.96781443719043136</v>
      </c>
      <c r="BU22" s="19">
        <f t="shared" si="46"/>
        <v>1.3703606796962504</v>
      </c>
      <c r="BV22" s="19">
        <f t="shared" si="47"/>
        <v>16.444328156355002</v>
      </c>
      <c r="BW22" s="19">
        <f t="shared" si="48"/>
        <v>17.814688836051253</v>
      </c>
      <c r="BX22" s="36">
        <f t="shared" si="49"/>
        <v>0.14487586004989411</v>
      </c>
      <c r="BY22" s="17">
        <f t="shared" ref="BY22:BY26" si="65">0.5926*0.5*$C$6*$F22^3*($C$7*BQ22*2+$C$7)*$C$8</f>
        <v>137.02899250727899</v>
      </c>
      <c r="BZ22" s="96">
        <f t="shared" si="51"/>
        <v>0.1200061961740066</v>
      </c>
    </row>
    <row r="23" spans="2:78" ht="20.100000000000001" customHeight="1">
      <c r="B23" s="16"/>
      <c r="C23" s="16"/>
      <c r="D23" s="16"/>
      <c r="E23" s="38">
        <v>60</v>
      </c>
      <c r="F23" s="20">
        <f t="shared" si="0"/>
        <v>1.1945999999999999</v>
      </c>
      <c r="G23" s="21">
        <f t="shared" si="1"/>
        <v>10.642450524299441</v>
      </c>
      <c r="H23" s="30">
        <f t="shared" si="2"/>
        <v>106840.98591549294</v>
      </c>
      <c r="I23" s="19">
        <v>2.0327999999999999</v>
      </c>
      <c r="J23" s="19">
        <v>4.4999999999999998E-2</v>
      </c>
      <c r="K23" s="19">
        <v>1.224</v>
      </c>
      <c r="L23" s="19">
        <f t="shared" si="3"/>
        <v>0.96939842153935196</v>
      </c>
      <c r="M23" s="19">
        <f t="shared" si="4"/>
        <v>2.9493632541762422</v>
      </c>
      <c r="N23" s="19">
        <f t="shared" si="5"/>
        <v>0</v>
      </c>
      <c r="O23" s="19">
        <f t="shared" si="6"/>
        <v>2.9493632541762422</v>
      </c>
      <c r="P23" s="36">
        <f t="shared" si="7"/>
        <v>0</v>
      </c>
      <c r="Q23" s="17">
        <f t="shared" si="59"/>
        <v>203.61381795453693</v>
      </c>
      <c r="R23" s="96">
        <f t="shared" si="9"/>
        <v>0</v>
      </c>
      <c r="S23" s="19">
        <v>1.96</v>
      </c>
      <c r="T23" s="19">
        <v>4.2999999999999997E-2</v>
      </c>
      <c r="U23" s="19">
        <v>1.224</v>
      </c>
      <c r="V23" s="19">
        <f t="shared" si="10"/>
        <v>0.96939842153935196</v>
      </c>
      <c r="W23" s="19">
        <f t="shared" si="11"/>
        <v>2.7418967939089596</v>
      </c>
      <c r="X23" s="19">
        <f t="shared" si="12"/>
        <v>5.4837935878179191</v>
      </c>
      <c r="Y23" s="19">
        <f t="shared" si="13"/>
        <v>8.2256903817268778</v>
      </c>
      <c r="Z23" s="36">
        <f t="shared" si="14"/>
        <v>4.3403266399587248E-2</v>
      </c>
      <c r="AA23" s="17">
        <f t="shared" si="60"/>
        <v>197.76136772274197</v>
      </c>
      <c r="AB23" s="96">
        <f t="shared" si="16"/>
        <v>2.7729346995142668E-2</v>
      </c>
      <c r="AC23" s="27">
        <v>1.8957999999999999</v>
      </c>
      <c r="AD23" s="21">
        <v>2.9000000000000001E-2</v>
      </c>
      <c r="AE23" s="21">
        <v>1.2230000000000001</v>
      </c>
      <c r="AF23" s="19">
        <f t="shared" si="17"/>
        <v>0.96860642936489172</v>
      </c>
      <c r="AG23" s="19">
        <f t="shared" si="18"/>
        <v>2.5610265296646011</v>
      </c>
      <c r="AH23" s="19">
        <f t="shared" si="19"/>
        <v>10.244106118658404</v>
      </c>
      <c r="AI23" s="19">
        <f t="shared" si="20"/>
        <v>12.805132648323006</v>
      </c>
      <c r="AJ23" s="36">
        <f t="shared" si="21"/>
        <v>5.8448319767971477E-2</v>
      </c>
      <c r="AK23" s="17">
        <f t="shared" si="61"/>
        <v>192.60027836997773</v>
      </c>
      <c r="AL23" s="96">
        <f t="shared" si="23"/>
        <v>5.3188428414313454E-2</v>
      </c>
      <c r="AM23" s="27">
        <v>1.8190999999999999</v>
      </c>
      <c r="AN23" s="21">
        <v>3.4000000000000002E-2</v>
      </c>
      <c r="AO23" s="21">
        <v>1.2270000000000001</v>
      </c>
      <c r="AP23" s="19">
        <f t="shared" si="24"/>
        <v>0.9717743980627328</v>
      </c>
      <c r="AQ23" s="19">
        <f t="shared" si="25"/>
        <v>2.3734407719551327</v>
      </c>
      <c r="AR23" s="19">
        <f t="shared" si="26"/>
        <v>14.240644631730794</v>
      </c>
      <c r="AS23" s="19">
        <f t="shared" si="27"/>
        <v>16.614085403685927</v>
      </c>
      <c r="AT23" s="36">
        <f t="shared" si="28"/>
        <v>0.10346189304875392</v>
      </c>
      <c r="AU23" s="17">
        <f t="shared" si="62"/>
        <v>186.43430401862233</v>
      </c>
      <c r="AV23" s="96">
        <f t="shared" si="30"/>
        <v>7.6384250777734239E-2</v>
      </c>
      <c r="AW23" s="27">
        <v>1.7287999999999999</v>
      </c>
      <c r="AX23" s="21">
        <v>2.5999999999999999E-2</v>
      </c>
      <c r="AY23" s="21">
        <v>1.2290000000000001</v>
      </c>
      <c r="AZ23" s="19">
        <f t="shared" si="31"/>
        <v>0.97335838241165329</v>
      </c>
      <c r="BA23" s="19">
        <f t="shared" si="32"/>
        <v>2.1506483189296883</v>
      </c>
      <c r="BB23" s="19">
        <f t="shared" si="33"/>
        <v>17.205186551437507</v>
      </c>
      <c r="BC23" s="19">
        <f t="shared" si="34"/>
        <v>19.355834870367197</v>
      </c>
      <c r="BD23" s="36">
        <f t="shared" si="35"/>
        <v>0.1058347353917454</v>
      </c>
      <c r="BE23" s="17">
        <f t="shared" si="63"/>
        <v>179.17501478879973</v>
      </c>
      <c r="BF23" s="96">
        <f t="shared" si="37"/>
        <v>9.6024474013399141E-2</v>
      </c>
      <c r="BG23" s="27">
        <v>1.5653999999999999</v>
      </c>
      <c r="BH23" s="21">
        <v>2.4E-2</v>
      </c>
      <c r="BI23" s="21">
        <v>1.2290000000000001</v>
      </c>
      <c r="BJ23" s="19">
        <f t="shared" si="38"/>
        <v>0.97335838241165329</v>
      </c>
      <c r="BK23" s="19">
        <f t="shared" si="39"/>
        <v>1.7633176318485888</v>
      </c>
      <c r="BL23" s="19">
        <f t="shared" si="40"/>
        <v>17.633176318485887</v>
      </c>
      <c r="BM23" s="19">
        <f t="shared" si="41"/>
        <v>19.396493950334477</v>
      </c>
      <c r="BN23" s="36">
        <f t="shared" si="42"/>
        <v>0.12211700237509086</v>
      </c>
      <c r="BO23" s="17">
        <f t="shared" si="64"/>
        <v>166.03915808721595</v>
      </c>
      <c r="BP23" s="96">
        <f t="shared" si="44"/>
        <v>0.10619890224463586</v>
      </c>
      <c r="BQ23" s="27">
        <v>1.4440999999999999</v>
      </c>
      <c r="BR23" s="21">
        <v>2.4E-2</v>
      </c>
      <c r="BS23" s="21">
        <v>1.2310000000000001</v>
      </c>
      <c r="BT23" s="19">
        <f t="shared" si="45"/>
        <v>0.97494236676057378</v>
      </c>
      <c r="BU23" s="19">
        <f t="shared" si="46"/>
        <v>1.5055208250473191</v>
      </c>
      <c r="BV23" s="19">
        <f t="shared" si="47"/>
        <v>18.066249900567829</v>
      </c>
      <c r="BW23" s="19">
        <f t="shared" si="48"/>
        <v>19.571770725615149</v>
      </c>
      <c r="BX23" s="36">
        <f t="shared" si="49"/>
        <v>0.14701773283653188</v>
      </c>
      <c r="BY23" s="17">
        <f t="shared" si="65"/>
        <v>156.28775406088727</v>
      </c>
      <c r="BZ23" s="96">
        <f t="shared" si="51"/>
        <v>0.11559606834921628</v>
      </c>
    </row>
    <row r="24" spans="2:78" ht="20.100000000000001" customHeight="1">
      <c r="B24" s="16"/>
      <c r="C24" s="16"/>
      <c r="D24" s="18"/>
      <c r="E24" s="38">
        <v>62</v>
      </c>
      <c r="F24" s="20">
        <f t="shared" si="0"/>
        <v>1.2345999999999999</v>
      </c>
      <c r="G24" s="21">
        <f t="shared" si="1"/>
        <v>10.998802458814744</v>
      </c>
      <c r="H24" s="30">
        <f t="shared" si="2"/>
        <v>110418.45070422534</v>
      </c>
      <c r="I24" s="19">
        <v>2.0081000000000002</v>
      </c>
      <c r="J24" s="19">
        <v>4.3999999999999997E-2</v>
      </c>
      <c r="K24" s="19">
        <v>1.2270000000000001</v>
      </c>
      <c r="L24" s="19">
        <f t="shared" si="3"/>
        <v>0.9717743980627328</v>
      </c>
      <c r="M24" s="19">
        <f t="shared" si="4"/>
        <v>2.8922506220854594</v>
      </c>
      <c r="N24" s="19">
        <f t="shared" si="5"/>
        <v>0</v>
      </c>
      <c r="O24" s="19">
        <f t="shared" si="6"/>
        <v>2.8922506220854594</v>
      </c>
      <c r="P24" s="36">
        <f t="shared" si="7"/>
        <v>0</v>
      </c>
      <c r="Q24" s="17">
        <f t="shared" si="59"/>
        <v>222.56787777716508</v>
      </c>
      <c r="R24" s="96">
        <f t="shared" si="9"/>
        <v>0</v>
      </c>
      <c r="S24" s="19">
        <v>1.9702999999999999</v>
      </c>
      <c r="T24" s="19">
        <v>3.6999999999999998E-2</v>
      </c>
      <c r="U24" s="19">
        <v>1.226</v>
      </c>
      <c r="V24" s="19">
        <f t="shared" si="10"/>
        <v>0.97098240588827245</v>
      </c>
      <c r="W24" s="19">
        <f t="shared" si="11"/>
        <v>2.7798526776614532</v>
      </c>
      <c r="X24" s="19">
        <f t="shared" si="12"/>
        <v>5.5597053553229063</v>
      </c>
      <c r="Y24" s="19">
        <f t="shared" si="13"/>
        <v>8.3395580329843604</v>
      </c>
      <c r="Z24" s="36">
        <f t="shared" si="14"/>
        <v>3.7469145391378265E-2</v>
      </c>
      <c r="AA24" s="17">
        <f t="shared" si="60"/>
        <v>219.21351958571461</v>
      </c>
      <c r="AB24" s="96">
        <f t="shared" si="16"/>
        <v>2.536205506772591E-2</v>
      </c>
      <c r="AC24" s="27">
        <v>1.9104000000000001</v>
      </c>
      <c r="AD24" s="21">
        <v>3.3000000000000002E-2</v>
      </c>
      <c r="AE24" s="21">
        <v>1.228</v>
      </c>
      <c r="AF24" s="19">
        <f t="shared" si="17"/>
        <v>0.97256639023719293</v>
      </c>
      <c r="AG24" s="19">
        <f t="shared" si="18"/>
        <v>2.6219323252820748</v>
      </c>
      <c r="AH24" s="19">
        <f t="shared" si="19"/>
        <v>10.487729301128299</v>
      </c>
      <c r="AI24" s="19">
        <f t="shared" si="20"/>
        <v>13.109661626410373</v>
      </c>
      <c r="AJ24" s="36">
        <f t="shared" si="21"/>
        <v>6.7055096584560034E-2</v>
      </c>
      <c r="AK24" s="17">
        <f t="shared" si="61"/>
        <v>213.8980154675167</v>
      </c>
      <c r="AL24" s="96">
        <f t="shared" si="23"/>
        <v>4.9031447431642963E-2</v>
      </c>
      <c r="AM24" s="27">
        <v>1.835</v>
      </c>
      <c r="AN24" s="21">
        <v>3.2000000000000001E-2</v>
      </c>
      <c r="AO24" s="21">
        <v>1.23</v>
      </c>
      <c r="AP24" s="19">
        <f t="shared" si="24"/>
        <v>0.97415037458611342</v>
      </c>
      <c r="AQ24" s="19">
        <f t="shared" si="25"/>
        <v>2.4269369032398171</v>
      </c>
      <c r="AR24" s="19">
        <f t="shared" si="26"/>
        <v>14.5616214194389</v>
      </c>
      <c r="AS24" s="19">
        <f t="shared" si="27"/>
        <v>16.988558322678717</v>
      </c>
      <c r="AT24" s="36">
        <f t="shared" si="28"/>
        <v>9.7852647216687003E-2</v>
      </c>
      <c r="AU24" s="17">
        <f t="shared" si="62"/>
        <v>207.20704701155472</v>
      </c>
      <c r="AV24" s="96">
        <f t="shared" si="30"/>
        <v>7.0275705529585022E-2</v>
      </c>
      <c r="AW24" s="27">
        <v>1.7705</v>
      </c>
      <c r="AX24" s="21">
        <v>2.4E-2</v>
      </c>
      <c r="AY24" s="21">
        <v>1.2330000000000001</v>
      </c>
      <c r="AZ24" s="19">
        <f t="shared" si="31"/>
        <v>0.97652635110949426</v>
      </c>
      <c r="BA24" s="19">
        <f t="shared" si="32"/>
        <v>2.2703569374232231</v>
      </c>
      <c r="BB24" s="19">
        <f t="shared" si="33"/>
        <v>18.162855499385785</v>
      </c>
      <c r="BC24" s="19">
        <f t="shared" si="34"/>
        <v>20.433212436809008</v>
      </c>
      <c r="BD24" s="36">
        <f t="shared" si="35"/>
        <v>9.8330559312849425E-2</v>
      </c>
      <c r="BE24" s="17">
        <f t="shared" si="63"/>
        <v>201.48334057376232</v>
      </c>
      <c r="BF24" s="96">
        <f t="shared" si="37"/>
        <v>9.0145693672060337E-2</v>
      </c>
      <c r="BG24" s="27">
        <v>1.6628000000000001</v>
      </c>
      <c r="BH24" s="21">
        <v>2.7E-2</v>
      </c>
      <c r="BI24" s="21">
        <v>1.2310000000000001</v>
      </c>
      <c r="BJ24" s="19">
        <f t="shared" si="38"/>
        <v>0.97494236676057378</v>
      </c>
      <c r="BK24" s="19">
        <f t="shared" si="39"/>
        <v>1.9960538929108171</v>
      </c>
      <c r="BL24" s="19">
        <f t="shared" si="40"/>
        <v>19.960538929108171</v>
      </c>
      <c r="BM24" s="19">
        <f t="shared" si="41"/>
        <v>21.95659282201899</v>
      </c>
      <c r="BN24" s="36">
        <f t="shared" si="42"/>
        <v>0.13782912453424864</v>
      </c>
      <c r="BO24" s="17">
        <f t="shared" si="64"/>
        <v>191.9260819171694</v>
      </c>
      <c r="BP24" s="96">
        <f t="shared" si="44"/>
        <v>0.1040011796714667</v>
      </c>
      <c r="BQ24" s="27">
        <v>1.5289999999999999</v>
      </c>
      <c r="BR24" s="21">
        <v>4.4999999999999998E-2</v>
      </c>
      <c r="BS24" s="21">
        <v>1.2370000000000001</v>
      </c>
      <c r="BT24" s="19">
        <f t="shared" si="45"/>
        <v>0.97969431980733535</v>
      </c>
      <c r="BU24" s="19">
        <f t="shared" si="46"/>
        <v>1.7042389841684611</v>
      </c>
      <c r="BV24" s="19">
        <f t="shared" si="47"/>
        <v>20.450867810021531</v>
      </c>
      <c r="BW24" s="19">
        <f t="shared" si="48"/>
        <v>22.155106794189994</v>
      </c>
      <c r="BX24" s="36">
        <f t="shared" si="49"/>
        <v>0.27835196188821903</v>
      </c>
      <c r="BY24" s="17">
        <f t="shared" si="65"/>
        <v>180.05271879505116</v>
      </c>
      <c r="BZ24" s="96">
        <f t="shared" si="51"/>
        <v>0.11358266593741451</v>
      </c>
    </row>
    <row r="25" spans="2:78" ht="20.100000000000001" customHeight="1" thickBot="1">
      <c r="B25" s="16"/>
      <c r="C25" s="16"/>
      <c r="D25" s="18"/>
      <c r="E25" s="38">
        <v>64</v>
      </c>
      <c r="F25" s="24">
        <f t="shared" si="0"/>
        <v>1.2746</v>
      </c>
      <c r="G25" s="25">
        <f t="shared" si="1"/>
        <v>11.355154393330045</v>
      </c>
      <c r="H25" s="31">
        <f t="shared" si="2"/>
        <v>113995.91549295773</v>
      </c>
      <c r="I25" s="19">
        <v>2.0445000000000002</v>
      </c>
      <c r="J25" s="19">
        <v>3.4000000000000002E-2</v>
      </c>
      <c r="K25" s="19">
        <v>1.2330000000000001</v>
      </c>
      <c r="L25" s="35">
        <f t="shared" si="3"/>
        <v>0.97652635110949426</v>
      </c>
      <c r="M25" s="35">
        <f t="shared" si="4"/>
        <v>3.0274467175230186</v>
      </c>
      <c r="N25" s="35">
        <f t="shared" si="5"/>
        <v>0</v>
      </c>
      <c r="O25" s="35">
        <f t="shared" si="6"/>
        <v>3.0274467175230186</v>
      </c>
      <c r="P25" s="37">
        <f t="shared" si="7"/>
        <v>0</v>
      </c>
      <c r="Q25" s="17">
        <f t="shared" si="59"/>
        <v>248.46373894913879</v>
      </c>
      <c r="R25" s="96">
        <f t="shared" si="9"/>
        <v>0</v>
      </c>
      <c r="S25" s="19">
        <v>1.9987999999999999</v>
      </c>
      <c r="T25" s="19">
        <v>3.9E-2</v>
      </c>
      <c r="U25" s="19">
        <v>1.23</v>
      </c>
      <c r="V25" s="35">
        <f t="shared" si="10"/>
        <v>0.97415037458611342</v>
      </c>
      <c r="W25" s="35">
        <f t="shared" si="11"/>
        <v>2.8795526911961211</v>
      </c>
      <c r="X25" s="35">
        <f t="shared" si="12"/>
        <v>5.7591053823922422</v>
      </c>
      <c r="Y25" s="35">
        <f t="shared" si="13"/>
        <v>8.6386580735883634</v>
      </c>
      <c r="Z25" s="37">
        <f t="shared" si="14"/>
        <v>3.9752637931779092E-2</v>
      </c>
      <c r="AA25" s="17">
        <f t="shared" si="60"/>
        <v>244.00125403266182</v>
      </c>
      <c r="AB25" s="96">
        <f t="shared" si="16"/>
        <v>2.3602769605525604E-2</v>
      </c>
      <c r="AC25" s="28">
        <v>1.9296</v>
      </c>
      <c r="AD25" s="25">
        <v>0.03</v>
      </c>
      <c r="AE25" s="25">
        <v>1.228</v>
      </c>
      <c r="AF25" s="35">
        <f t="shared" si="17"/>
        <v>0.97256639023719293</v>
      </c>
      <c r="AG25" s="35">
        <f t="shared" si="18"/>
        <v>2.6748993175354432</v>
      </c>
      <c r="AH25" s="35">
        <f t="shared" si="19"/>
        <v>10.699597270141773</v>
      </c>
      <c r="AI25" s="35">
        <f t="shared" si="20"/>
        <v>13.374496587677216</v>
      </c>
      <c r="AJ25" s="37">
        <f t="shared" si="21"/>
        <v>6.0959178713236396E-2</v>
      </c>
      <c r="AK25" s="17">
        <f t="shared" si="61"/>
        <v>237.24405586591769</v>
      </c>
      <c r="AL25" s="96">
        <f t="shared" si="23"/>
        <v>4.5099537820196531E-2</v>
      </c>
      <c r="AM25" s="28">
        <v>1.8634999999999999</v>
      </c>
      <c r="AN25" s="25">
        <v>3.3000000000000002E-2</v>
      </c>
      <c r="AO25" s="25">
        <v>1.2310000000000001</v>
      </c>
      <c r="AP25" s="35">
        <f t="shared" si="24"/>
        <v>0.97494236676057378</v>
      </c>
      <c r="AQ25" s="35">
        <f t="shared" si="25"/>
        <v>2.5069809014624354</v>
      </c>
      <c r="AR25" s="35">
        <f t="shared" si="26"/>
        <v>15.041885408774611</v>
      </c>
      <c r="AS25" s="35">
        <f t="shared" si="27"/>
        <v>17.548866310237045</v>
      </c>
      <c r="AT25" s="37">
        <f t="shared" si="28"/>
        <v>0.10107469132511566</v>
      </c>
      <c r="AU25" s="17">
        <f t="shared" si="62"/>
        <v>230.78956455346415</v>
      </c>
      <c r="AV25" s="96">
        <f t="shared" si="30"/>
        <v>6.5175760601992233E-2</v>
      </c>
      <c r="AW25" s="28">
        <v>1.804</v>
      </c>
      <c r="AX25" s="25">
        <v>2.9000000000000001E-2</v>
      </c>
      <c r="AY25" s="25">
        <v>1.2350000000000001</v>
      </c>
      <c r="AZ25" s="35">
        <f t="shared" si="31"/>
        <v>0.97811033545841486</v>
      </c>
      <c r="BA25" s="35">
        <f t="shared" si="32"/>
        <v>2.3647384177509463</v>
      </c>
      <c r="BB25" s="35">
        <f t="shared" si="33"/>
        <v>18.91790734200757</v>
      </c>
      <c r="BC25" s="35">
        <f t="shared" si="34"/>
        <v>21.282645759758516</v>
      </c>
      <c r="BD25" s="37">
        <f t="shared" si="35"/>
        <v>0.1192018587833816</v>
      </c>
      <c r="BE25" s="17">
        <f t="shared" si="63"/>
        <v>224.97954589853242</v>
      </c>
      <c r="BF25" s="96">
        <f t="shared" si="37"/>
        <v>8.4087232314619828E-2</v>
      </c>
      <c r="BG25" s="28">
        <v>1.7222999999999999</v>
      </c>
      <c r="BH25" s="25">
        <v>2.5999999999999999E-2</v>
      </c>
      <c r="BI25" s="25">
        <v>1.2350000000000001</v>
      </c>
      <c r="BJ25" s="35">
        <f t="shared" si="38"/>
        <v>0.97811033545841486</v>
      </c>
      <c r="BK25" s="35">
        <f t="shared" si="39"/>
        <v>2.1553988349682021</v>
      </c>
      <c r="BL25" s="35">
        <f t="shared" si="40"/>
        <v>21.553988349682019</v>
      </c>
      <c r="BM25" s="35">
        <f t="shared" si="41"/>
        <v>23.709387184650222</v>
      </c>
      <c r="BN25" s="37">
        <f t="shared" si="42"/>
        <v>0.13358829001585867</v>
      </c>
      <c r="BO25" s="17">
        <f t="shared" si="64"/>
        <v>217.00175557739087</v>
      </c>
      <c r="BP25" s="96">
        <f t="shared" si="44"/>
        <v>9.932633168027559E-2</v>
      </c>
      <c r="BQ25" s="28">
        <v>1.6243000000000001</v>
      </c>
      <c r="BR25" s="25">
        <v>2.8000000000000001E-2</v>
      </c>
      <c r="BS25" s="25">
        <v>1.232</v>
      </c>
      <c r="BT25" s="35">
        <f t="shared" si="45"/>
        <v>0.97573435893503391</v>
      </c>
      <c r="BU25" s="35">
        <f t="shared" si="46"/>
        <v>1.9077876351377916</v>
      </c>
      <c r="BV25" s="35">
        <f t="shared" si="47"/>
        <v>22.893451621653497</v>
      </c>
      <c r="BW25" s="35">
        <f t="shared" si="48"/>
        <v>24.801239256791288</v>
      </c>
      <c r="BX25" s="37">
        <f t="shared" si="49"/>
        <v>0.1717994703653819</v>
      </c>
      <c r="BY25" s="17">
        <f t="shared" si="65"/>
        <v>207.43231308691512</v>
      </c>
      <c r="BZ25" s="96">
        <f t="shared" si="51"/>
        <v>0.11036588890594415</v>
      </c>
    </row>
    <row r="26" spans="2:78" ht="20.100000000000001" customHeight="1">
      <c r="B26" s="16"/>
      <c r="C26" s="16"/>
      <c r="D26" s="18"/>
      <c r="E26" s="38">
        <v>66</v>
      </c>
      <c r="F26" s="20">
        <f>0.02*E26-0.0054</f>
        <v>1.3146</v>
      </c>
      <c r="G26" s="20">
        <f t="shared" si="1"/>
        <v>11.711506327845346</v>
      </c>
      <c r="H26" s="29">
        <f t="shared" si="2"/>
        <v>117573.38028169014</v>
      </c>
      <c r="I26" s="19">
        <v>2.0994999999999999</v>
      </c>
      <c r="J26" s="19">
        <v>3.2000000000000001E-2</v>
      </c>
      <c r="K26" s="19">
        <v>1.232</v>
      </c>
      <c r="L26" s="19">
        <f t="shared" si="3"/>
        <v>0.97573435893503391</v>
      </c>
      <c r="M26" s="19">
        <f>4*PI()^2*$C$13*SQRT($C$11*$C$2)*($C$7*I26*K26)^2</f>
        <v>3.1873466492584077</v>
      </c>
      <c r="N26" s="19">
        <f>4*PI()^2*N$1*SQRT($C$11*$C$2)*($C$7*I26*K26)^2</f>
        <v>0</v>
      </c>
      <c r="O26" s="19">
        <f>M26+N26</f>
        <v>3.1873466492584077</v>
      </c>
      <c r="P26" s="36">
        <f>2*PI()^2*N$1*2*SQRT($C$2*$C$11)*J26*$C$7^2*K26^2/SQRT(2)</f>
        <v>0</v>
      </c>
      <c r="Q26" s="17">
        <f>0.5926*0.5*$C$6*$F26^3*($C$7*I26*2+$C$7)*$C$8</f>
        <v>278.4899481257749</v>
      </c>
      <c r="R26" s="96">
        <f t="shared" si="9"/>
        <v>0</v>
      </c>
      <c r="S26" s="19">
        <v>2.0234999999999999</v>
      </c>
      <c r="T26" s="19">
        <v>3.1E-2</v>
      </c>
      <c r="U26" s="19">
        <v>1.232</v>
      </c>
      <c r="V26" s="19">
        <f t="shared" si="10"/>
        <v>0.97573435893503391</v>
      </c>
      <c r="W26" s="19">
        <f>4*PI()^2*$C$13*SQRT($C$11*$C$2)*($C$7*S26*U26)^2</f>
        <v>2.9607651385148688</v>
      </c>
      <c r="X26" s="19">
        <f>4*PI()^2*X$1*SQRT($C$11*$C$2)*($C$7*S26*U26)^2</f>
        <v>5.9215302770297376</v>
      </c>
      <c r="Y26" s="19">
        <f>W26+X26</f>
        <v>8.8822954155446059</v>
      </c>
      <c r="Z26" s="36">
        <f>2*PI()^2*X$1*2*SQRT($C$2*$C$11)*T26*$C$7^2*U26^2/SQRT(2)</f>
        <v>3.1701092745993094E-2</v>
      </c>
      <c r="AA26" s="17">
        <f>0.5926*0.5*$C$6*$F26^3*($C$7*S26*2+$C$7)*$C$8</f>
        <v>270.3479069418708</v>
      </c>
      <c r="AB26" s="96">
        <f t="shared" si="16"/>
        <v>2.1903370157413362E-2</v>
      </c>
      <c r="AC26" s="26">
        <v>1.9825999999999999</v>
      </c>
      <c r="AD26" s="20">
        <v>3.5000000000000003E-2</v>
      </c>
      <c r="AE26" s="20">
        <v>1.2330000000000001</v>
      </c>
      <c r="AF26" s="19">
        <f t="shared" si="17"/>
        <v>0.97652635110949426</v>
      </c>
      <c r="AG26" s="19">
        <f>4*PI()^2*$C$13*SQRT($C$11*$C$2)*($C$7*AC26*AE26)^2</f>
        <v>2.8469017690503833</v>
      </c>
      <c r="AH26" s="19">
        <f>4*PI()^2*AH$1*SQRT($C$11*$C$2)*($C$7*AC26*AE26)^2</f>
        <v>11.387607076201533</v>
      </c>
      <c r="AI26" s="19">
        <f>AG26+AH26</f>
        <v>14.234508845251916</v>
      </c>
      <c r="AJ26" s="36">
        <f>2*PI()^2*AH$1*2*SQRT($C$2*$C$11)*AD26*$C$7^2*AE26^2/SQRT(2)</f>
        <v>7.169936616561938E-2</v>
      </c>
      <c r="AK26" s="17">
        <f>0.5926*0.5*$C$6*$F26^3*($C$7*AC26*2+$C$7)*$C$8</f>
        <v>265.96620319948022</v>
      </c>
      <c r="AL26" s="96">
        <f t="shared" si="23"/>
        <v>4.2815992931480057E-2</v>
      </c>
      <c r="AM26" s="26">
        <v>1.9365000000000001</v>
      </c>
      <c r="AN26" s="20">
        <v>0.03</v>
      </c>
      <c r="AO26" s="20">
        <v>1.2370000000000001</v>
      </c>
      <c r="AP26" s="19">
        <f t="shared" si="24"/>
        <v>0.97969431980733535</v>
      </c>
      <c r="AQ26" s="19">
        <f>4*PI()^2*$C$13*SQRT($C$11*$C$2)*($C$7*AM26*AO26)^2</f>
        <v>2.7336979513743533</v>
      </c>
      <c r="AR26" s="19">
        <f>4*PI()^2*AR$1*SQRT($C$11*$C$2)*($C$7*AM26*AO26)^2</f>
        <v>16.402187708246117</v>
      </c>
      <c r="AS26" s="19">
        <f>AQ26+AR26</f>
        <v>19.13588565962047</v>
      </c>
      <c r="AT26" s="36">
        <f>2*PI()^2*AR$1*2*SQRT($C$2*$C$11)*AN26*$C$7^2*AO26^2/SQRT(2)</f>
        <v>9.2783987296072984E-2</v>
      </c>
      <c r="AU26" s="17">
        <f>0.5926*0.5*$C$6*$F26^3*($C$7*AM26*2+$C$7)*$C$8</f>
        <v>261.02741242871735</v>
      </c>
      <c r="AV26" s="96">
        <f t="shared" si="30"/>
        <v>6.2837031389281026E-2</v>
      </c>
      <c r="AW26" s="26">
        <v>1.8579000000000001</v>
      </c>
      <c r="AX26" s="20">
        <v>3.3000000000000002E-2</v>
      </c>
      <c r="AY26" s="20">
        <v>1.2410000000000001</v>
      </c>
      <c r="AZ26" s="19">
        <f t="shared" si="31"/>
        <v>0.98286228850517632</v>
      </c>
      <c r="BA26" s="19">
        <f>4*PI()^2*$C$13*SQRT($C$11*$C$2)*($C$7*AW26*AY26)^2</f>
        <v>2.5325869101750107</v>
      </c>
      <c r="BB26" s="19">
        <f>4*PI()^2*BB$1*SQRT($C$11*$C$2)*($C$7*AW26*AY26)^2</f>
        <v>20.260695281400086</v>
      </c>
      <c r="BC26" s="19">
        <f>BA26+BB26</f>
        <v>22.793282191575095</v>
      </c>
      <c r="BD26" s="36">
        <f>2*PI()^2*BB$1*2*SQRT($C$2*$C$11)*AX26*$C$7^2*AY26^2/SQRT(2)</f>
        <v>0.13696468954981728</v>
      </c>
      <c r="BE26" s="17">
        <f>0.5926*0.5*$C$6*$F26^3*($C$7*AW26*2+$C$7)*$C$8</f>
        <v>252.60682773062697</v>
      </c>
      <c r="BF26" s="96">
        <f t="shared" si="37"/>
        <v>8.0206443600192537E-2</v>
      </c>
      <c r="BG26" s="22">
        <v>1.7751999999999999</v>
      </c>
      <c r="BH26" s="20">
        <v>2.9000000000000001E-2</v>
      </c>
      <c r="BI26" s="20">
        <v>1.244</v>
      </c>
      <c r="BJ26" s="19">
        <f t="shared" si="38"/>
        <v>0.98523826502855705</v>
      </c>
      <c r="BK26" s="19">
        <f>4*PI()^2*$C$13*SQRT($C$11*$C$2)*($C$7*BG26*BI26)^2</f>
        <v>2.3233330187212871</v>
      </c>
      <c r="BL26" s="19">
        <f>4*PI()^2*BL$1*SQRT($C$11*$C$2)*($C$7*BG26*BI26)^2</f>
        <v>23.233330187212868</v>
      </c>
      <c r="BM26" s="19">
        <f>BK26+BL26</f>
        <v>25.556663205934154</v>
      </c>
      <c r="BN26" s="36">
        <f>2*PI()^2*BL$1*2*SQRT($C$2*$C$11)*BH26*$C$7^2*BI26^2/SQRT(2)</f>
        <v>0.15118193031700172</v>
      </c>
      <c r="BO26" s="17">
        <f>0.5926*0.5*$C$6*$F26^3*($C$7*BG26*2+$C$7)*$C$8</f>
        <v>243.74700133708913</v>
      </c>
      <c r="BP26" s="96">
        <f t="shared" si="44"/>
        <v>9.5317399023434168E-2</v>
      </c>
      <c r="BQ26" s="26">
        <v>1.6625000000000001</v>
      </c>
      <c r="BR26" s="20">
        <v>2.8000000000000001E-2</v>
      </c>
      <c r="BS26" s="20">
        <v>1.2470000000000001</v>
      </c>
      <c r="BT26" s="19">
        <f t="shared" si="45"/>
        <v>0.98761424155193789</v>
      </c>
      <c r="BU26" s="19">
        <f>4*PI()^2*$C$13*SQRT($C$11*$C$2)*($C$7*BQ26*BS26)^2</f>
        <v>2.0475397434463449</v>
      </c>
      <c r="BV26" s="19">
        <f>4*PI()^2*BV$1*SQRT($C$11*$C$2)*($C$7*BQ26*BS26)^2</f>
        <v>24.570476921356136</v>
      </c>
      <c r="BW26" s="19">
        <f>BU26+BV26</f>
        <v>26.618016664802482</v>
      </c>
      <c r="BX26" s="36">
        <f>2*PI()^2*BV$1*2*SQRT($C$2*$C$11)*BR26*$C$7^2*BS26^2/SQRT(2)</f>
        <v>0.1760083663279815</v>
      </c>
      <c r="BY26" s="17">
        <f>0.5926*0.5*$C$6*$F26^3*($C$7*BQ26*2+$C$7)*$C$8</f>
        <v>231.673211318326</v>
      </c>
      <c r="BZ26" s="96">
        <f t="shared" si="51"/>
        <v>0.1060566164794753</v>
      </c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S27" s="17"/>
      <c r="T27" s="17"/>
      <c r="U27" s="17"/>
      <c r="V27" s="3"/>
      <c r="W27" s="3"/>
      <c r="X27" s="3"/>
      <c r="Y27" s="3"/>
      <c r="Z27" s="17"/>
      <c r="AC27" s="17"/>
      <c r="AD27" s="17"/>
      <c r="AE27" s="17"/>
      <c r="AF27" s="3"/>
      <c r="AG27" s="3"/>
      <c r="AH27" s="3"/>
      <c r="AI27" s="3"/>
      <c r="AJ27" s="17"/>
      <c r="AM27" s="17"/>
      <c r="AN27" s="17"/>
      <c r="AO27" s="17"/>
      <c r="AP27" s="3"/>
      <c r="AQ27" s="3"/>
      <c r="AR27" s="3"/>
      <c r="AS27" s="3"/>
      <c r="AT27" s="17"/>
      <c r="AW27" s="17"/>
      <c r="AX27" s="17"/>
      <c r="AY27" s="17"/>
      <c r="AZ27" s="3"/>
      <c r="BA27" s="3"/>
      <c r="BB27" s="3"/>
      <c r="BC27" s="3"/>
      <c r="BD27" s="17"/>
      <c r="BG27" s="17"/>
      <c r="BH27" s="17"/>
      <c r="BI27" s="17"/>
      <c r="BJ27" s="3"/>
      <c r="BK27" s="3"/>
      <c r="BL27" s="3"/>
      <c r="BM27" s="3"/>
      <c r="BN27" s="17"/>
      <c r="BQ27" s="17"/>
      <c r="BR27" s="17"/>
      <c r="BS27" s="17"/>
      <c r="BT27" s="3"/>
      <c r="BU27" s="3"/>
      <c r="BV27" s="3"/>
      <c r="BW27" s="3"/>
      <c r="BX27" s="17"/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S28" s="17"/>
      <c r="T28" s="17"/>
      <c r="U28" s="17"/>
      <c r="V28" s="3"/>
      <c r="W28" s="3"/>
      <c r="X28" s="3"/>
      <c r="Y28" s="3"/>
      <c r="Z28" s="17"/>
      <c r="AC28" s="17"/>
      <c r="AD28" s="17"/>
      <c r="AE28" s="17"/>
      <c r="AF28" s="3"/>
      <c r="AG28" s="3"/>
      <c r="AH28" s="3"/>
      <c r="AI28" s="3"/>
      <c r="AJ28" s="17"/>
      <c r="AM28" s="17"/>
      <c r="AN28" s="17"/>
      <c r="AO28" s="17"/>
      <c r="AP28" s="3"/>
      <c r="AQ28" s="3"/>
      <c r="AR28" s="3"/>
      <c r="AS28" s="3"/>
      <c r="AT28" s="17"/>
      <c r="AW28" s="17"/>
      <c r="AX28" s="17"/>
      <c r="AY28" s="17"/>
      <c r="AZ28" s="3"/>
      <c r="BA28" s="3"/>
      <c r="BB28" s="3"/>
      <c r="BC28" s="3"/>
      <c r="BD28" s="17"/>
      <c r="BG28" s="17"/>
      <c r="BH28" s="17"/>
      <c r="BI28" s="17"/>
      <c r="BJ28" s="3"/>
      <c r="BK28" s="3"/>
      <c r="BL28" s="3"/>
      <c r="BM28" s="3"/>
      <c r="BN28" s="17"/>
      <c r="BQ28" s="17"/>
      <c r="BR28" s="17"/>
      <c r="BS28" s="17"/>
      <c r="BT28" s="3"/>
      <c r="BU28" s="3"/>
      <c r="BV28" s="3"/>
      <c r="BW28" s="3"/>
      <c r="BX28" s="17"/>
    </row>
    <row r="29" spans="2:78" ht="20.100000000000001" customHeight="1" thickBot="1">
      <c r="B29" s="16"/>
      <c r="C29" s="16"/>
      <c r="D29" s="18"/>
    </row>
    <row r="30" spans="2:78" ht="20.100000000000001" customHeight="1">
      <c r="B30" s="18"/>
      <c r="C30" s="18"/>
      <c r="D30" s="18"/>
      <c r="E30" s="82" t="s">
        <v>19</v>
      </c>
      <c r="F30" s="83"/>
      <c r="G30" s="83"/>
      <c r="H30" s="84"/>
      <c r="I30" s="79" t="s">
        <v>21</v>
      </c>
      <c r="J30" s="80"/>
      <c r="K30" s="80"/>
      <c r="L30" s="80"/>
      <c r="M30" s="81"/>
      <c r="N30" s="77">
        <v>0</v>
      </c>
      <c r="O30" s="78"/>
      <c r="P30" s="32"/>
      <c r="S30" s="79" t="s">
        <v>21</v>
      </c>
      <c r="T30" s="80"/>
      <c r="U30" s="80"/>
      <c r="V30" s="80"/>
      <c r="W30" s="81"/>
      <c r="X30" s="77">
        <v>0.04</v>
      </c>
      <c r="Y30" s="78"/>
      <c r="Z30" s="32"/>
      <c r="AC30" s="79" t="s">
        <v>21</v>
      </c>
      <c r="AD30" s="80"/>
      <c r="AE30" s="80"/>
      <c r="AF30" s="80"/>
      <c r="AG30" s="81"/>
      <c r="AH30" s="77">
        <v>0.08</v>
      </c>
      <c r="AI30" s="78"/>
      <c r="AJ30" s="32"/>
      <c r="AM30" s="79" t="s">
        <v>21</v>
      </c>
      <c r="AN30" s="80"/>
      <c r="AO30" s="80"/>
      <c r="AP30" s="80"/>
      <c r="AQ30" s="81"/>
      <c r="AR30" s="77">
        <v>0.12</v>
      </c>
      <c r="AS30" s="78"/>
      <c r="AT30" s="32"/>
      <c r="AW30" s="79" t="s">
        <v>21</v>
      </c>
      <c r="AX30" s="80"/>
      <c r="AY30" s="80"/>
      <c r="AZ30" s="80"/>
      <c r="BA30" s="81"/>
      <c r="BB30" s="77">
        <v>0.16</v>
      </c>
      <c r="BC30" s="78"/>
      <c r="BD30" s="32"/>
      <c r="BG30" s="79" t="s">
        <v>21</v>
      </c>
      <c r="BH30" s="80"/>
      <c r="BI30" s="80"/>
      <c r="BJ30" s="80"/>
      <c r="BK30" s="81"/>
      <c r="BL30" s="77">
        <v>0.2</v>
      </c>
      <c r="BM30" s="78"/>
      <c r="BN30" s="32"/>
      <c r="BQ30" s="79" t="s">
        <v>21</v>
      </c>
      <c r="BR30" s="80"/>
      <c r="BS30" s="80"/>
      <c r="BT30" s="80"/>
      <c r="BU30" s="81"/>
      <c r="BV30" s="77">
        <v>0.24</v>
      </c>
      <c r="BW30" s="78"/>
      <c r="BX30" s="32"/>
    </row>
    <row r="31" spans="2:78" ht="20.100000000000001" customHeight="1" thickBot="1">
      <c r="B31" s="40" t="s">
        <v>34</v>
      </c>
      <c r="C31" s="40"/>
      <c r="D31" s="2"/>
      <c r="E31" s="22" t="s">
        <v>25</v>
      </c>
      <c r="F31" s="19" t="s">
        <v>27</v>
      </c>
      <c r="G31" s="39" t="s">
        <v>0</v>
      </c>
      <c r="H31" s="23" t="s">
        <v>28</v>
      </c>
      <c r="I31" s="22" t="s">
        <v>29</v>
      </c>
      <c r="J31" s="19" t="s">
        <v>23</v>
      </c>
      <c r="K31" s="19" t="s">
        <v>26</v>
      </c>
      <c r="L31" s="39" t="s">
        <v>18</v>
      </c>
      <c r="M31" s="19" t="s">
        <v>30</v>
      </c>
      <c r="N31" s="19" t="s">
        <v>31</v>
      </c>
      <c r="O31" s="19" t="s">
        <v>32</v>
      </c>
      <c r="P31" s="23" t="s">
        <v>20</v>
      </c>
      <c r="Q31" s="76" t="s">
        <v>62</v>
      </c>
      <c r="R31" s="76" t="s">
        <v>63</v>
      </c>
      <c r="S31" s="22" t="s">
        <v>9</v>
      </c>
      <c r="T31" s="19" t="s">
        <v>23</v>
      </c>
      <c r="U31" s="19" t="s">
        <v>26</v>
      </c>
      <c r="V31" s="39" t="s">
        <v>18</v>
      </c>
      <c r="W31" s="19" t="s">
        <v>30</v>
      </c>
      <c r="X31" s="19" t="s">
        <v>31</v>
      </c>
      <c r="Y31" s="19" t="s">
        <v>32</v>
      </c>
      <c r="Z31" s="23" t="s">
        <v>20</v>
      </c>
      <c r="AA31" s="76" t="s">
        <v>62</v>
      </c>
      <c r="AB31" s="76" t="s">
        <v>63</v>
      </c>
      <c r="AC31" s="22" t="s">
        <v>10</v>
      </c>
      <c r="AD31" s="19" t="s">
        <v>23</v>
      </c>
      <c r="AE31" s="19" t="s">
        <v>26</v>
      </c>
      <c r="AF31" s="39" t="s">
        <v>18</v>
      </c>
      <c r="AG31" s="19" t="s">
        <v>30</v>
      </c>
      <c r="AH31" s="19" t="s">
        <v>31</v>
      </c>
      <c r="AI31" s="19" t="s">
        <v>32</v>
      </c>
      <c r="AJ31" s="23" t="s">
        <v>20</v>
      </c>
      <c r="AK31" s="76" t="s">
        <v>62</v>
      </c>
      <c r="AL31" s="76" t="s">
        <v>63</v>
      </c>
      <c r="AM31" s="22" t="s">
        <v>11</v>
      </c>
      <c r="AN31" s="19" t="s">
        <v>23</v>
      </c>
      <c r="AO31" s="19" t="s">
        <v>26</v>
      </c>
      <c r="AP31" s="39" t="s">
        <v>18</v>
      </c>
      <c r="AQ31" s="19" t="s">
        <v>30</v>
      </c>
      <c r="AR31" s="19" t="s">
        <v>31</v>
      </c>
      <c r="AS31" s="19" t="s">
        <v>32</v>
      </c>
      <c r="AT31" s="23" t="s">
        <v>20</v>
      </c>
      <c r="AU31" s="76" t="s">
        <v>62</v>
      </c>
      <c r="AV31" s="76" t="s">
        <v>63</v>
      </c>
      <c r="AW31" s="22" t="s">
        <v>12</v>
      </c>
      <c r="AX31" s="19" t="s">
        <v>23</v>
      </c>
      <c r="AY31" s="19" t="s">
        <v>26</v>
      </c>
      <c r="AZ31" s="39" t="s">
        <v>18</v>
      </c>
      <c r="BA31" s="19" t="s">
        <v>30</v>
      </c>
      <c r="BB31" s="19" t="s">
        <v>31</v>
      </c>
      <c r="BC31" s="19" t="s">
        <v>32</v>
      </c>
      <c r="BD31" s="23" t="s">
        <v>20</v>
      </c>
      <c r="BE31" s="76" t="s">
        <v>62</v>
      </c>
      <c r="BF31" s="76" t="s">
        <v>63</v>
      </c>
      <c r="BG31" s="22" t="s">
        <v>13</v>
      </c>
      <c r="BH31" s="19" t="s">
        <v>23</v>
      </c>
      <c r="BI31" s="19" t="s">
        <v>26</v>
      </c>
      <c r="BJ31" s="39" t="s">
        <v>18</v>
      </c>
      <c r="BK31" s="19" t="s">
        <v>30</v>
      </c>
      <c r="BL31" s="19" t="s">
        <v>31</v>
      </c>
      <c r="BM31" s="19" t="s">
        <v>32</v>
      </c>
      <c r="BN31" s="23" t="s">
        <v>20</v>
      </c>
      <c r="BO31" s="76" t="s">
        <v>62</v>
      </c>
      <c r="BP31" s="76" t="s">
        <v>63</v>
      </c>
      <c r="BQ31" s="22" t="s">
        <v>14</v>
      </c>
      <c r="BR31" s="19" t="s">
        <v>23</v>
      </c>
      <c r="BS31" s="19" t="s">
        <v>26</v>
      </c>
      <c r="BT31" s="39" t="s">
        <v>18</v>
      </c>
      <c r="BU31" s="19" t="s">
        <v>30</v>
      </c>
      <c r="BV31" s="19" t="s">
        <v>31</v>
      </c>
      <c r="BW31" s="19" t="s">
        <v>32</v>
      </c>
      <c r="BX31" s="23" t="s">
        <v>20</v>
      </c>
      <c r="BY31" s="76" t="s">
        <v>62</v>
      </c>
      <c r="BZ31" s="76" t="s">
        <v>63</v>
      </c>
    </row>
    <row r="32" spans="2:78" ht="20.100000000000001" customHeight="1">
      <c r="B32" s="4" t="s">
        <v>1</v>
      </c>
      <c r="C32" s="5">
        <v>800</v>
      </c>
      <c r="D32" s="2"/>
      <c r="E32" s="38">
        <v>20</v>
      </c>
      <c r="F32" s="20">
        <f t="shared" ref="F32:F55" si="66">0.02*E32-0.0054</f>
        <v>0.39460000000000001</v>
      </c>
      <c r="G32" s="20">
        <f t="shared" ref="G32:G55" si="67">F32/$C$14/$C$7</f>
        <v>3.5154118339934377</v>
      </c>
      <c r="H32" s="29">
        <f t="shared" ref="H32:H55" si="68">F32*$C$7/$C$5</f>
        <v>35291.690140845072</v>
      </c>
      <c r="I32" s="22">
        <v>0.2341</v>
      </c>
      <c r="J32" s="19">
        <v>4.1000000000000002E-2</v>
      </c>
      <c r="K32" s="19">
        <v>1.1659999999999999</v>
      </c>
      <c r="L32" s="19">
        <f t="shared" ref="L32:L55" si="69">K32/$C$14</f>
        <v>0.92346287542065708</v>
      </c>
      <c r="M32" s="19">
        <f t="shared" ref="M32:M55" si="70">4*PI()^2*$C$13*SQRT($C$11*$C$2)*($C$7*I32*K32)^2</f>
        <v>3.5495725211454249E-2</v>
      </c>
      <c r="N32" s="19">
        <f t="shared" ref="N32:N55" si="71">4*PI()^2*N$1*SQRT($C$11*$C$2)*($C$7*I32*K32)^2</f>
        <v>0</v>
      </c>
      <c r="O32" s="19">
        <f t="shared" ref="O32:O55" si="72">M32+N32</f>
        <v>3.5495725211454249E-2</v>
      </c>
      <c r="P32" s="36">
        <f t="shared" ref="P32:P55" si="73">2*PI()^2*N$1*2*SQRT($C$2*$C$11)*J32*$C$7^2*K32^2/SQRT(2)</f>
        <v>0</v>
      </c>
      <c r="Q32" s="17">
        <f t="shared" ref="Q32:Q36" si="74">0.5926*0.5*$C$6*$F32^3*($C$7*I32*2+$C$7)*$C$8</f>
        <v>2.1269892037206151</v>
      </c>
      <c r="R32" s="96">
        <f t="shared" ref="R32:R55" si="75">N32/Q32</f>
        <v>0</v>
      </c>
      <c r="S32" s="26">
        <v>0.22500000000000001</v>
      </c>
      <c r="T32" s="20">
        <v>2.5000000000000001E-2</v>
      </c>
      <c r="U32" s="19">
        <v>1.149</v>
      </c>
      <c r="V32" s="19">
        <f t="shared" ref="V32:V55" si="76">U32/$C$14</f>
        <v>0.90999900845483284</v>
      </c>
      <c r="W32" s="19">
        <f t="shared" ref="W32:W55" si="77">4*PI()^2*$C$13*SQRT($C$11*$C$2)*($C$7*S32*U32)^2</f>
        <v>3.1840598246346115E-2</v>
      </c>
      <c r="X32" s="19">
        <f t="shared" ref="X32:X55" si="78">4*PI()^2*X$1*SQRT($C$11*$C$2)*($C$7*S32*U32)^2</f>
        <v>6.368119649269223E-2</v>
      </c>
      <c r="Y32" s="19">
        <f t="shared" ref="Y32:Y55" si="79">W32+X32</f>
        <v>9.5521794739038351E-2</v>
      </c>
      <c r="Z32" s="36">
        <f t="shared" ref="Z32:Z55" si="80">2*PI()^2*X$1*2*SQRT($C$2*$C$11)*T32*$C$7^2*U32^2/SQRT(2)</f>
        <v>2.223674364150896E-2</v>
      </c>
      <c r="AA32" s="17">
        <f t="shared" ref="AA32:AA36" si="81">0.5926*0.5*$C$6*$F32^3*($C$7*S32*2+$C$7)*$C$8</f>
        <v>2.1006227662409018</v>
      </c>
      <c r="AB32" s="96">
        <f t="shared" ref="AB32:AB55" si="82">X32/AA32</f>
        <v>3.0315389091326833E-2</v>
      </c>
      <c r="AC32" s="26">
        <v>0.21379999999999999</v>
      </c>
      <c r="AD32" s="20">
        <v>1.7999999999999999E-2</v>
      </c>
      <c r="AE32" s="19">
        <v>1.2250000000000001</v>
      </c>
      <c r="AF32" s="19">
        <f t="shared" ref="AF32:AF55" si="83">AE32/$C$14</f>
        <v>0.97019041371381221</v>
      </c>
      <c r="AG32" s="19">
        <f t="shared" ref="AG32:AG55" si="84">4*PI()^2*$C$13*SQRT($C$11*$C$2)*($C$7*AC32*AE32)^2</f>
        <v>3.26786197235025E-2</v>
      </c>
      <c r="AH32" s="19">
        <f t="shared" ref="AH32:AH55" si="85">4*PI()^2*AH$1*SQRT($C$11*$C$2)*($C$7*AC32*AE32)^2</f>
        <v>0.13071447889401</v>
      </c>
      <c r="AI32" s="19">
        <f t="shared" ref="AI32:AI55" si="86">AG32+AH32</f>
        <v>0.1633930986175125</v>
      </c>
      <c r="AJ32" s="36">
        <f t="shared" ref="AJ32:AJ55" si="87">2*PI()^2*AH$1*2*SQRT($C$2*$C$11)*AD32*$C$7^2*AE32^2/SQRT(2)</f>
        <v>3.6397017829055363E-2</v>
      </c>
      <c r="AK32" s="17">
        <f t="shared" ref="AK32:AK36" si="88">0.5926*0.5*$C$6*$F32^3*($C$7*AC32*2+$C$7)*$C$8</f>
        <v>2.0681717662658698</v>
      </c>
      <c r="AL32" s="96">
        <f t="shared" ref="AL32:AL55" si="89">AH32/AK32</f>
        <v>6.3202912362553862E-2</v>
      </c>
      <c r="AM32" s="26">
        <v>0.19869999999999999</v>
      </c>
      <c r="AN32" s="20">
        <v>1.7999999999999999E-2</v>
      </c>
      <c r="AO32" s="19">
        <v>1.23</v>
      </c>
      <c r="AP32" s="19">
        <f t="shared" ref="AP32:AP55" si="90">AO32/$C$14</f>
        <v>0.97415037458611342</v>
      </c>
      <c r="AQ32" s="19">
        <f t="shared" ref="AQ32:AQ55" si="91">4*PI()^2*$C$13*SQRT($C$11*$C$2)*($C$7*AM32*AO32)^2</f>
        <v>2.8456539275894682E-2</v>
      </c>
      <c r="AR32" s="19">
        <f t="shared" ref="AR32:AR55" si="92">4*PI()^2*AR$1*SQRT($C$11*$C$2)*($C$7*AM32*AO32)^2</f>
        <v>0.17073923565536808</v>
      </c>
      <c r="AS32" s="19">
        <f t="shared" ref="AS32:AS55" si="93">AQ32+AR32</f>
        <v>0.19919577493126275</v>
      </c>
      <c r="AT32" s="36">
        <f t="shared" ref="AT32:AT55" si="94">2*PI()^2*AR$1*2*SQRT($C$2*$C$11)*AN32*$C$7^2*AO32^2/SQRT(2)</f>
        <v>5.5042114059386429E-2</v>
      </c>
      <c r="AU32" s="17">
        <f t="shared" ref="AU32:AU36" si="95">0.5926*0.5*$C$6*$F32^3*($C$7*AM32*2+$C$7)*$C$8</f>
        <v>2.024420864513818</v>
      </c>
      <c r="AV32" s="96">
        <f t="shared" ref="AV32:AV55" si="96">AR32/AU32</f>
        <v>8.4339792504743119E-2</v>
      </c>
      <c r="AW32" s="26">
        <v>0.16839999999999999</v>
      </c>
      <c r="AX32" s="20">
        <v>0.01</v>
      </c>
      <c r="AY32" s="19">
        <v>1.2190000000000001</v>
      </c>
      <c r="AZ32" s="19">
        <f t="shared" ref="AZ32:AZ55" si="97">AY32/$C$14</f>
        <v>0.96543846066705075</v>
      </c>
      <c r="BA32" s="19">
        <f t="shared" ref="BA32:BA55" si="98">4*PI()^2*$C$13*SQRT($C$11*$C$2)*($C$7*AW32*AY32)^2</f>
        <v>2.0075561958979537E-2</v>
      </c>
      <c r="BB32" s="19">
        <f t="shared" ref="BB32:BB55" si="99">4*PI()^2*BB$1*SQRT($C$11*$C$2)*($C$7*AW32*AY32)^2</f>
        <v>0.16060449567183629</v>
      </c>
      <c r="BC32" s="19">
        <f t="shared" ref="BC32:BC55" si="100">BA32+BB32</f>
        <v>0.18068005763081582</v>
      </c>
      <c r="BD32" s="36">
        <f t="shared" ref="BD32:BD55" si="101">2*PI()^2*BB$1*2*SQRT($C$2*$C$11)*AX32*$C$7^2*AY32^2/SQRT(2)</f>
        <v>4.0045943086884868E-2</v>
      </c>
      <c r="BE32" s="17">
        <f t="shared" ref="BE32:BE36" si="102">0.5926*0.5*$C$6*$F32^3*($C$7*AW32*2+$C$7)*$C$8</f>
        <v>1.9366293199385085</v>
      </c>
      <c r="BF32" s="96">
        <f t="shared" ref="BF32:BF55" si="103">BB32/BE32</f>
        <v>8.2929910240611138E-2</v>
      </c>
      <c r="BG32" s="22">
        <v>0</v>
      </c>
      <c r="BH32" s="19">
        <v>0</v>
      </c>
      <c r="BI32" s="19">
        <v>0</v>
      </c>
      <c r="BJ32" s="19">
        <f t="shared" ref="BJ32:BJ55" si="104">BI32/$C$14</f>
        <v>0</v>
      </c>
      <c r="BK32" s="19">
        <f t="shared" ref="BK32:BK55" si="105">4*PI()^2*$C$13*SQRT($C$11*$C$2)*($C$7*BG32*BI32)^2</f>
        <v>0</v>
      </c>
      <c r="BL32" s="19">
        <f t="shared" ref="BL32:BL55" si="106">4*PI()^2*BL$1*SQRT($C$11*$C$2)*($C$7*BG32*BI32)^2</f>
        <v>0</v>
      </c>
      <c r="BM32" s="19">
        <f t="shared" ref="BM32:BM55" si="107">BK32+BL32</f>
        <v>0</v>
      </c>
      <c r="BN32" s="36">
        <f t="shared" ref="BN32:BN55" si="108">2*PI()^2*BL$1*2*SQRT($C$2*$C$11)*BH32*$C$7^2*BI32^2/SQRT(2)</f>
        <v>0</v>
      </c>
      <c r="BO32" s="17">
        <f t="shared" ref="BO32:BO36" si="109">0.5926*0.5*$C$6*$F32^3*($C$7*BG32*2+$C$7)*$C$8</f>
        <v>1.4487053560282079</v>
      </c>
      <c r="BP32" s="96">
        <f t="shared" ref="BP32:BP55" si="110">BL32/BO32</f>
        <v>0</v>
      </c>
      <c r="BQ32" s="26">
        <v>0</v>
      </c>
      <c r="BR32" s="20">
        <v>0</v>
      </c>
      <c r="BS32" s="19">
        <v>0</v>
      </c>
      <c r="BT32" s="19">
        <f t="shared" ref="BT32:BT55" si="111">BS32/$C$14</f>
        <v>0</v>
      </c>
      <c r="BU32" s="19">
        <f t="shared" ref="BU32:BU55" si="112">4*PI()^2*$C$13*SQRT($C$11*$C$2)*($C$7*BQ32*BS32)^2</f>
        <v>0</v>
      </c>
      <c r="BV32" s="19">
        <f t="shared" ref="BV32:BV55" si="113">4*PI()^2*BV$1*SQRT($C$11*$C$2)*($C$7*BQ32*BS32)^2</f>
        <v>0</v>
      </c>
      <c r="BW32" s="19">
        <f t="shared" ref="BW32:BW55" si="114">BU32+BV32</f>
        <v>0</v>
      </c>
      <c r="BX32" s="36">
        <f t="shared" ref="BX32:BX55" si="115">2*PI()^2*BV$1*2*SQRT($C$2*$C$11)*BR32*$C$7^2*BS32^2/SQRT(2)</f>
        <v>0</v>
      </c>
      <c r="BY32" s="17">
        <f t="shared" ref="BY32:BY36" si="116">0.5926*0.5*$C$6*$F32^3*($C$7*BQ32*2+$C$7)*$C$8</f>
        <v>1.4487053560282079</v>
      </c>
      <c r="BZ32" s="96">
        <f t="shared" ref="BZ32:BZ55" si="117">BV32/BY32</f>
        <v>0</v>
      </c>
    </row>
    <row r="33" spans="2:78" ht="20.100000000000001" customHeight="1">
      <c r="B33" s="6" t="s">
        <v>24</v>
      </c>
      <c r="C33" s="7">
        <v>20.5</v>
      </c>
      <c r="D33" s="2"/>
      <c r="E33" s="38">
        <v>22</v>
      </c>
      <c r="F33" s="20">
        <f t="shared" si="66"/>
        <v>0.43459999999999999</v>
      </c>
      <c r="G33" s="20">
        <f t="shared" si="67"/>
        <v>3.8717637685087376</v>
      </c>
      <c r="H33" s="29">
        <f t="shared" si="68"/>
        <v>38869.15492957746</v>
      </c>
      <c r="I33" s="26">
        <v>0.21410000000000001</v>
      </c>
      <c r="J33" s="20">
        <v>2.4E-2</v>
      </c>
      <c r="K33" s="20">
        <v>1.1850000000000001</v>
      </c>
      <c r="L33" s="19">
        <f t="shared" si="69"/>
        <v>0.93851072673540203</v>
      </c>
      <c r="M33" s="19">
        <f t="shared" si="70"/>
        <v>3.0665225360646677E-2</v>
      </c>
      <c r="N33" s="19">
        <f t="shared" si="71"/>
        <v>0</v>
      </c>
      <c r="O33" s="19">
        <f t="shared" si="72"/>
        <v>3.0665225360646677E-2</v>
      </c>
      <c r="P33" s="36">
        <f t="shared" si="73"/>
        <v>0</v>
      </c>
      <c r="Q33" s="17">
        <f t="shared" si="74"/>
        <v>2.7641844385165784</v>
      </c>
      <c r="R33" s="96">
        <f t="shared" si="75"/>
        <v>0</v>
      </c>
      <c r="S33" s="26">
        <v>0.2001</v>
      </c>
      <c r="T33" s="20">
        <v>1.6E-2</v>
      </c>
      <c r="U33" s="20">
        <v>1.159</v>
      </c>
      <c r="V33" s="19">
        <f t="shared" si="76"/>
        <v>0.91791893019943538</v>
      </c>
      <c r="W33" s="19">
        <f t="shared" si="77"/>
        <v>2.5623424680764069E-2</v>
      </c>
      <c r="X33" s="19">
        <f t="shared" si="78"/>
        <v>5.1246849361528138E-2</v>
      </c>
      <c r="Y33" s="19">
        <f t="shared" si="79"/>
        <v>7.6870274042292214E-2</v>
      </c>
      <c r="Z33" s="36">
        <f t="shared" si="80"/>
        <v>1.4480313945169163E-2</v>
      </c>
      <c r="AA33" s="17">
        <f t="shared" si="81"/>
        <v>2.7099923335743679</v>
      </c>
      <c r="AB33" s="96">
        <f t="shared" si="82"/>
        <v>1.8910330013345706E-2</v>
      </c>
      <c r="AC33" s="26">
        <v>0.20030000000000001</v>
      </c>
      <c r="AD33" s="20">
        <v>1.4E-2</v>
      </c>
      <c r="AE33" s="20">
        <v>1.143</v>
      </c>
      <c r="AF33" s="19">
        <f t="shared" si="83"/>
        <v>0.90524705540807127</v>
      </c>
      <c r="AG33" s="19">
        <f t="shared" si="84"/>
        <v>2.4970686646457397E-2</v>
      </c>
      <c r="AH33" s="19">
        <f t="shared" si="85"/>
        <v>9.9882746585829588E-2</v>
      </c>
      <c r="AI33" s="19">
        <f t="shared" si="86"/>
        <v>0.12485343323228698</v>
      </c>
      <c r="AJ33" s="36">
        <f t="shared" si="87"/>
        <v>2.4645725971235009E-2</v>
      </c>
      <c r="AK33" s="17">
        <f t="shared" si="88"/>
        <v>2.7107665065021145</v>
      </c>
      <c r="AL33" s="96">
        <f t="shared" si="89"/>
        <v>3.6846680208807457E-2</v>
      </c>
      <c r="AM33" s="26">
        <v>0.1973</v>
      </c>
      <c r="AN33" s="20">
        <v>1.2E-2</v>
      </c>
      <c r="AO33" s="20">
        <v>1.133</v>
      </c>
      <c r="AP33" s="19">
        <f t="shared" si="90"/>
        <v>0.89732713366346872</v>
      </c>
      <c r="AQ33" s="19">
        <f t="shared" si="91"/>
        <v>2.3806202071061475E-2</v>
      </c>
      <c r="AR33" s="19">
        <f t="shared" si="92"/>
        <v>0.14283721242636885</v>
      </c>
      <c r="AS33" s="19">
        <f t="shared" si="93"/>
        <v>0.16664341449743031</v>
      </c>
      <c r="AT33" s="36">
        <f t="shared" si="94"/>
        <v>3.1135327893352598E-2</v>
      </c>
      <c r="AU33" s="17">
        <f t="shared" si="95"/>
        <v>2.6991539125859259</v>
      </c>
      <c r="AV33" s="96">
        <f t="shared" si="96"/>
        <v>5.2919254348679799E-2</v>
      </c>
      <c r="AW33" s="26">
        <v>0.20619999999999999</v>
      </c>
      <c r="AX33" s="20">
        <v>1.0999999999999999E-2</v>
      </c>
      <c r="AY33" s="20">
        <v>1.165</v>
      </c>
      <c r="AZ33" s="19">
        <f t="shared" si="97"/>
        <v>0.92267088324619695</v>
      </c>
      <c r="BA33" s="19">
        <f t="shared" si="98"/>
        <v>2.7491934342125619E-2</v>
      </c>
      <c r="BB33" s="19">
        <f t="shared" si="99"/>
        <v>0.21993547473700495</v>
      </c>
      <c r="BC33" s="19">
        <f t="shared" si="100"/>
        <v>0.24742740907913058</v>
      </c>
      <c r="BD33" s="36">
        <f t="shared" si="101"/>
        <v>4.0234225943148592E-2</v>
      </c>
      <c r="BE33" s="17">
        <f t="shared" si="102"/>
        <v>2.7336046078706167</v>
      </c>
      <c r="BF33" s="96">
        <f t="shared" si="103"/>
        <v>8.0456213054281855E-2</v>
      </c>
      <c r="BG33" s="26">
        <v>0.19789999999999999</v>
      </c>
      <c r="BH33" s="20">
        <v>0.01</v>
      </c>
      <c r="BI33" s="20">
        <v>1.2</v>
      </c>
      <c r="BJ33" s="19">
        <f t="shared" si="104"/>
        <v>0.95039060935230579</v>
      </c>
      <c r="BK33" s="19">
        <f t="shared" si="105"/>
        <v>2.6867682400675347E-2</v>
      </c>
      <c r="BL33" s="19">
        <f t="shared" si="106"/>
        <v>0.26867682400675347</v>
      </c>
      <c r="BM33" s="19">
        <f t="shared" si="107"/>
        <v>0.2955445064074288</v>
      </c>
      <c r="BN33" s="36">
        <f t="shared" si="108"/>
        <v>4.8509144961673113E-2</v>
      </c>
      <c r="BO33" s="17">
        <f t="shared" si="109"/>
        <v>2.7014764313691635</v>
      </c>
      <c r="BP33" s="96">
        <f t="shared" si="110"/>
        <v>9.9455549893723322E-2</v>
      </c>
      <c r="BQ33" s="26">
        <v>0.18740000000000001</v>
      </c>
      <c r="BR33" s="20">
        <v>8.0000000000000002E-3</v>
      </c>
      <c r="BS33" s="20">
        <v>1.1950000000000001</v>
      </c>
      <c r="BT33" s="19">
        <f t="shared" si="111"/>
        <v>0.94643064848000458</v>
      </c>
      <c r="BU33" s="19">
        <f t="shared" si="112"/>
        <v>2.3891923146898249E-2</v>
      </c>
      <c r="BV33" s="19">
        <f t="shared" si="113"/>
        <v>0.28670307776277898</v>
      </c>
      <c r="BW33" s="19">
        <f t="shared" si="114"/>
        <v>0.31059500090967723</v>
      </c>
      <c r="BX33" s="36">
        <f t="shared" si="115"/>
        <v>4.6181514489262172E-2</v>
      </c>
      <c r="BY33" s="17">
        <f t="shared" si="116"/>
        <v>2.6608323526625064</v>
      </c>
      <c r="BZ33" s="96">
        <f t="shared" si="117"/>
        <v>0.10774939558890116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24</v>
      </c>
      <c r="F34" s="20">
        <f t="shared" si="66"/>
        <v>0.47459999999999997</v>
      </c>
      <c r="G34" s="20">
        <f t="shared" si="67"/>
        <v>4.2281157030240379</v>
      </c>
      <c r="H34" s="29">
        <f t="shared" si="68"/>
        <v>42446.619718309856</v>
      </c>
      <c r="I34" s="26">
        <v>0.1636</v>
      </c>
      <c r="J34" s="20">
        <v>2.7E-2</v>
      </c>
      <c r="K34" s="20">
        <v>1.258</v>
      </c>
      <c r="L34" s="19">
        <f t="shared" si="69"/>
        <v>0.99632615547100056</v>
      </c>
      <c r="M34" s="19">
        <f t="shared" si="70"/>
        <v>2.0179202860742186E-2</v>
      </c>
      <c r="N34" s="19">
        <f t="shared" si="71"/>
        <v>0</v>
      </c>
      <c r="O34" s="19">
        <f t="shared" si="72"/>
        <v>2.0179202860742186E-2</v>
      </c>
      <c r="P34" s="36">
        <f t="shared" si="73"/>
        <v>0</v>
      </c>
      <c r="Q34" s="17">
        <f t="shared" si="74"/>
        <v>3.3452486004026838</v>
      </c>
      <c r="R34" s="96">
        <f t="shared" si="75"/>
        <v>0</v>
      </c>
      <c r="S34" s="26">
        <v>0.16309999999999999</v>
      </c>
      <c r="T34" s="20">
        <v>2.5000000000000001E-2</v>
      </c>
      <c r="U34" s="20">
        <v>1.2410000000000001</v>
      </c>
      <c r="V34" s="19">
        <f t="shared" si="76"/>
        <v>0.98286228850517632</v>
      </c>
      <c r="W34" s="19">
        <f t="shared" si="77"/>
        <v>1.9517653808034382E-2</v>
      </c>
      <c r="X34" s="19">
        <f t="shared" si="78"/>
        <v>3.9035307616068764E-2</v>
      </c>
      <c r="Y34" s="19">
        <f t="shared" si="79"/>
        <v>5.8552961424103142E-2</v>
      </c>
      <c r="Z34" s="36">
        <f t="shared" si="80"/>
        <v>2.5940282111707819E-2</v>
      </c>
      <c r="AA34" s="17">
        <f t="shared" si="81"/>
        <v>3.3427280695102763</v>
      </c>
      <c r="AB34" s="96">
        <f t="shared" si="82"/>
        <v>1.1677679668926105E-2</v>
      </c>
      <c r="AC34" s="26">
        <v>0.16969999999999999</v>
      </c>
      <c r="AD34" s="20">
        <v>1.6E-2</v>
      </c>
      <c r="AE34" s="20">
        <v>1.222</v>
      </c>
      <c r="AF34" s="19">
        <f t="shared" si="83"/>
        <v>0.96781443719043136</v>
      </c>
      <c r="AG34" s="19">
        <f t="shared" si="84"/>
        <v>2.0487181825671656E-2</v>
      </c>
      <c r="AH34" s="19">
        <f t="shared" si="85"/>
        <v>8.1948727302686625E-2</v>
      </c>
      <c r="AI34" s="19">
        <f t="shared" si="86"/>
        <v>0.10243590912835829</v>
      </c>
      <c r="AJ34" s="36">
        <f t="shared" si="87"/>
        <v>3.2194635566643141E-2</v>
      </c>
      <c r="AK34" s="17">
        <f t="shared" si="88"/>
        <v>3.3759990772900501</v>
      </c>
      <c r="AL34" s="96">
        <f t="shared" si="89"/>
        <v>2.4273918750140101E-2</v>
      </c>
      <c r="AM34" s="26">
        <v>0.1658</v>
      </c>
      <c r="AN34" s="20">
        <v>8.0000000000000002E-3</v>
      </c>
      <c r="AO34" s="20">
        <v>1.1990000000000001</v>
      </c>
      <c r="AP34" s="19">
        <f t="shared" si="90"/>
        <v>0.94959861717784566</v>
      </c>
      <c r="AQ34" s="19">
        <f t="shared" si="91"/>
        <v>1.8827104971213829E-2</v>
      </c>
      <c r="AR34" s="19">
        <f t="shared" si="92"/>
        <v>0.11296262982728296</v>
      </c>
      <c r="AS34" s="19">
        <f t="shared" si="93"/>
        <v>0.13178973479849679</v>
      </c>
      <c r="AT34" s="36">
        <f t="shared" si="94"/>
        <v>2.3245598435348742E-2</v>
      </c>
      <c r="AU34" s="17">
        <f t="shared" si="95"/>
        <v>3.356338936329275</v>
      </c>
      <c r="AV34" s="96">
        <f t="shared" si="96"/>
        <v>3.3656502507707617E-2</v>
      </c>
      <c r="AW34" s="26">
        <v>0.1762</v>
      </c>
      <c r="AX34" s="20">
        <v>8.0000000000000002E-3</v>
      </c>
      <c r="AY34" s="20">
        <v>1.177</v>
      </c>
      <c r="AZ34" s="19">
        <f t="shared" si="97"/>
        <v>0.93217478933971998</v>
      </c>
      <c r="BA34" s="19">
        <f t="shared" si="98"/>
        <v>2.0489948142155261E-2</v>
      </c>
      <c r="BB34" s="19">
        <f t="shared" si="99"/>
        <v>0.16391958513724209</v>
      </c>
      <c r="BC34" s="19">
        <f t="shared" si="100"/>
        <v>0.18440953327939735</v>
      </c>
      <c r="BD34" s="36">
        <f t="shared" si="101"/>
        <v>2.9867166791382068E-2</v>
      </c>
      <c r="BE34" s="17">
        <f t="shared" si="102"/>
        <v>3.4087659788913425</v>
      </c>
      <c r="BF34" s="96">
        <f t="shared" si="103"/>
        <v>4.808766167941949E-2</v>
      </c>
      <c r="BG34" s="26">
        <v>0.1726</v>
      </c>
      <c r="BH34" s="20">
        <v>8.0000000000000002E-3</v>
      </c>
      <c r="BI34" s="20">
        <v>1.163</v>
      </c>
      <c r="BJ34" s="19">
        <f t="shared" si="104"/>
        <v>0.92108689889727646</v>
      </c>
      <c r="BK34" s="19">
        <f t="shared" si="105"/>
        <v>1.9196282724174177E-2</v>
      </c>
      <c r="BL34" s="19">
        <f t="shared" si="106"/>
        <v>0.19196282724174177</v>
      </c>
      <c r="BM34" s="19">
        <f t="shared" si="107"/>
        <v>0.21115910996591594</v>
      </c>
      <c r="BN34" s="36">
        <f t="shared" si="108"/>
        <v>3.6451092050925143E-2</v>
      </c>
      <c r="BO34" s="17">
        <f t="shared" si="109"/>
        <v>3.3906181564660107</v>
      </c>
      <c r="BP34" s="96">
        <f t="shared" si="110"/>
        <v>5.6615878988220153E-2</v>
      </c>
      <c r="BQ34" s="26">
        <v>0.18</v>
      </c>
      <c r="BR34" s="20">
        <v>8.9999999999999993E-3</v>
      </c>
      <c r="BS34" s="20">
        <v>1.155</v>
      </c>
      <c r="BT34" s="19">
        <f t="shared" si="111"/>
        <v>0.91475096150159441</v>
      </c>
      <c r="BU34" s="19">
        <f t="shared" si="112"/>
        <v>2.0591363442666981E-2</v>
      </c>
      <c r="BV34" s="19">
        <f t="shared" si="113"/>
        <v>0.24709636131200377</v>
      </c>
      <c r="BW34" s="19">
        <f t="shared" si="114"/>
        <v>0.26768772475467073</v>
      </c>
      <c r="BX34" s="36">
        <f t="shared" si="115"/>
        <v>4.8534309080621986E-2</v>
      </c>
      <c r="BY34" s="17">
        <f t="shared" si="116"/>
        <v>3.4279220136736357</v>
      </c>
      <c r="BZ34" s="96">
        <f t="shared" si="117"/>
        <v>7.2083425564047621E-2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26</v>
      </c>
      <c r="F35" s="20">
        <f t="shared" si="66"/>
        <v>0.51460000000000006</v>
      </c>
      <c r="G35" s="20">
        <f t="shared" si="67"/>
        <v>4.5844676375393387</v>
      </c>
      <c r="H35" s="29">
        <f t="shared" si="68"/>
        <v>46024.084507042258</v>
      </c>
      <c r="I35" s="26">
        <v>0</v>
      </c>
      <c r="J35" s="20">
        <v>0</v>
      </c>
      <c r="K35" s="20">
        <v>0</v>
      </c>
      <c r="L35" s="19">
        <f t="shared" si="69"/>
        <v>0</v>
      </c>
      <c r="M35" s="19">
        <f t="shared" si="70"/>
        <v>0</v>
      </c>
      <c r="N35" s="19">
        <f t="shared" si="71"/>
        <v>0</v>
      </c>
      <c r="O35" s="19">
        <f t="shared" si="72"/>
        <v>0</v>
      </c>
      <c r="P35" s="36">
        <f t="shared" si="73"/>
        <v>0</v>
      </c>
      <c r="Q35" s="17">
        <f t="shared" si="74"/>
        <v>3.2130550659246251</v>
      </c>
      <c r="R35" s="96">
        <f t="shared" si="75"/>
        <v>0</v>
      </c>
      <c r="S35" s="26">
        <v>0</v>
      </c>
      <c r="T35" s="20">
        <v>0</v>
      </c>
      <c r="U35" s="20">
        <v>0</v>
      </c>
      <c r="V35" s="19">
        <f t="shared" si="76"/>
        <v>0</v>
      </c>
      <c r="W35" s="19">
        <f t="shared" si="77"/>
        <v>0</v>
      </c>
      <c r="X35" s="19">
        <f t="shared" si="78"/>
        <v>0</v>
      </c>
      <c r="Y35" s="19">
        <f t="shared" si="79"/>
        <v>0</v>
      </c>
      <c r="Z35" s="36">
        <f t="shared" si="80"/>
        <v>0</v>
      </c>
      <c r="AA35" s="17">
        <f t="shared" si="81"/>
        <v>3.2130550659246251</v>
      </c>
      <c r="AB35" s="96">
        <f t="shared" si="82"/>
        <v>0</v>
      </c>
      <c r="AC35" s="26">
        <v>8.7499999999999994E-2</v>
      </c>
      <c r="AD35" s="20">
        <v>1.7000000000000001E-2</v>
      </c>
      <c r="AE35" s="20">
        <v>0.86799999999999999</v>
      </c>
      <c r="AF35" s="19">
        <f t="shared" si="83"/>
        <v>0.68744920743150117</v>
      </c>
      <c r="AG35" s="19">
        <f t="shared" si="84"/>
        <v>2.7480946194598783E-3</v>
      </c>
      <c r="AH35" s="19">
        <f t="shared" si="85"/>
        <v>1.0992378477839513E-2</v>
      </c>
      <c r="AI35" s="19">
        <f t="shared" si="86"/>
        <v>1.3740473097299392E-2</v>
      </c>
      <c r="AJ35" s="36">
        <f t="shared" si="87"/>
        <v>1.7258756071423929E-2</v>
      </c>
      <c r="AK35" s="17">
        <f t="shared" si="88"/>
        <v>3.7753397024614346</v>
      </c>
      <c r="AL35" s="96">
        <f t="shared" si="89"/>
        <v>2.9116263287970448E-3</v>
      </c>
      <c r="AM35" s="26">
        <v>0.12740000000000001</v>
      </c>
      <c r="AN35" s="20">
        <v>1.0999999999999999E-2</v>
      </c>
      <c r="AO35" s="20">
        <v>1.2749999999999999</v>
      </c>
      <c r="AP35" s="19">
        <f t="shared" si="90"/>
        <v>1.0097900224368248</v>
      </c>
      <c r="AQ35" s="19">
        <f t="shared" si="91"/>
        <v>1.2570002120513624E-2</v>
      </c>
      <c r="AR35" s="19">
        <f t="shared" si="92"/>
        <v>7.5420012723081728E-2</v>
      </c>
      <c r="AS35" s="19">
        <f t="shared" si="93"/>
        <v>8.7990014843595352E-2</v>
      </c>
      <c r="AT35" s="36">
        <f t="shared" si="94"/>
        <v>3.61431027733966E-2</v>
      </c>
      <c r="AU35" s="17">
        <f t="shared" si="95"/>
        <v>4.0317414967222192</v>
      </c>
      <c r="AV35" s="96">
        <f t="shared" si="96"/>
        <v>1.8706559630471777E-2</v>
      </c>
      <c r="AW35" s="26">
        <v>0.14069999999999999</v>
      </c>
      <c r="AX35" s="20">
        <v>0.01</v>
      </c>
      <c r="AY35" s="20">
        <v>1.254</v>
      </c>
      <c r="AZ35" s="19">
        <f t="shared" si="97"/>
        <v>0.99315818677315959</v>
      </c>
      <c r="BA35" s="19">
        <f t="shared" si="98"/>
        <v>1.4830622937058526E-2</v>
      </c>
      <c r="BB35" s="19">
        <f t="shared" si="99"/>
        <v>0.11864498349646821</v>
      </c>
      <c r="BC35" s="19">
        <f t="shared" si="100"/>
        <v>0.13347560643352674</v>
      </c>
      <c r="BD35" s="36">
        <f t="shared" si="101"/>
        <v>4.2378559221416867E-2</v>
      </c>
      <c r="BE35" s="17">
        <f t="shared" si="102"/>
        <v>4.1172087614758137</v>
      </c>
      <c r="BF35" s="96">
        <f t="shared" si="103"/>
        <v>2.881684907663995E-2</v>
      </c>
      <c r="BG35" s="26">
        <v>0.1477</v>
      </c>
      <c r="BH35" s="20">
        <v>7.0000000000000001E-3</v>
      </c>
      <c r="BI35" s="20">
        <v>1.2330000000000001</v>
      </c>
      <c r="BJ35" s="19">
        <f t="shared" si="104"/>
        <v>0.97652635110949426</v>
      </c>
      <c r="BK35" s="19">
        <f t="shared" si="105"/>
        <v>1.5800224917883937E-2</v>
      </c>
      <c r="BL35" s="19">
        <f t="shared" si="106"/>
        <v>0.15800224917883934</v>
      </c>
      <c r="BM35" s="19">
        <f t="shared" si="107"/>
        <v>0.17380247409672328</v>
      </c>
      <c r="BN35" s="36">
        <f t="shared" si="108"/>
        <v>3.584968308280969E-2</v>
      </c>
      <c r="BO35" s="17">
        <f t="shared" si="109"/>
        <v>4.1621915323987588</v>
      </c>
      <c r="BP35" s="96">
        <f t="shared" si="110"/>
        <v>3.7961311474721905E-2</v>
      </c>
      <c r="BQ35" s="26">
        <v>0.15620000000000001</v>
      </c>
      <c r="BR35" s="20">
        <v>6.0000000000000001E-3</v>
      </c>
      <c r="BS35" s="20">
        <v>1.2230000000000001</v>
      </c>
      <c r="BT35" s="19">
        <f t="shared" si="111"/>
        <v>0.96860642936489172</v>
      </c>
      <c r="BU35" s="19">
        <f t="shared" si="112"/>
        <v>1.7385656653639538E-2</v>
      </c>
      <c r="BV35" s="19">
        <f t="shared" si="113"/>
        <v>0.20862787984367442</v>
      </c>
      <c r="BW35" s="19">
        <f t="shared" si="114"/>
        <v>0.22601353649731395</v>
      </c>
      <c r="BX35" s="36">
        <f t="shared" si="115"/>
        <v>3.6278267442189191E-2</v>
      </c>
      <c r="BY35" s="17">
        <f t="shared" si="116"/>
        <v>4.2168134685194776</v>
      </c>
      <c r="BZ35" s="96">
        <f t="shared" si="117"/>
        <v>4.9475245087595404E-2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28</v>
      </c>
      <c r="F36" s="20">
        <f t="shared" si="66"/>
        <v>0.55460000000000009</v>
      </c>
      <c r="G36" s="20">
        <f t="shared" si="67"/>
        <v>4.9408195720546395</v>
      </c>
      <c r="H36" s="29">
        <f t="shared" si="68"/>
        <v>49601.549295774654</v>
      </c>
      <c r="I36" s="26">
        <v>0.13669999999999999</v>
      </c>
      <c r="J36" s="20">
        <v>2.3E-2</v>
      </c>
      <c r="K36" s="20">
        <v>1.0840000000000001</v>
      </c>
      <c r="L36" s="19">
        <f t="shared" si="69"/>
        <v>0.85851951711491636</v>
      </c>
      <c r="M36" s="19">
        <f t="shared" si="70"/>
        <v>1.0460964275063104E-2</v>
      </c>
      <c r="N36" s="19">
        <f t="shared" si="71"/>
        <v>0</v>
      </c>
      <c r="O36" s="19">
        <f t="shared" si="72"/>
        <v>1.0460964275063104E-2</v>
      </c>
      <c r="P36" s="36">
        <f t="shared" si="73"/>
        <v>0</v>
      </c>
      <c r="Q36" s="17">
        <f t="shared" si="74"/>
        <v>5.1216897149959735</v>
      </c>
      <c r="R36" s="96">
        <f t="shared" si="75"/>
        <v>0</v>
      </c>
      <c r="S36" s="26">
        <v>0</v>
      </c>
      <c r="T36" s="20">
        <v>0</v>
      </c>
      <c r="U36" s="20">
        <v>0</v>
      </c>
      <c r="V36" s="19">
        <f t="shared" si="76"/>
        <v>0</v>
      </c>
      <c r="W36" s="19">
        <f t="shared" si="77"/>
        <v>0</v>
      </c>
      <c r="X36" s="19">
        <f t="shared" si="78"/>
        <v>0</v>
      </c>
      <c r="Y36" s="19">
        <f t="shared" si="79"/>
        <v>0</v>
      </c>
      <c r="Z36" s="36">
        <f t="shared" si="80"/>
        <v>0</v>
      </c>
      <c r="AA36" s="17">
        <f t="shared" si="81"/>
        <v>4.0220588306863307</v>
      </c>
      <c r="AB36" s="96">
        <f t="shared" si="82"/>
        <v>0</v>
      </c>
      <c r="AC36" s="26">
        <v>0</v>
      </c>
      <c r="AD36" s="20">
        <v>0</v>
      </c>
      <c r="AE36" s="20">
        <v>0</v>
      </c>
      <c r="AF36" s="19">
        <f t="shared" si="83"/>
        <v>0</v>
      </c>
      <c r="AG36" s="19">
        <f t="shared" si="84"/>
        <v>0</v>
      </c>
      <c r="AH36" s="19">
        <f t="shared" si="85"/>
        <v>0</v>
      </c>
      <c r="AI36" s="19">
        <f t="shared" si="86"/>
        <v>0</v>
      </c>
      <c r="AJ36" s="36">
        <f t="shared" si="87"/>
        <v>0</v>
      </c>
      <c r="AK36" s="17">
        <f t="shared" si="88"/>
        <v>4.0220588306863307</v>
      </c>
      <c r="AL36" s="96">
        <f t="shared" si="89"/>
        <v>0</v>
      </c>
      <c r="AM36" s="26">
        <v>0</v>
      </c>
      <c r="AN36" s="20">
        <v>0</v>
      </c>
      <c r="AO36" s="20">
        <v>0</v>
      </c>
      <c r="AP36" s="19">
        <f t="shared" si="90"/>
        <v>0</v>
      </c>
      <c r="AQ36" s="19">
        <f t="shared" si="91"/>
        <v>0</v>
      </c>
      <c r="AR36" s="19">
        <f t="shared" si="92"/>
        <v>0</v>
      </c>
      <c r="AS36" s="19">
        <f t="shared" si="93"/>
        <v>0</v>
      </c>
      <c r="AT36" s="36">
        <f t="shared" si="94"/>
        <v>0</v>
      </c>
      <c r="AU36" s="17">
        <f t="shared" si="95"/>
        <v>4.0220588306863307</v>
      </c>
      <c r="AV36" s="96">
        <f t="shared" si="96"/>
        <v>0</v>
      </c>
      <c r="AW36" s="26">
        <v>0.12139999999999999</v>
      </c>
      <c r="AX36" s="20">
        <v>1.2E-2</v>
      </c>
      <c r="AY36" s="20">
        <v>1.2729999999999999</v>
      </c>
      <c r="AZ36" s="19">
        <f t="shared" si="97"/>
        <v>1.0082060380879043</v>
      </c>
      <c r="BA36" s="19">
        <f t="shared" si="98"/>
        <v>1.1378114666633925E-2</v>
      </c>
      <c r="BB36" s="19">
        <f t="shared" si="99"/>
        <v>9.1024917333071401E-2</v>
      </c>
      <c r="BC36" s="19">
        <f t="shared" si="100"/>
        <v>0.10240303199970532</v>
      </c>
      <c r="BD36" s="36">
        <f t="shared" si="101"/>
        <v>5.2406984117063446E-2</v>
      </c>
      <c r="BE36" s="17">
        <f t="shared" si="102"/>
        <v>4.9986147147769726</v>
      </c>
      <c r="BF36" s="96">
        <f t="shared" si="103"/>
        <v>1.8210028683343468E-2</v>
      </c>
      <c r="BG36" s="26">
        <v>0.13070000000000001</v>
      </c>
      <c r="BH36" s="20">
        <v>8.9999999999999993E-3</v>
      </c>
      <c r="BI36" s="20">
        <v>1.302</v>
      </c>
      <c r="BJ36" s="19">
        <f t="shared" si="104"/>
        <v>1.0311738111472519</v>
      </c>
      <c r="BK36" s="19">
        <f t="shared" si="105"/>
        <v>1.379587558216472E-2</v>
      </c>
      <c r="BL36" s="19">
        <f t="shared" si="106"/>
        <v>0.13795875582164718</v>
      </c>
      <c r="BM36" s="19">
        <f t="shared" si="107"/>
        <v>0.1517546314038119</v>
      </c>
      <c r="BN36" s="36">
        <f t="shared" si="108"/>
        <v>5.1395560359755066E-2</v>
      </c>
      <c r="BO36" s="17">
        <f t="shared" si="109"/>
        <v>5.0734250090277389</v>
      </c>
      <c r="BP36" s="96">
        <f t="shared" si="110"/>
        <v>2.7192430276620039E-2</v>
      </c>
      <c r="BQ36" s="26">
        <v>0.13969999999999999</v>
      </c>
      <c r="BR36" s="20">
        <v>8.0000000000000002E-3</v>
      </c>
      <c r="BS36" s="20">
        <v>1.2829999999999999</v>
      </c>
      <c r="BT36" s="19">
        <f t="shared" si="111"/>
        <v>1.016125959832507</v>
      </c>
      <c r="BU36" s="19">
        <f t="shared" si="112"/>
        <v>1.5304609409095452E-2</v>
      </c>
      <c r="BV36" s="19">
        <f t="shared" si="113"/>
        <v>0.18365531290914541</v>
      </c>
      <c r="BW36" s="19">
        <f t="shared" si="114"/>
        <v>0.19895992231824086</v>
      </c>
      <c r="BX36" s="36">
        <f t="shared" si="115"/>
        <v>5.3233579947210348E-2</v>
      </c>
      <c r="BY36" s="17">
        <f t="shared" si="116"/>
        <v>5.1458220679800917</v>
      </c>
      <c r="BZ36" s="96">
        <f t="shared" si="117"/>
        <v>3.5690179427684002E-2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30</v>
      </c>
      <c r="F37" s="20">
        <f t="shared" si="66"/>
        <v>0.59460000000000002</v>
      </c>
      <c r="G37" s="20">
        <f t="shared" si="67"/>
        <v>5.2971715065699394</v>
      </c>
      <c r="H37" s="29">
        <f t="shared" si="68"/>
        <v>53179.014084507042</v>
      </c>
      <c r="I37" s="26">
        <v>0.39400000000000002</v>
      </c>
      <c r="J37" s="20">
        <v>2.5999999999999999E-2</v>
      </c>
      <c r="K37" s="20">
        <v>1.4379999999999999</v>
      </c>
      <c r="L37" s="19">
        <f t="shared" si="69"/>
        <v>1.1388847468738463</v>
      </c>
      <c r="M37" s="19">
        <f t="shared" si="70"/>
        <v>0.15292776488859045</v>
      </c>
      <c r="N37" s="19">
        <f t="shared" si="71"/>
        <v>0</v>
      </c>
      <c r="O37" s="19">
        <f t="shared" si="72"/>
        <v>0.15292776488859045</v>
      </c>
      <c r="P37" s="36">
        <f t="shared" si="73"/>
        <v>0</v>
      </c>
      <c r="Q37" s="17">
        <f>0.5926*0.5*$C$6*$F37^3*($C$7*I37*2+$C$7)*$C$8</f>
        <v>8.8623939653007664</v>
      </c>
      <c r="R37" s="96">
        <f t="shared" si="75"/>
        <v>0</v>
      </c>
      <c r="S37" s="26">
        <v>0.2266</v>
      </c>
      <c r="T37" s="20">
        <v>1.9E-2</v>
      </c>
      <c r="U37" s="20">
        <v>1.423</v>
      </c>
      <c r="V37" s="19">
        <f t="shared" si="76"/>
        <v>1.1270048642569426</v>
      </c>
      <c r="W37" s="19">
        <f t="shared" si="77"/>
        <v>4.953426652978149E-2</v>
      </c>
      <c r="X37" s="19">
        <f t="shared" si="78"/>
        <v>9.906853305956298E-2</v>
      </c>
      <c r="Y37" s="19">
        <f t="shared" si="79"/>
        <v>0.14860279958934447</v>
      </c>
      <c r="Z37" s="36">
        <f t="shared" si="80"/>
        <v>2.5921165466164166E-2</v>
      </c>
      <c r="AA37" s="17">
        <f>0.5926*0.5*$C$6*$F37^3*($C$7*S37*2+$C$7)*$C$8</f>
        <v>7.2029255650867317</v>
      </c>
      <c r="AB37" s="96">
        <f t="shared" si="82"/>
        <v>1.375392986701926E-2</v>
      </c>
      <c r="AC37" s="26">
        <v>0.1222</v>
      </c>
      <c r="AD37" s="20">
        <v>2.8000000000000001E-2</v>
      </c>
      <c r="AE37" s="20">
        <v>0.69799999999999995</v>
      </c>
      <c r="AF37" s="19">
        <f t="shared" si="83"/>
        <v>0.55281053777325784</v>
      </c>
      <c r="AG37" s="19">
        <f t="shared" si="84"/>
        <v>3.4660065768926116E-3</v>
      </c>
      <c r="AH37" s="19">
        <f t="shared" si="85"/>
        <v>1.3864026307570446E-2</v>
      </c>
      <c r="AI37" s="19">
        <f t="shared" si="86"/>
        <v>1.7330032884463057E-2</v>
      </c>
      <c r="AJ37" s="36">
        <f t="shared" si="87"/>
        <v>1.8381882914816544E-2</v>
      </c>
      <c r="AK37" s="17">
        <f>0.5926*0.5*$C$6*$F37^3*($C$7*AC37*2+$C$7)*$C$8</f>
        <v>6.1679882832328152</v>
      </c>
      <c r="AL37" s="96">
        <f t="shared" si="89"/>
        <v>2.2477387554802426E-3</v>
      </c>
      <c r="AM37" s="26">
        <v>0</v>
      </c>
      <c r="AN37" s="20">
        <v>0</v>
      </c>
      <c r="AO37" s="20">
        <v>0</v>
      </c>
      <c r="AP37" s="19">
        <f t="shared" si="90"/>
        <v>0</v>
      </c>
      <c r="AQ37" s="19">
        <f t="shared" si="91"/>
        <v>0</v>
      </c>
      <c r="AR37" s="19">
        <f t="shared" si="92"/>
        <v>0</v>
      </c>
      <c r="AS37" s="19">
        <f t="shared" si="93"/>
        <v>0</v>
      </c>
      <c r="AT37" s="36">
        <f t="shared" si="94"/>
        <v>0</v>
      </c>
      <c r="AU37" s="17">
        <f>0.5926*0.5*$C$6*$F37^3*($C$7*AM37*2+$C$7)*$C$8</f>
        <v>4.9565961774612797</v>
      </c>
      <c r="AV37" s="96">
        <f t="shared" si="96"/>
        <v>0</v>
      </c>
      <c r="AW37" s="44">
        <v>0</v>
      </c>
      <c r="AX37" s="45">
        <v>0</v>
      </c>
      <c r="AY37" s="45">
        <v>0</v>
      </c>
      <c r="AZ37" s="19">
        <f t="shared" si="97"/>
        <v>0</v>
      </c>
      <c r="BA37" s="19">
        <f t="shared" si="98"/>
        <v>0</v>
      </c>
      <c r="BB37" s="19">
        <f t="shared" si="99"/>
        <v>0</v>
      </c>
      <c r="BC37" s="19">
        <f t="shared" si="100"/>
        <v>0</v>
      </c>
      <c r="BD37" s="36">
        <f t="shared" si="101"/>
        <v>0</v>
      </c>
      <c r="BE37" s="17">
        <f>0.5926*0.5*$C$6*$F37^3*($C$7*AW37*2+$C$7)*$C$8</f>
        <v>4.9565961774612797</v>
      </c>
      <c r="BF37" s="96">
        <f t="shared" si="103"/>
        <v>0</v>
      </c>
      <c r="BG37" s="26">
        <v>0.1295</v>
      </c>
      <c r="BH37" s="20">
        <v>8.9999999999999993E-3</v>
      </c>
      <c r="BI37" s="20">
        <v>1.36</v>
      </c>
      <c r="BJ37" s="19">
        <f t="shared" si="104"/>
        <v>1.0771093572659467</v>
      </c>
      <c r="BK37" s="19">
        <f t="shared" si="105"/>
        <v>1.4777245176923366E-2</v>
      </c>
      <c r="BL37" s="19">
        <f t="shared" si="106"/>
        <v>0.14777245176923365</v>
      </c>
      <c r="BM37" s="19">
        <f t="shared" si="107"/>
        <v>0.16254969694615701</v>
      </c>
      <c r="BN37" s="36">
        <f t="shared" si="108"/>
        <v>5.6076571575694116E-2</v>
      </c>
      <c r="BO37" s="17">
        <f>0.5926*0.5*$C$6*$F37^3*($C$7*BG37*2+$C$7)*$C$8</f>
        <v>6.2403545874237514</v>
      </c>
      <c r="BP37" s="96">
        <f t="shared" si="110"/>
        <v>2.3680137033725766E-2</v>
      </c>
      <c r="BQ37" s="26">
        <v>0.14349999999999999</v>
      </c>
      <c r="BR37" s="20">
        <v>8.0000000000000002E-3</v>
      </c>
      <c r="BS37" s="20">
        <v>1.363</v>
      </c>
      <c r="BT37" s="19">
        <f t="shared" si="111"/>
        <v>1.0794853337893273</v>
      </c>
      <c r="BU37" s="19">
        <f t="shared" si="112"/>
        <v>1.8225172149334282E-2</v>
      </c>
      <c r="BV37" s="19">
        <f t="shared" si="113"/>
        <v>0.21870206579201137</v>
      </c>
      <c r="BW37" s="19">
        <f t="shared" si="114"/>
        <v>0.23692723794134565</v>
      </c>
      <c r="BX37" s="36">
        <f t="shared" si="115"/>
        <v>6.0079190484201662E-2</v>
      </c>
      <c r="BY37" s="17">
        <f>0.5926*0.5*$C$6*$F37^3*($C$7*BQ37*2+$C$7)*$C$8</f>
        <v>6.3791392803926668</v>
      </c>
      <c r="BZ37" s="96">
        <f t="shared" si="117"/>
        <v>3.4283945870915239E-2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32</v>
      </c>
      <c r="F38" s="20">
        <f t="shared" si="66"/>
        <v>0.63460000000000005</v>
      </c>
      <c r="G38" s="20">
        <f t="shared" si="67"/>
        <v>5.6535234410852402</v>
      </c>
      <c r="H38" s="29">
        <f t="shared" si="68"/>
        <v>56756.478873239437</v>
      </c>
      <c r="I38" s="26">
        <v>0.45090000000000002</v>
      </c>
      <c r="J38" s="20">
        <v>4.5999999999999999E-2</v>
      </c>
      <c r="K38" s="20">
        <v>1.47</v>
      </c>
      <c r="L38" s="19">
        <f t="shared" si="69"/>
        <v>1.1642284964565746</v>
      </c>
      <c r="M38" s="19">
        <f t="shared" si="70"/>
        <v>0.20930098178361148</v>
      </c>
      <c r="N38" s="19">
        <f t="shared" si="71"/>
        <v>0</v>
      </c>
      <c r="O38" s="19">
        <f t="shared" si="72"/>
        <v>0.20930098178361148</v>
      </c>
      <c r="P38" s="36">
        <f t="shared" si="73"/>
        <v>0</v>
      </c>
      <c r="Q38" s="17">
        <f t="shared" ref="Q38:Q54" si="118">0.5926*0.5*$C$6*$F38^3*($C$7*I38*2+$C$7)*$C$8</f>
        <v>11.459716382309878</v>
      </c>
      <c r="R38" s="96">
        <f t="shared" si="75"/>
        <v>0</v>
      </c>
      <c r="S38" s="26">
        <v>0.379</v>
      </c>
      <c r="T38" s="20">
        <v>2.5999999999999999E-2</v>
      </c>
      <c r="U38" s="20">
        <v>1.4650000000000001</v>
      </c>
      <c r="V38" s="19">
        <f t="shared" si="76"/>
        <v>1.1602685355842735</v>
      </c>
      <c r="W38" s="19">
        <f t="shared" si="77"/>
        <v>0.14686888395949144</v>
      </c>
      <c r="X38" s="19">
        <f t="shared" si="78"/>
        <v>0.29373776791898287</v>
      </c>
      <c r="Y38" s="19">
        <f t="shared" si="79"/>
        <v>0.44060665187847431</v>
      </c>
      <c r="Z38" s="36">
        <f t="shared" si="80"/>
        <v>3.7595833760826931E-2</v>
      </c>
      <c r="AA38" s="17">
        <f t="shared" ref="AA38:AA54" si="119">0.5926*0.5*$C$6*$F38^3*($C$7*S38*2+$C$7)*$C$8</f>
        <v>10.593217688558612</v>
      </c>
      <c r="AB38" s="96">
        <f t="shared" si="82"/>
        <v>2.7728852229312668E-2</v>
      </c>
      <c r="AC38" s="26">
        <v>0.29630000000000001</v>
      </c>
      <c r="AD38" s="20">
        <v>2.1999999999999999E-2</v>
      </c>
      <c r="AE38" s="20">
        <v>1.464</v>
      </c>
      <c r="AF38" s="19">
        <f t="shared" si="83"/>
        <v>1.1594765434098131</v>
      </c>
      <c r="AG38" s="19">
        <f t="shared" si="84"/>
        <v>8.9644073254019713E-2</v>
      </c>
      <c r="AH38" s="19">
        <f t="shared" si="85"/>
        <v>0.35857629301607885</v>
      </c>
      <c r="AI38" s="19">
        <f t="shared" si="86"/>
        <v>0.44822036627009854</v>
      </c>
      <c r="AJ38" s="36">
        <f t="shared" si="87"/>
        <v>6.3536889997639734E-2</v>
      </c>
      <c r="AK38" s="17">
        <f t="shared" ref="AK38:AK54" si="120">0.5926*0.5*$C$6*$F38^3*($C$7*AC38*2+$C$7)*$C$8</f>
        <v>9.5965634191117424</v>
      </c>
      <c r="AL38" s="96">
        <f t="shared" si="89"/>
        <v>3.736507303249486E-2</v>
      </c>
      <c r="AM38" s="26">
        <v>0.2344</v>
      </c>
      <c r="AN38" s="20">
        <v>1.7000000000000001E-2</v>
      </c>
      <c r="AO38" s="20">
        <v>1.4530000000000001</v>
      </c>
      <c r="AP38" s="19">
        <f t="shared" si="90"/>
        <v>1.1507646294907503</v>
      </c>
      <c r="AQ38" s="19">
        <f t="shared" si="91"/>
        <v>5.5261487226223649E-2</v>
      </c>
      <c r="AR38" s="19">
        <f t="shared" si="92"/>
        <v>0.33156892335734184</v>
      </c>
      <c r="AS38" s="19">
        <f t="shared" si="93"/>
        <v>0.38683041058356549</v>
      </c>
      <c r="AT38" s="36">
        <f t="shared" si="94"/>
        <v>7.2542501592983838E-2</v>
      </c>
      <c r="AU38" s="17">
        <f t="shared" ref="AU38:AU54" si="121">0.5926*0.5*$C$6*$F38^3*($C$7*AM38*2+$C$7)*$C$8</f>
        <v>8.8505791473008468</v>
      </c>
      <c r="AV38" s="96">
        <f t="shared" si="96"/>
        <v>3.7462963478323348E-2</v>
      </c>
      <c r="AW38" s="26">
        <v>0.2097</v>
      </c>
      <c r="AX38" s="20">
        <v>1.9E-2</v>
      </c>
      <c r="AY38" s="20">
        <v>1.4419999999999999</v>
      </c>
      <c r="AZ38" s="19">
        <f t="shared" si="97"/>
        <v>1.1420527155716875</v>
      </c>
      <c r="BA38" s="19">
        <f t="shared" si="98"/>
        <v>4.3561568331027714E-2</v>
      </c>
      <c r="BB38" s="19">
        <f t="shared" si="99"/>
        <v>0.34849254664822171</v>
      </c>
      <c r="BC38" s="19">
        <f t="shared" si="100"/>
        <v>0.39205411497924941</v>
      </c>
      <c r="BD38" s="36">
        <f t="shared" si="101"/>
        <v>0.10647195690986691</v>
      </c>
      <c r="BE38" s="17">
        <f t="shared" ref="BE38:BE54" si="122">0.5926*0.5*$C$6*$F38^3*($C$7*AW38*2+$C$7)*$C$8</f>
        <v>8.5529085251081316</v>
      </c>
      <c r="BF38" s="96">
        <f t="shared" si="103"/>
        <v>4.0745501442600293E-2</v>
      </c>
      <c r="BG38" s="26">
        <v>0.20960000000000001</v>
      </c>
      <c r="BH38" s="20">
        <v>1.2E-2</v>
      </c>
      <c r="BI38" s="20">
        <v>1.4379999999999999</v>
      </c>
      <c r="BJ38" s="19">
        <f t="shared" si="104"/>
        <v>1.1388847468738463</v>
      </c>
      <c r="BK38" s="19">
        <f t="shared" si="105"/>
        <v>4.3278923932128732E-2</v>
      </c>
      <c r="BL38" s="19">
        <f t="shared" si="106"/>
        <v>0.43278923932128732</v>
      </c>
      <c r="BM38" s="19">
        <f t="shared" si="107"/>
        <v>0.47606816325341605</v>
      </c>
      <c r="BN38" s="36">
        <f t="shared" si="108"/>
        <v>8.3591120295104987E-2</v>
      </c>
      <c r="BO38" s="17">
        <f t="shared" ref="BO38:BO54" si="123">0.5926*0.5*$C$6*$F38^3*($C$7*BG38*2+$C$7)*$C$8</f>
        <v>8.5517033808887266</v>
      </c>
      <c r="BP38" s="96">
        <f t="shared" si="110"/>
        <v>5.0608541952996286E-2</v>
      </c>
      <c r="BQ38" s="26">
        <v>0.2011</v>
      </c>
      <c r="BR38" s="20">
        <v>1.4E-2</v>
      </c>
      <c r="BS38" s="20">
        <v>1.4219999999999999</v>
      </c>
      <c r="BT38" s="19">
        <f t="shared" si="111"/>
        <v>1.1262128720824824</v>
      </c>
      <c r="BU38" s="19">
        <f t="shared" si="112"/>
        <v>3.8958251722730625E-2</v>
      </c>
      <c r="BV38" s="19">
        <f t="shared" si="113"/>
        <v>0.46749902067276744</v>
      </c>
      <c r="BW38" s="19">
        <f t="shared" si="114"/>
        <v>0.50645727239549809</v>
      </c>
      <c r="BX38" s="36">
        <f t="shared" si="115"/>
        <v>0.1144378268607931</v>
      </c>
      <c r="BY38" s="17">
        <f t="shared" ref="BY38:BY54" si="124">0.5926*0.5*$C$6*$F38^3*($C$7*BQ38*2+$C$7)*$C$8</f>
        <v>8.4492661222394112</v>
      </c>
      <c r="BZ38" s="96">
        <f t="shared" si="117"/>
        <v>5.5330133281310416E-2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34</v>
      </c>
      <c r="F39" s="20">
        <f t="shared" si="66"/>
        <v>0.67460000000000009</v>
      </c>
      <c r="G39" s="20">
        <f t="shared" si="67"/>
        <v>6.0098753756005401</v>
      </c>
      <c r="H39" s="29">
        <f t="shared" si="68"/>
        <v>60333.94366197184</v>
      </c>
      <c r="I39" s="26">
        <v>0.4884</v>
      </c>
      <c r="J39" s="20">
        <v>6.5000000000000002E-2</v>
      </c>
      <c r="K39" s="20">
        <v>1.494</v>
      </c>
      <c r="L39" s="19">
        <f t="shared" si="69"/>
        <v>1.1832363086436208</v>
      </c>
      <c r="M39" s="19">
        <f t="shared" si="70"/>
        <v>0.25364635803910979</v>
      </c>
      <c r="N39" s="19">
        <f t="shared" si="71"/>
        <v>0</v>
      </c>
      <c r="O39" s="19">
        <f t="shared" si="72"/>
        <v>0.25364635803910979</v>
      </c>
      <c r="P39" s="36">
        <f t="shared" si="73"/>
        <v>0</v>
      </c>
      <c r="Q39" s="17">
        <f t="shared" si="118"/>
        <v>14.309042248395484</v>
      </c>
      <c r="R39" s="96">
        <f t="shared" si="75"/>
        <v>0</v>
      </c>
      <c r="S39" s="26">
        <v>0.41830000000000001</v>
      </c>
      <c r="T39" s="20">
        <v>4.7E-2</v>
      </c>
      <c r="U39" s="20">
        <v>1.5009999999999999</v>
      </c>
      <c r="V39" s="19">
        <f t="shared" si="76"/>
        <v>1.1887802538648424</v>
      </c>
      <c r="W39" s="19">
        <f t="shared" si="77"/>
        <v>0.18780763295303446</v>
      </c>
      <c r="X39" s="19">
        <f t="shared" si="78"/>
        <v>0.37561526590606892</v>
      </c>
      <c r="Y39" s="19">
        <f t="shared" si="79"/>
        <v>0.56342289885910335</v>
      </c>
      <c r="Z39" s="36">
        <f t="shared" si="80"/>
        <v>7.1342835403699179E-2</v>
      </c>
      <c r="AA39" s="17">
        <f t="shared" si="119"/>
        <v>13.29420628966165</v>
      </c>
      <c r="AB39" s="96">
        <f t="shared" si="82"/>
        <v>2.8254057272916643E-2</v>
      </c>
      <c r="AC39" s="26">
        <v>0.36840000000000001</v>
      </c>
      <c r="AD39" s="20">
        <v>2.8000000000000001E-2</v>
      </c>
      <c r="AE39" s="20">
        <v>1.5009999999999999</v>
      </c>
      <c r="AF39" s="19">
        <f t="shared" si="83"/>
        <v>1.1887802538648424</v>
      </c>
      <c r="AG39" s="19">
        <f t="shared" si="84"/>
        <v>0.14567222474833036</v>
      </c>
      <c r="AH39" s="19">
        <f t="shared" si="85"/>
        <v>0.58268889899332144</v>
      </c>
      <c r="AI39" s="19">
        <f t="shared" si="86"/>
        <v>0.72836112374165185</v>
      </c>
      <c r="AJ39" s="36">
        <f t="shared" si="87"/>
        <v>8.5004229417173491E-2</v>
      </c>
      <c r="AK39" s="17">
        <f t="shared" si="120"/>
        <v>12.571805229164951</v>
      </c>
      <c r="AL39" s="96">
        <f t="shared" si="89"/>
        <v>4.6348864651638018E-2</v>
      </c>
      <c r="AM39" s="26">
        <v>0.31990000000000002</v>
      </c>
      <c r="AN39" s="20">
        <v>1.7999999999999999E-2</v>
      </c>
      <c r="AO39" s="20">
        <v>1.492</v>
      </c>
      <c r="AP39" s="19">
        <f t="shared" si="90"/>
        <v>1.1816523242947001</v>
      </c>
      <c r="AQ39" s="19">
        <f t="shared" si="91"/>
        <v>0.10852811298551934</v>
      </c>
      <c r="AR39" s="19">
        <f t="shared" si="92"/>
        <v>0.65116867791311606</v>
      </c>
      <c r="AS39" s="19">
        <f t="shared" si="93"/>
        <v>0.7596967908986354</v>
      </c>
      <c r="AT39" s="36">
        <f t="shared" si="94"/>
        <v>8.0988345952471424E-2</v>
      </c>
      <c r="AU39" s="17">
        <f t="shared" si="121"/>
        <v>11.869671933892612</v>
      </c>
      <c r="AV39" s="96">
        <f t="shared" si="96"/>
        <v>5.485987157351601E-2</v>
      </c>
      <c r="AW39" s="26">
        <v>0.28610000000000002</v>
      </c>
      <c r="AX39" s="20">
        <v>1.6E-2</v>
      </c>
      <c r="AY39" s="20">
        <v>1.486</v>
      </c>
      <c r="AZ39" s="19">
        <f t="shared" si="97"/>
        <v>1.1769003712479387</v>
      </c>
      <c r="BA39" s="19">
        <f t="shared" si="98"/>
        <v>8.6109181252516348E-2</v>
      </c>
      <c r="BB39" s="19">
        <f t="shared" si="99"/>
        <v>0.68887345002013078</v>
      </c>
      <c r="BC39" s="19">
        <f t="shared" si="100"/>
        <v>0.7749826312726471</v>
      </c>
      <c r="BD39" s="36">
        <f t="shared" si="101"/>
        <v>9.5215733215810436E-2</v>
      </c>
      <c r="BE39" s="17">
        <f t="shared" si="122"/>
        <v>11.38035017347601</v>
      </c>
      <c r="BF39" s="96">
        <f t="shared" si="103"/>
        <v>6.0531832458519286E-2</v>
      </c>
      <c r="BG39" s="26">
        <v>0.25569999999999998</v>
      </c>
      <c r="BH39" s="20">
        <v>1.2E-2</v>
      </c>
      <c r="BI39" s="20">
        <v>1.4750000000000001</v>
      </c>
      <c r="BJ39" s="19">
        <f t="shared" si="104"/>
        <v>1.1681884573288759</v>
      </c>
      <c r="BK39" s="19">
        <f t="shared" si="105"/>
        <v>6.7767524598997569E-2</v>
      </c>
      <c r="BL39" s="19">
        <f t="shared" si="106"/>
        <v>0.67767524598997564</v>
      </c>
      <c r="BM39" s="19">
        <f t="shared" si="107"/>
        <v>0.74544277058897324</v>
      </c>
      <c r="BN39" s="36">
        <f t="shared" si="108"/>
        <v>8.7948090422700076E-2</v>
      </c>
      <c r="BO39" s="17">
        <f t="shared" si="123"/>
        <v>10.940250128604276</v>
      </c>
      <c r="BP39" s="96">
        <f t="shared" si="110"/>
        <v>6.1943304588451063E-2</v>
      </c>
      <c r="BQ39" s="26">
        <v>0.21440000000000001</v>
      </c>
      <c r="BR39" s="20">
        <v>1.7999999999999999E-2</v>
      </c>
      <c r="BS39" s="20">
        <v>1.47</v>
      </c>
      <c r="BT39" s="19">
        <f t="shared" si="111"/>
        <v>1.1642284964565746</v>
      </c>
      <c r="BU39" s="19">
        <f t="shared" si="112"/>
        <v>4.7321702067886669E-2</v>
      </c>
      <c r="BV39" s="19">
        <f t="shared" si="113"/>
        <v>0.56786042481463994</v>
      </c>
      <c r="BW39" s="19">
        <f t="shared" si="114"/>
        <v>0.6151821268825266</v>
      </c>
      <c r="BX39" s="36">
        <f t="shared" si="115"/>
        <v>0.15723511702151913</v>
      </c>
      <c r="BY39" s="17">
        <f t="shared" si="124"/>
        <v>10.342351054485768</v>
      </c>
      <c r="BZ39" s="96">
        <f t="shared" si="117"/>
        <v>5.4906318865316696E-2</v>
      </c>
    </row>
    <row r="40" spans="2:78" ht="20.100000000000001" customHeight="1">
      <c r="B40" s="9" t="s">
        <v>7</v>
      </c>
      <c r="C40" s="10">
        <v>1.343</v>
      </c>
      <c r="D40" s="2"/>
      <c r="E40" s="38">
        <v>36</v>
      </c>
      <c r="F40" s="20">
        <f t="shared" si="66"/>
        <v>0.71460000000000001</v>
      </c>
      <c r="G40" s="20">
        <f t="shared" si="67"/>
        <v>6.36622731011584</v>
      </c>
      <c r="H40" s="29">
        <f t="shared" si="68"/>
        <v>63911.408450704221</v>
      </c>
      <c r="I40" s="26">
        <v>1.0249999999999999</v>
      </c>
      <c r="J40" s="20">
        <v>9.9000000000000005E-2</v>
      </c>
      <c r="K40" s="20">
        <v>1.2549999999999999</v>
      </c>
      <c r="L40" s="19">
        <f t="shared" si="69"/>
        <v>0.99395017894761972</v>
      </c>
      <c r="M40" s="19">
        <f t="shared" si="70"/>
        <v>0.78833590634418127</v>
      </c>
      <c r="N40" s="19">
        <f t="shared" si="71"/>
        <v>0</v>
      </c>
      <c r="O40" s="19">
        <f t="shared" si="72"/>
        <v>0.78833590634418127</v>
      </c>
      <c r="P40" s="36">
        <f t="shared" si="73"/>
        <v>0</v>
      </c>
      <c r="Q40" s="17">
        <f t="shared" si="118"/>
        <v>26.242046333546888</v>
      </c>
      <c r="R40" s="96">
        <f t="shared" si="75"/>
        <v>0</v>
      </c>
      <c r="S40" s="26">
        <v>0.47089999999999999</v>
      </c>
      <c r="T40" s="20">
        <v>8.5999999999999993E-2</v>
      </c>
      <c r="U40" s="20">
        <v>1.5009999999999999</v>
      </c>
      <c r="V40" s="19">
        <f t="shared" si="76"/>
        <v>1.1887802538648424</v>
      </c>
      <c r="W40" s="19">
        <f t="shared" si="77"/>
        <v>0.23800982815869329</v>
      </c>
      <c r="X40" s="19">
        <f t="shared" si="78"/>
        <v>0.47601965631738657</v>
      </c>
      <c r="Y40" s="19">
        <f t="shared" si="79"/>
        <v>0.71402948447607983</v>
      </c>
      <c r="Z40" s="36">
        <f t="shared" si="80"/>
        <v>0.13054220946208783</v>
      </c>
      <c r="AA40" s="17">
        <f t="shared" si="119"/>
        <v>16.707149367370935</v>
      </c>
      <c r="AB40" s="96">
        <f t="shared" si="82"/>
        <v>2.8491973457007155E-2</v>
      </c>
      <c r="AC40" s="26">
        <v>0.4083</v>
      </c>
      <c r="AD40" s="20">
        <v>3.7999999999999999E-2</v>
      </c>
      <c r="AE40" s="20">
        <v>1.5289999999999999</v>
      </c>
      <c r="AF40" s="19">
        <f t="shared" si="83"/>
        <v>1.2109560347497297</v>
      </c>
      <c r="AG40" s="19">
        <f t="shared" si="84"/>
        <v>0.18567347093389794</v>
      </c>
      <c r="AH40" s="19">
        <f t="shared" si="85"/>
        <v>0.74269388373559175</v>
      </c>
      <c r="AI40" s="19">
        <f t="shared" si="86"/>
        <v>0.92836735466948972</v>
      </c>
      <c r="AJ40" s="36">
        <f t="shared" si="87"/>
        <v>0.11970703840891742</v>
      </c>
      <c r="AK40" s="17">
        <f t="shared" si="120"/>
        <v>15.62993487525288</v>
      </c>
      <c r="AL40" s="96">
        <f t="shared" si="89"/>
        <v>4.751740104250278E-2</v>
      </c>
      <c r="AM40" s="26">
        <v>0.37330000000000002</v>
      </c>
      <c r="AN40" s="20">
        <v>2.4E-2</v>
      </c>
      <c r="AO40" s="20">
        <v>1.53</v>
      </c>
      <c r="AP40" s="19">
        <f t="shared" si="90"/>
        <v>1.21174802692419</v>
      </c>
      <c r="AQ40" s="19">
        <f t="shared" si="91"/>
        <v>0.15540857093762525</v>
      </c>
      <c r="AR40" s="19">
        <f t="shared" si="92"/>
        <v>0.93245142562575145</v>
      </c>
      <c r="AS40" s="19">
        <f t="shared" si="93"/>
        <v>1.0878599965633766</v>
      </c>
      <c r="AT40" s="36">
        <f t="shared" si="94"/>
        <v>0.11355505744078059</v>
      </c>
      <c r="AU40" s="17">
        <f t="shared" si="121"/>
        <v>15.027658402023935</v>
      </c>
      <c r="AV40" s="96">
        <f t="shared" si="96"/>
        <v>6.2049016598631782E-2</v>
      </c>
      <c r="AW40" s="26">
        <v>0.32890000000000003</v>
      </c>
      <c r="AX40" s="20">
        <v>2.1000000000000001E-2</v>
      </c>
      <c r="AY40" s="20">
        <v>1.52</v>
      </c>
      <c r="AZ40" s="19">
        <f t="shared" si="97"/>
        <v>1.2038281051795874</v>
      </c>
      <c r="BA40" s="19">
        <f t="shared" si="98"/>
        <v>0.1190669004630816</v>
      </c>
      <c r="BB40" s="19">
        <f t="shared" si="99"/>
        <v>0.95253520370465283</v>
      </c>
      <c r="BC40" s="19">
        <f t="shared" si="100"/>
        <v>1.0716021041677344</v>
      </c>
      <c r="BD40" s="36">
        <f t="shared" si="101"/>
        <v>0.13075478327269116</v>
      </c>
      <c r="BE40" s="17">
        <f t="shared" si="122"/>
        <v>14.263627675984932</v>
      </c>
      <c r="BF40" s="96">
        <f t="shared" si="103"/>
        <v>6.6780711425074288E-2</v>
      </c>
      <c r="BG40" s="26">
        <v>0.28810000000000002</v>
      </c>
      <c r="BH40" s="20">
        <v>1.9E-2</v>
      </c>
      <c r="BI40" s="20">
        <v>1.528</v>
      </c>
      <c r="BJ40" s="19">
        <f t="shared" si="104"/>
        <v>1.2101640425752693</v>
      </c>
      <c r="BK40" s="19">
        <f t="shared" si="105"/>
        <v>9.2322881417847363E-2</v>
      </c>
      <c r="BL40" s="19">
        <f t="shared" si="106"/>
        <v>0.92322881417847358</v>
      </c>
      <c r="BM40" s="19">
        <f t="shared" si="107"/>
        <v>1.0155516955963209</v>
      </c>
      <c r="BN40" s="36">
        <f t="shared" si="108"/>
        <v>0.14943813435372952</v>
      </c>
      <c r="BO40" s="17">
        <f t="shared" si="123"/>
        <v>13.56154538719233</v>
      </c>
      <c r="BP40" s="96">
        <f t="shared" si="110"/>
        <v>6.8076962309205624E-2</v>
      </c>
      <c r="BQ40" s="26">
        <v>0.25590000000000002</v>
      </c>
      <c r="BR40" s="20">
        <v>1.7000000000000001E-2</v>
      </c>
      <c r="BS40" s="20">
        <v>1.514</v>
      </c>
      <c r="BT40" s="19">
        <f t="shared" si="111"/>
        <v>1.1990761521328259</v>
      </c>
      <c r="BU40" s="19">
        <f t="shared" si="112"/>
        <v>7.1510274892356979E-2</v>
      </c>
      <c r="BV40" s="19">
        <f t="shared" si="113"/>
        <v>0.85812329870828374</v>
      </c>
      <c r="BW40" s="19">
        <f t="shared" si="114"/>
        <v>0.92963357360064069</v>
      </c>
      <c r="BX40" s="36">
        <f t="shared" si="115"/>
        <v>0.15752266306313698</v>
      </c>
      <c r="BY40" s="17">
        <f t="shared" si="124"/>
        <v>13.0074510318217</v>
      </c>
      <c r="BZ40" s="96">
        <f t="shared" si="117"/>
        <v>6.5971672436740528E-2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38</v>
      </c>
      <c r="F41" s="20">
        <f t="shared" si="66"/>
        <v>0.75460000000000005</v>
      </c>
      <c r="G41" s="20">
        <f t="shared" si="67"/>
        <v>6.7225792446311408</v>
      </c>
      <c r="H41" s="29">
        <f t="shared" si="68"/>
        <v>67488.873239436623</v>
      </c>
      <c r="I41" s="26">
        <v>1.1089</v>
      </c>
      <c r="J41" s="20">
        <v>0.109</v>
      </c>
      <c r="K41" s="20">
        <v>1.294</v>
      </c>
      <c r="L41" s="19">
        <f t="shared" si="69"/>
        <v>1.0248378737515698</v>
      </c>
      <c r="M41" s="19">
        <f t="shared" si="70"/>
        <v>0.98091063920034705</v>
      </c>
      <c r="N41" s="19">
        <f t="shared" si="71"/>
        <v>0</v>
      </c>
      <c r="O41" s="19">
        <f t="shared" si="72"/>
        <v>0.98091063920034705</v>
      </c>
      <c r="P41" s="36">
        <f t="shared" si="73"/>
        <v>0</v>
      </c>
      <c r="Q41" s="17">
        <f t="shared" si="118"/>
        <v>32.600050509601488</v>
      </c>
      <c r="R41" s="96">
        <f t="shared" si="75"/>
        <v>0</v>
      </c>
      <c r="S41" s="26">
        <v>0.77859999999999996</v>
      </c>
      <c r="T41" s="20">
        <v>0.129</v>
      </c>
      <c r="U41" s="20">
        <v>1.333</v>
      </c>
      <c r="V41" s="19">
        <f t="shared" si="76"/>
        <v>1.0557255685555196</v>
      </c>
      <c r="W41" s="19">
        <f t="shared" si="77"/>
        <v>0.51317468334250715</v>
      </c>
      <c r="X41" s="19">
        <f t="shared" si="78"/>
        <v>1.0263493666850143</v>
      </c>
      <c r="Y41" s="19">
        <f t="shared" si="79"/>
        <v>1.5395240500275214</v>
      </c>
      <c r="Z41" s="36">
        <f t="shared" si="80"/>
        <v>0.15443336422989593</v>
      </c>
      <c r="AA41" s="17">
        <f t="shared" si="119"/>
        <v>25.90740542083191</v>
      </c>
      <c r="AB41" s="96">
        <f t="shared" si="82"/>
        <v>3.9616061508796867E-2</v>
      </c>
      <c r="AC41" s="26">
        <v>0.46050000000000002</v>
      </c>
      <c r="AD41" s="20">
        <v>7.4999999999999997E-2</v>
      </c>
      <c r="AE41" s="20">
        <v>1.536</v>
      </c>
      <c r="AF41" s="19">
        <f t="shared" si="83"/>
        <v>1.2164999799709515</v>
      </c>
      <c r="AG41" s="19">
        <f t="shared" si="84"/>
        <v>0.23835146514015984</v>
      </c>
      <c r="AH41" s="19">
        <f t="shared" si="85"/>
        <v>0.95340586056063936</v>
      </c>
      <c r="AI41" s="19">
        <f t="shared" si="86"/>
        <v>1.1917573257007992</v>
      </c>
      <c r="AJ41" s="36">
        <f t="shared" si="87"/>
        <v>0.23843214931561571</v>
      </c>
      <c r="AK41" s="17">
        <f t="shared" si="120"/>
        <v>19.461960665344169</v>
      </c>
      <c r="AL41" s="96">
        <f t="shared" si="89"/>
        <v>4.8988171179400498E-2</v>
      </c>
      <c r="AM41" s="26">
        <v>0.41649999999999998</v>
      </c>
      <c r="AN41" s="20">
        <v>2.8000000000000001E-2</v>
      </c>
      <c r="AO41" s="20">
        <v>1.542</v>
      </c>
      <c r="AP41" s="19">
        <f t="shared" si="90"/>
        <v>1.221251933017713</v>
      </c>
      <c r="AQ41" s="19">
        <f t="shared" si="91"/>
        <v>0.1965055787119063</v>
      </c>
      <c r="AR41" s="19">
        <f t="shared" si="92"/>
        <v>1.1790334722714377</v>
      </c>
      <c r="AS41" s="19">
        <f t="shared" si="93"/>
        <v>1.3755390509833441</v>
      </c>
      <c r="AT41" s="36">
        <f t="shared" si="94"/>
        <v>0.13456718165408896</v>
      </c>
      <c r="AU41" s="17">
        <f t="shared" si="121"/>
        <v>18.570418479737562</v>
      </c>
      <c r="AV41" s="96">
        <f t="shared" si="96"/>
        <v>6.3489870923366498E-2</v>
      </c>
      <c r="AW41" s="26">
        <v>0.36820000000000003</v>
      </c>
      <c r="AX41" s="20">
        <v>2.7E-2</v>
      </c>
      <c r="AY41" s="20">
        <v>1.552</v>
      </c>
      <c r="AZ41" s="19">
        <f t="shared" si="97"/>
        <v>1.2291718547623156</v>
      </c>
      <c r="BA41" s="19">
        <f t="shared" si="98"/>
        <v>0.1555704570377342</v>
      </c>
      <c r="BB41" s="19">
        <f t="shared" si="99"/>
        <v>1.2445636563018736</v>
      </c>
      <c r="BC41" s="19">
        <f t="shared" si="100"/>
        <v>1.4001341133396079</v>
      </c>
      <c r="BD41" s="36">
        <f t="shared" si="101"/>
        <v>0.17526625725864284</v>
      </c>
      <c r="BE41" s="17">
        <f t="shared" si="122"/>
        <v>17.591748307810313</v>
      </c>
      <c r="BF41" s="96">
        <f t="shared" si="103"/>
        <v>7.0747013572796363E-2</v>
      </c>
      <c r="BG41" s="26">
        <v>0.34539999999999998</v>
      </c>
      <c r="BH41" s="20">
        <v>2.3E-2</v>
      </c>
      <c r="BI41" s="20">
        <v>1.544</v>
      </c>
      <c r="BJ41" s="19">
        <f t="shared" si="104"/>
        <v>1.2228359173666334</v>
      </c>
      <c r="BK41" s="19">
        <f t="shared" si="105"/>
        <v>0.13549253986157428</v>
      </c>
      <c r="BL41" s="19">
        <f t="shared" si="106"/>
        <v>1.3549253986157426</v>
      </c>
      <c r="BM41" s="19">
        <f t="shared" si="107"/>
        <v>1.4904179384773169</v>
      </c>
      <c r="BN41" s="36">
        <f t="shared" si="108"/>
        <v>0.18470708549146364</v>
      </c>
      <c r="BO41" s="17">
        <f t="shared" si="123"/>
        <v>17.129767357086894</v>
      </c>
      <c r="BP41" s="96">
        <f t="shared" si="110"/>
        <v>7.9097711625090189E-2</v>
      </c>
      <c r="BQ41" s="26">
        <v>0.31509999999999999</v>
      </c>
      <c r="BR41" s="20">
        <v>2.5999999999999999E-2</v>
      </c>
      <c r="BS41" s="20">
        <v>1.5429999999999999</v>
      </c>
      <c r="BT41" s="19">
        <f t="shared" si="111"/>
        <v>1.2220439251921731</v>
      </c>
      <c r="BU41" s="19">
        <f t="shared" si="112"/>
        <v>0.11261721519676444</v>
      </c>
      <c r="BV41" s="19">
        <f t="shared" si="113"/>
        <v>1.3514065823611732</v>
      </c>
      <c r="BW41" s="19">
        <f t="shared" si="114"/>
        <v>1.4640237975579375</v>
      </c>
      <c r="BX41" s="36">
        <f t="shared" si="115"/>
        <v>0.25023472342451802</v>
      </c>
      <c r="BY41" s="17">
        <f t="shared" si="124"/>
        <v>16.515818988362341</v>
      </c>
      <c r="BZ41" s="96">
        <f t="shared" si="117"/>
        <v>8.1824981450415779E-2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40</v>
      </c>
      <c r="F42" s="20">
        <f t="shared" si="66"/>
        <v>0.79460000000000008</v>
      </c>
      <c r="G42" s="20">
        <f t="shared" si="67"/>
        <v>7.0789311791464415</v>
      </c>
      <c r="H42" s="29">
        <f t="shared" si="68"/>
        <v>71066.338028169019</v>
      </c>
      <c r="I42" s="26">
        <v>1.2655000000000001</v>
      </c>
      <c r="J42" s="20">
        <v>4.7E-2</v>
      </c>
      <c r="K42" s="20">
        <v>1.302</v>
      </c>
      <c r="L42" s="19">
        <f t="shared" si="69"/>
        <v>1.0311738111472519</v>
      </c>
      <c r="M42" s="19">
        <f t="shared" si="70"/>
        <v>1.2933688376255377</v>
      </c>
      <c r="N42" s="19">
        <f t="shared" si="71"/>
        <v>0</v>
      </c>
      <c r="O42" s="19">
        <f t="shared" si="72"/>
        <v>1.2933688376255377</v>
      </c>
      <c r="P42" s="36">
        <f t="shared" si="73"/>
        <v>0</v>
      </c>
      <c r="Q42" s="17">
        <f t="shared" si="118"/>
        <v>41.768821580455295</v>
      </c>
      <c r="R42" s="96">
        <f t="shared" si="75"/>
        <v>0</v>
      </c>
      <c r="S42" s="26">
        <v>0.90259999999999996</v>
      </c>
      <c r="T42" s="20">
        <v>0.12</v>
      </c>
      <c r="U42" s="20">
        <v>1.387</v>
      </c>
      <c r="V42" s="19">
        <f t="shared" si="76"/>
        <v>1.0984931459763734</v>
      </c>
      <c r="W42" s="19">
        <f t="shared" si="77"/>
        <v>0.74665453273890248</v>
      </c>
      <c r="X42" s="19">
        <f t="shared" si="78"/>
        <v>1.493309065477805</v>
      </c>
      <c r="Y42" s="19">
        <f t="shared" si="79"/>
        <v>2.2399635982167077</v>
      </c>
      <c r="Z42" s="36">
        <f t="shared" si="80"/>
        <v>0.15553398215628822</v>
      </c>
      <c r="AA42" s="17">
        <f t="shared" si="119"/>
        <v>33.183205408522568</v>
      </c>
      <c r="AB42" s="96">
        <f t="shared" si="82"/>
        <v>4.5001953460899614E-2</v>
      </c>
      <c r="AC42" s="26">
        <v>0.60960000000000003</v>
      </c>
      <c r="AD42" s="20">
        <v>8.8999999999999996E-2</v>
      </c>
      <c r="AE42" s="20">
        <v>1.494</v>
      </c>
      <c r="AF42" s="19">
        <f t="shared" si="83"/>
        <v>1.1832363086436208</v>
      </c>
      <c r="AG42" s="19">
        <f t="shared" si="84"/>
        <v>0.39515477751755124</v>
      </c>
      <c r="AH42" s="19">
        <f t="shared" si="85"/>
        <v>1.5806191100702049</v>
      </c>
      <c r="AI42" s="19">
        <f t="shared" si="86"/>
        <v>1.9757738875877562</v>
      </c>
      <c r="AJ42" s="36">
        <f t="shared" si="87"/>
        <v>0.26767777921241381</v>
      </c>
      <c r="AK42" s="17">
        <f t="shared" si="120"/>
        <v>26.251308085909493</v>
      </c>
      <c r="AL42" s="96">
        <f t="shared" si="89"/>
        <v>6.0211060907803267E-2</v>
      </c>
      <c r="AM42" s="26">
        <v>0.51239999999999997</v>
      </c>
      <c r="AN42" s="20">
        <v>7.0000000000000007E-2</v>
      </c>
      <c r="AO42" s="20">
        <v>1.512</v>
      </c>
      <c r="AP42" s="19">
        <f t="shared" si="90"/>
        <v>1.1974921677839054</v>
      </c>
      <c r="AQ42" s="19">
        <f t="shared" si="91"/>
        <v>0.28595516802109139</v>
      </c>
      <c r="AR42" s="19">
        <f t="shared" si="92"/>
        <v>1.7157310081265482</v>
      </c>
      <c r="AS42" s="19">
        <f t="shared" si="93"/>
        <v>2.0016861761476394</v>
      </c>
      <c r="AT42" s="36">
        <f t="shared" si="94"/>
        <v>0.32345509787283944</v>
      </c>
      <c r="AU42" s="17">
        <f t="shared" si="121"/>
        <v>23.951716209602349</v>
      </c>
      <c r="AV42" s="96">
        <f t="shared" si="96"/>
        <v>7.1632904845403272E-2</v>
      </c>
      <c r="AW42" s="26">
        <v>0.4793</v>
      </c>
      <c r="AX42" s="20">
        <v>4.1000000000000002E-2</v>
      </c>
      <c r="AY42" s="20">
        <v>1.52</v>
      </c>
      <c r="AZ42" s="19">
        <f t="shared" si="97"/>
        <v>1.2038281051795874</v>
      </c>
      <c r="BA42" s="19">
        <f t="shared" si="98"/>
        <v>0.25285885049230805</v>
      </c>
      <c r="BB42" s="19">
        <f t="shared" si="99"/>
        <v>2.0228708039384644</v>
      </c>
      <c r="BC42" s="19">
        <f t="shared" si="100"/>
        <v>2.2757296544307724</v>
      </c>
      <c r="BD42" s="36">
        <f t="shared" si="101"/>
        <v>0.25528314829430182</v>
      </c>
      <c r="BE42" s="17">
        <f t="shared" si="122"/>
        <v>23.168624737320801</v>
      </c>
      <c r="BF42" s="96">
        <f t="shared" si="103"/>
        <v>8.7310784600863944E-2</v>
      </c>
      <c r="BG42" s="26">
        <v>0.45190000000000002</v>
      </c>
      <c r="BH42" s="20">
        <v>0.04</v>
      </c>
      <c r="BI42" s="20">
        <v>1.5229999999999999</v>
      </c>
      <c r="BJ42" s="19">
        <f t="shared" si="104"/>
        <v>1.206204081702968</v>
      </c>
      <c r="BK42" s="19">
        <f t="shared" si="105"/>
        <v>0.22566313370617969</v>
      </c>
      <c r="BL42" s="19">
        <f t="shared" si="106"/>
        <v>2.2566313370617967</v>
      </c>
      <c r="BM42" s="19">
        <f t="shared" si="107"/>
        <v>2.4822944707679766</v>
      </c>
      <c r="BN42" s="36">
        <f t="shared" si="108"/>
        <v>0.31255102362167958</v>
      </c>
      <c r="BO42" s="17">
        <f t="shared" si="123"/>
        <v>22.520385875069618</v>
      </c>
      <c r="BP42" s="96">
        <f t="shared" si="110"/>
        <v>0.10020393742719653</v>
      </c>
      <c r="BQ42" s="26">
        <v>0.40600000000000003</v>
      </c>
      <c r="BR42" s="20">
        <v>2.8000000000000001E-2</v>
      </c>
      <c r="BS42" s="20">
        <v>1.522</v>
      </c>
      <c r="BT42" s="19">
        <f t="shared" si="111"/>
        <v>1.2054120895285079</v>
      </c>
      <c r="BU42" s="19">
        <f t="shared" si="112"/>
        <v>0.18191038685202837</v>
      </c>
      <c r="BV42" s="19">
        <f t="shared" si="113"/>
        <v>2.1829246422243402</v>
      </c>
      <c r="BW42" s="19">
        <f t="shared" si="114"/>
        <v>2.3648350290763687</v>
      </c>
      <c r="BX42" s="36">
        <f t="shared" si="115"/>
        <v>0.26219820236725822</v>
      </c>
      <c r="BY42" s="17">
        <f t="shared" si="124"/>
        <v>21.434467489035686</v>
      </c>
      <c r="BZ42" s="96">
        <f t="shared" si="117"/>
        <v>0.10184179491937299</v>
      </c>
    </row>
    <row r="43" spans="2:78" ht="20.100000000000001" customHeight="1">
      <c r="B43" s="33" t="s">
        <v>22</v>
      </c>
      <c r="C43" s="34">
        <v>0.02</v>
      </c>
      <c r="D43" s="2"/>
      <c r="E43" s="38">
        <v>42</v>
      </c>
      <c r="F43" s="20">
        <f t="shared" si="66"/>
        <v>0.83460000000000001</v>
      </c>
      <c r="G43" s="20">
        <f t="shared" si="67"/>
        <v>7.4352831136617406</v>
      </c>
      <c r="H43" s="29">
        <f t="shared" si="68"/>
        <v>74643.8028169014</v>
      </c>
      <c r="I43" s="26">
        <v>1.2551000000000001</v>
      </c>
      <c r="J43" s="20">
        <v>0.06</v>
      </c>
      <c r="K43" s="20">
        <v>1.296</v>
      </c>
      <c r="L43" s="19">
        <f t="shared" si="69"/>
        <v>1.0264218581004902</v>
      </c>
      <c r="M43" s="19">
        <f t="shared" si="70"/>
        <v>1.2604998189501371</v>
      </c>
      <c r="N43" s="19">
        <f t="shared" si="71"/>
        <v>0</v>
      </c>
      <c r="O43" s="19">
        <f t="shared" si="72"/>
        <v>1.2604998189501371</v>
      </c>
      <c r="P43" s="36">
        <f t="shared" si="73"/>
        <v>0</v>
      </c>
      <c r="Q43" s="17">
        <f t="shared" si="118"/>
        <v>48.114483271528101</v>
      </c>
      <c r="R43" s="96">
        <f t="shared" si="75"/>
        <v>0</v>
      </c>
      <c r="S43" s="26">
        <v>1.1293</v>
      </c>
      <c r="T43" s="20">
        <v>5.2999999999999999E-2</v>
      </c>
      <c r="U43" s="20">
        <v>1.2969999999999999</v>
      </c>
      <c r="V43" s="19">
        <f t="shared" si="76"/>
        <v>1.0272138502749504</v>
      </c>
      <c r="W43" s="19">
        <f t="shared" si="77"/>
        <v>1.0220560982670679</v>
      </c>
      <c r="X43" s="19">
        <f t="shared" si="78"/>
        <v>2.0441121965341358</v>
      </c>
      <c r="Y43" s="19">
        <f t="shared" si="79"/>
        <v>3.0661682948012037</v>
      </c>
      <c r="Z43" s="36">
        <f t="shared" si="80"/>
        <v>6.006852184100072E-2</v>
      </c>
      <c r="AA43" s="17">
        <f t="shared" si="119"/>
        <v>44.665789752322226</v>
      </c>
      <c r="AB43" s="96">
        <f t="shared" si="82"/>
        <v>4.5764604362063477E-2</v>
      </c>
      <c r="AC43" s="26">
        <v>1.0216000000000001</v>
      </c>
      <c r="AD43" s="20">
        <v>5.6000000000000001E-2</v>
      </c>
      <c r="AE43" s="20">
        <v>1.3169999999999999</v>
      </c>
      <c r="AF43" s="19">
        <f t="shared" si="83"/>
        <v>1.0430536937641557</v>
      </c>
      <c r="AG43" s="19">
        <f t="shared" si="84"/>
        <v>0.86240138208838502</v>
      </c>
      <c r="AH43" s="19">
        <f t="shared" si="85"/>
        <v>3.4496055283535401</v>
      </c>
      <c r="AI43" s="19">
        <f t="shared" si="86"/>
        <v>4.3120069104419247</v>
      </c>
      <c r="AJ43" s="36">
        <f t="shared" si="87"/>
        <v>0.13088223296622045</v>
      </c>
      <c r="AK43" s="17">
        <f t="shared" si="120"/>
        <v>41.713291405593502</v>
      </c>
      <c r="AL43" s="96">
        <f t="shared" si="89"/>
        <v>8.2697994143204168E-2</v>
      </c>
      <c r="AM43" s="26">
        <v>0.87150000000000005</v>
      </c>
      <c r="AN43" s="20">
        <v>5.8999999999999997E-2</v>
      </c>
      <c r="AO43" s="20">
        <v>1.363</v>
      </c>
      <c r="AP43" s="19">
        <f t="shared" si="90"/>
        <v>1.0794853337893273</v>
      </c>
      <c r="AQ43" s="19">
        <f t="shared" si="91"/>
        <v>0.67220636432532732</v>
      </c>
      <c r="AR43" s="19">
        <f t="shared" si="92"/>
        <v>4.0332381859519639</v>
      </c>
      <c r="AS43" s="19">
        <f t="shared" si="93"/>
        <v>4.7054445502772912</v>
      </c>
      <c r="AT43" s="36">
        <f t="shared" si="94"/>
        <v>0.22154201491049361</v>
      </c>
      <c r="AU43" s="17">
        <f t="shared" si="121"/>
        <v>37.598435306763598</v>
      </c>
      <c r="AV43" s="96">
        <f t="shared" si="96"/>
        <v>0.10727143704372248</v>
      </c>
      <c r="AW43" s="26">
        <v>0.73360000000000003</v>
      </c>
      <c r="AX43" s="20">
        <v>6.3E-2</v>
      </c>
      <c r="AY43" s="20">
        <v>1.4</v>
      </c>
      <c r="AZ43" s="19">
        <f t="shared" si="97"/>
        <v>1.1087890442443566</v>
      </c>
      <c r="BA43" s="19">
        <f t="shared" si="98"/>
        <v>0.50251709684599577</v>
      </c>
      <c r="BB43" s="19">
        <f t="shared" si="99"/>
        <v>4.0201367747679662</v>
      </c>
      <c r="BC43" s="19">
        <f t="shared" si="100"/>
        <v>4.5226538716139615</v>
      </c>
      <c r="BD43" s="36">
        <f t="shared" si="101"/>
        <v>0.3327727344370775</v>
      </c>
      <c r="BE43" s="17">
        <f t="shared" si="122"/>
        <v>33.818031202642054</v>
      </c>
      <c r="BF43" s="96">
        <f t="shared" si="103"/>
        <v>0.11887554159137124</v>
      </c>
      <c r="BG43" s="26">
        <v>0.60250000000000004</v>
      </c>
      <c r="BH43" s="20">
        <v>4.5999999999999999E-2</v>
      </c>
      <c r="BI43" s="20">
        <v>1.464</v>
      </c>
      <c r="BJ43" s="19">
        <f t="shared" si="104"/>
        <v>1.1594765434098131</v>
      </c>
      <c r="BK43" s="19">
        <f t="shared" si="105"/>
        <v>0.37065714935397986</v>
      </c>
      <c r="BL43" s="19">
        <f t="shared" si="106"/>
        <v>3.7065714935397982</v>
      </c>
      <c r="BM43" s="19">
        <f t="shared" si="107"/>
        <v>4.0772286428937781</v>
      </c>
      <c r="BN43" s="36">
        <f t="shared" si="108"/>
        <v>0.33212465226038956</v>
      </c>
      <c r="BO43" s="17">
        <f t="shared" si="123"/>
        <v>30.224042964423528</v>
      </c>
      <c r="BP43" s="96">
        <f t="shared" si="110"/>
        <v>0.12263652145752879</v>
      </c>
      <c r="BQ43" s="26">
        <v>0.51859999999999995</v>
      </c>
      <c r="BR43" s="20">
        <v>4.4999999999999998E-2</v>
      </c>
      <c r="BS43" s="20">
        <v>1.472</v>
      </c>
      <c r="BT43" s="19">
        <f t="shared" si="111"/>
        <v>1.165812480805495</v>
      </c>
      <c r="BU43" s="19">
        <f t="shared" si="112"/>
        <v>0.27762384852758432</v>
      </c>
      <c r="BV43" s="19">
        <f t="shared" si="113"/>
        <v>3.3314861823310116</v>
      </c>
      <c r="BW43" s="19">
        <f t="shared" si="114"/>
        <v>3.6091100308585959</v>
      </c>
      <c r="BX43" s="36">
        <f t="shared" si="115"/>
        <v>0.39415814683737721</v>
      </c>
      <c r="BY43" s="17">
        <f t="shared" si="124"/>
        <v>27.924000148355379</v>
      </c>
      <c r="BZ43" s="96">
        <f t="shared" si="117"/>
        <v>0.11930547789111166</v>
      </c>
    </row>
    <row r="44" spans="2:78" ht="20.100000000000001" customHeight="1" thickBot="1">
      <c r="B44" s="13" t="s">
        <v>16</v>
      </c>
      <c r="C44" s="14">
        <f>1/(2*PI())*SQRT($C$2/(C41+C42))</f>
        <v>1.2626387384212516</v>
      </c>
      <c r="D44" s="2"/>
      <c r="E44" s="38">
        <v>44</v>
      </c>
      <c r="F44" s="20">
        <f t="shared" si="66"/>
        <v>0.87460000000000004</v>
      </c>
      <c r="G44" s="20">
        <f t="shared" si="67"/>
        <v>7.7916350481770413</v>
      </c>
      <c r="H44" s="29">
        <f t="shared" si="68"/>
        <v>78221.267605633795</v>
      </c>
      <c r="I44" s="26">
        <v>1.3483000000000001</v>
      </c>
      <c r="J44" s="20">
        <v>6.9000000000000006E-2</v>
      </c>
      <c r="K44" s="20">
        <v>1.232</v>
      </c>
      <c r="L44" s="19">
        <f t="shared" si="69"/>
        <v>0.97573435893503391</v>
      </c>
      <c r="M44" s="19">
        <f t="shared" si="70"/>
        <v>1.3145303273560174</v>
      </c>
      <c r="N44" s="19">
        <f t="shared" si="71"/>
        <v>0</v>
      </c>
      <c r="O44" s="19">
        <f t="shared" si="72"/>
        <v>1.3145303273560174</v>
      </c>
      <c r="P44" s="36">
        <f t="shared" si="73"/>
        <v>0</v>
      </c>
      <c r="Q44" s="17">
        <f t="shared" si="118"/>
        <v>58.309551533051057</v>
      </c>
      <c r="R44" s="96">
        <f t="shared" si="75"/>
        <v>0</v>
      </c>
      <c r="S44" s="26">
        <v>1.1781999999999999</v>
      </c>
      <c r="T44" s="20">
        <v>7.5999999999999998E-2</v>
      </c>
      <c r="U44" s="20">
        <v>1.2310000000000001</v>
      </c>
      <c r="V44" s="19">
        <f t="shared" si="76"/>
        <v>0.97494236676057378</v>
      </c>
      <c r="W44" s="19">
        <f t="shared" si="77"/>
        <v>1.0021443171660354</v>
      </c>
      <c r="X44" s="19">
        <f t="shared" si="78"/>
        <v>2.0042886343320707</v>
      </c>
      <c r="Y44" s="19">
        <f t="shared" si="79"/>
        <v>3.0064329514981063</v>
      </c>
      <c r="Z44" s="36">
        <f t="shared" si="80"/>
        <v>7.7592692330391816E-2</v>
      </c>
      <c r="AA44" s="17">
        <f t="shared" si="119"/>
        <v>52.943293503633747</v>
      </c>
      <c r="AB44" s="96">
        <f t="shared" si="82"/>
        <v>3.785727146337254E-2</v>
      </c>
      <c r="AC44" s="26">
        <v>1.0227999999999999</v>
      </c>
      <c r="AD44" s="20">
        <v>6.9000000000000006E-2</v>
      </c>
      <c r="AE44" s="20">
        <v>1.238</v>
      </c>
      <c r="AF44" s="19">
        <f t="shared" si="83"/>
        <v>0.98048631198179548</v>
      </c>
      <c r="AG44" s="19">
        <f t="shared" si="84"/>
        <v>0.76383376709869399</v>
      </c>
      <c r="AH44" s="19">
        <f t="shared" si="85"/>
        <v>3.055335068394776</v>
      </c>
      <c r="AI44" s="19">
        <f t="shared" si="86"/>
        <v>3.8191688354934699</v>
      </c>
      <c r="AJ44" s="36">
        <f t="shared" si="87"/>
        <v>0.14249889577705718</v>
      </c>
      <c r="AK44" s="17">
        <f t="shared" si="120"/>
        <v>48.040786168116725</v>
      </c>
      <c r="AL44" s="96">
        <f t="shared" si="89"/>
        <v>6.3598773294482699E-2</v>
      </c>
      <c r="AM44" s="26">
        <v>0.93069999999999997</v>
      </c>
      <c r="AN44" s="20">
        <v>5.2999999999999999E-2</v>
      </c>
      <c r="AO44" s="20">
        <v>1.2709999999999999</v>
      </c>
      <c r="AP44" s="19">
        <f t="shared" si="90"/>
        <v>1.0066220537389838</v>
      </c>
      <c r="AQ44" s="19">
        <f t="shared" si="91"/>
        <v>0.66663276334585075</v>
      </c>
      <c r="AR44" s="19">
        <f t="shared" si="92"/>
        <v>3.9997965800751043</v>
      </c>
      <c r="AS44" s="19">
        <f t="shared" si="93"/>
        <v>4.6664293434209547</v>
      </c>
      <c r="AT44" s="36">
        <f t="shared" si="94"/>
        <v>0.17305308613498324</v>
      </c>
      <c r="AU44" s="17">
        <f t="shared" si="121"/>
        <v>45.135246106333454</v>
      </c>
      <c r="AV44" s="96">
        <f t="shared" si="96"/>
        <v>8.8618029702375894E-2</v>
      </c>
      <c r="AW44" s="26">
        <v>0.83030000000000004</v>
      </c>
      <c r="AX44" s="20">
        <v>4.2000000000000003E-2</v>
      </c>
      <c r="AY44" s="20">
        <v>1.32</v>
      </c>
      <c r="AZ44" s="19">
        <f t="shared" si="97"/>
        <v>1.0454296702875365</v>
      </c>
      <c r="BA44" s="19">
        <f t="shared" si="98"/>
        <v>0.57226088698898236</v>
      </c>
      <c r="BB44" s="19">
        <f t="shared" si="99"/>
        <v>4.5780870959118589</v>
      </c>
      <c r="BC44" s="19">
        <f t="shared" si="100"/>
        <v>5.1503479829008416</v>
      </c>
      <c r="BD44" s="36">
        <f t="shared" si="101"/>
        <v>0.19721877975617821</v>
      </c>
      <c r="BE44" s="17">
        <f t="shared" si="122"/>
        <v>41.96786041466094</v>
      </c>
      <c r="BF44" s="96">
        <f t="shared" si="103"/>
        <v>0.10908554905297393</v>
      </c>
      <c r="BG44" s="26">
        <v>0.70040000000000002</v>
      </c>
      <c r="BH44" s="20">
        <v>4.3999999999999997E-2</v>
      </c>
      <c r="BI44" s="20">
        <v>1.39</v>
      </c>
      <c r="BJ44" s="19">
        <f t="shared" si="104"/>
        <v>1.1008691224997542</v>
      </c>
      <c r="BK44" s="19">
        <f t="shared" si="105"/>
        <v>0.4515418424677532</v>
      </c>
      <c r="BL44" s="19">
        <f t="shared" si="106"/>
        <v>4.5154184246775317</v>
      </c>
      <c r="BM44" s="19">
        <f t="shared" si="107"/>
        <v>4.9669602671452848</v>
      </c>
      <c r="BN44" s="36">
        <f t="shared" si="108"/>
        <v>0.28638047466248184</v>
      </c>
      <c r="BO44" s="17">
        <f t="shared" si="123"/>
        <v>37.869818568562721</v>
      </c>
      <c r="BP44" s="96">
        <f t="shared" si="110"/>
        <v>0.11923528010841765</v>
      </c>
      <c r="BQ44" s="26">
        <v>0.63780000000000003</v>
      </c>
      <c r="BR44" s="20">
        <v>4.3999999999999997E-2</v>
      </c>
      <c r="BS44" s="20">
        <v>1.41</v>
      </c>
      <c r="BT44" s="19">
        <f t="shared" si="111"/>
        <v>1.1167089659889593</v>
      </c>
      <c r="BU44" s="19">
        <f t="shared" si="112"/>
        <v>0.38528613488281599</v>
      </c>
      <c r="BV44" s="19">
        <f t="shared" si="113"/>
        <v>4.6234336185937916</v>
      </c>
      <c r="BW44" s="19">
        <f t="shared" si="114"/>
        <v>5.0087197534766075</v>
      </c>
      <c r="BX44" s="36">
        <f t="shared" si="115"/>
        <v>0.35361711402710844</v>
      </c>
      <c r="BY44" s="17">
        <f t="shared" si="124"/>
        <v>35.894934661205156</v>
      </c>
      <c r="BZ44" s="96">
        <f t="shared" si="117"/>
        <v>0.12880462556157671</v>
      </c>
    </row>
    <row r="45" spans="2:78" ht="20.100000000000001" customHeight="1">
      <c r="B45" s="2"/>
      <c r="C45" s="2"/>
      <c r="D45" s="2"/>
      <c r="E45" s="38">
        <v>46</v>
      </c>
      <c r="F45" s="20">
        <f t="shared" si="66"/>
        <v>0.91460000000000008</v>
      </c>
      <c r="G45" s="20">
        <f t="shared" si="67"/>
        <v>8.1479869826923412</v>
      </c>
      <c r="H45" s="29">
        <f t="shared" si="68"/>
        <v>81798.732394366205</v>
      </c>
      <c r="I45" s="26">
        <v>1.4184000000000001</v>
      </c>
      <c r="J45" s="20">
        <v>7.5999999999999998E-2</v>
      </c>
      <c r="K45" s="20">
        <v>1.2050000000000001</v>
      </c>
      <c r="L45" s="19">
        <f t="shared" si="69"/>
        <v>0.95435057022460712</v>
      </c>
      <c r="M45" s="19">
        <f t="shared" si="70"/>
        <v>1.391706528175302</v>
      </c>
      <c r="N45" s="19">
        <f t="shared" si="71"/>
        <v>0</v>
      </c>
      <c r="O45" s="19">
        <f t="shared" si="72"/>
        <v>1.391706528175302</v>
      </c>
      <c r="P45" s="36">
        <f t="shared" si="73"/>
        <v>0</v>
      </c>
      <c r="Q45" s="17">
        <f t="shared" si="118"/>
        <v>69.21043447333048</v>
      </c>
      <c r="R45" s="96">
        <f t="shared" si="75"/>
        <v>0</v>
      </c>
      <c r="S45" s="26">
        <v>1.2134</v>
      </c>
      <c r="T45" s="20">
        <v>7.0000000000000007E-2</v>
      </c>
      <c r="U45" s="20">
        <v>1.2</v>
      </c>
      <c r="V45" s="19">
        <f t="shared" si="76"/>
        <v>0.95039060935230579</v>
      </c>
      <c r="W45" s="19">
        <f t="shared" si="77"/>
        <v>1.0100586651000256</v>
      </c>
      <c r="X45" s="19">
        <f t="shared" si="78"/>
        <v>2.0201173302000512</v>
      </c>
      <c r="Y45" s="19">
        <f t="shared" si="79"/>
        <v>3.0301759953000769</v>
      </c>
      <c r="Z45" s="36">
        <f t="shared" si="80"/>
        <v>6.791280294634236E-2</v>
      </c>
      <c r="AA45" s="17">
        <f t="shared" si="119"/>
        <v>61.814615526795485</v>
      </c>
      <c r="AB45" s="96">
        <f t="shared" si="82"/>
        <v>3.2680253900865368E-2</v>
      </c>
      <c r="AC45" s="26">
        <v>1.0146999999999999</v>
      </c>
      <c r="AD45" s="20">
        <v>6.7000000000000004E-2</v>
      </c>
      <c r="AE45" s="20">
        <v>1.208</v>
      </c>
      <c r="AF45" s="19">
        <f t="shared" si="83"/>
        <v>0.95672654674798785</v>
      </c>
      <c r="AG45" s="19">
        <f t="shared" si="84"/>
        <v>0.71578948573756462</v>
      </c>
      <c r="AH45" s="19">
        <f t="shared" si="85"/>
        <v>2.8631579429502585</v>
      </c>
      <c r="AI45" s="19">
        <f t="shared" si="86"/>
        <v>3.5789474286878233</v>
      </c>
      <c r="AJ45" s="36">
        <f t="shared" si="87"/>
        <v>0.13174367992206984</v>
      </c>
      <c r="AK45" s="17">
        <f t="shared" si="120"/>
        <v>54.646082723495446</v>
      </c>
      <c r="AL45" s="96">
        <f t="shared" si="89"/>
        <v>5.2394568837396731E-2</v>
      </c>
      <c r="AM45" s="26">
        <v>0.81240000000000001</v>
      </c>
      <c r="AN45" s="20">
        <v>8.4000000000000005E-2</v>
      </c>
      <c r="AO45" s="20">
        <v>1.226</v>
      </c>
      <c r="AP45" s="19">
        <f t="shared" si="90"/>
        <v>0.97098240588827245</v>
      </c>
      <c r="AQ45" s="19">
        <f t="shared" si="91"/>
        <v>0.47260345825810457</v>
      </c>
      <c r="AR45" s="19">
        <f t="shared" si="92"/>
        <v>2.8356207495486272</v>
      </c>
      <c r="AS45" s="19">
        <f t="shared" si="93"/>
        <v>3.3082242078067319</v>
      </c>
      <c r="AT45" s="36">
        <f t="shared" si="94"/>
        <v>0.25519526050344121</v>
      </c>
      <c r="AU45" s="17">
        <f t="shared" si="121"/>
        <v>47.347672124061162</v>
      </c>
      <c r="AV45" s="96">
        <f t="shared" si="96"/>
        <v>5.988933821537596E-2</v>
      </c>
      <c r="AW45" s="26">
        <v>0.76400000000000001</v>
      </c>
      <c r="AX45" s="20">
        <v>6.7000000000000004E-2</v>
      </c>
      <c r="AY45" s="20">
        <v>1.234</v>
      </c>
      <c r="AZ45" s="19">
        <f t="shared" si="97"/>
        <v>0.9773183432839545</v>
      </c>
      <c r="BA45" s="19">
        <f t="shared" si="98"/>
        <v>0.42344124895985624</v>
      </c>
      <c r="BB45" s="19">
        <f t="shared" si="99"/>
        <v>3.3875299916788499</v>
      </c>
      <c r="BC45" s="19">
        <f t="shared" si="100"/>
        <v>3.8109712406387062</v>
      </c>
      <c r="BD45" s="36">
        <f t="shared" si="101"/>
        <v>0.27495159075179187</v>
      </c>
      <c r="BE45" s="17">
        <f t="shared" si="122"/>
        <v>45.601537309367039</v>
      </c>
      <c r="BF45" s="96">
        <f t="shared" si="103"/>
        <v>7.4285434034764772E-2</v>
      </c>
      <c r="BG45" s="26">
        <v>0.63729999999999998</v>
      </c>
      <c r="BH45" s="20">
        <v>4.2999999999999997E-2</v>
      </c>
      <c r="BI45" s="20">
        <v>1.2729999999999999</v>
      </c>
      <c r="BJ45" s="19">
        <f t="shared" si="104"/>
        <v>1.0082060380879043</v>
      </c>
      <c r="BK45" s="19">
        <f t="shared" si="105"/>
        <v>0.31356008223806336</v>
      </c>
      <c r="BL45" s="19">
        <f t="shared" si="106"/>
        <v>3.1356008223806335</v>
      </c>
      <c r="BM45" s="19">
        <f t="shared" si="107"/>
        <v>3.4491609046186968</v>
      </c>
      <c r="BN45" s="36">
        <f t="shared" si="108"/>
        <v>0.23473961635767995</v>
      </c>
      <c r="BO45" s="17">
        <f t="shared" si="123"/>
        <v>41.030560428752473</v>
      </c>
      <c r="BP45" s="96">
        <f t="shared" si="110"/>
        <v>7.6421106356210966E-2</v>
      </c>
      <c r="BQ45" s="26">
        <v>0.59109999999999996</v>
      </c>
      <c r="BR45" s="20">
        <v>4.2999999999999997E-2</v>
      </c>
      <c r="BS45" s="20">
        <v>1.302</v>
      </c>
      <c r="BT45" s="19">
        <f t="shared" si="111"/>
        <v>1.0311738111472519</v>
      </c>
      <c r="BU45" s="19">
        <f t="shared" si="112"/>
        <v>0.28217596086206648</v>
      </c>
      <c r="BV45" s="19">
        <f t="shared" si="113"/>
        <v>3.3861115303447975</v>
      </c>
      <c r="BW45" s="19">
        <f t="shared" si="114"/>
        <v>3.6682874912068639</v>
      </c>
      <c r="BX45" s="36">
        <f t="shared" si="115"/>
        <v>0.29466787939592903</v>
      </c>
      <c r="BY45" s="17">
        <f t="shared" si="124"/>
        <v>39.363795378362639</v>
      </c>
      <c r="BZ45" s="96">
        <f t="shared" si="117"/>
        <v>8.6020961591677825E-2</v>
      </c>
    </row>
    <row r="46" spans="2:78" ht="20.100000000000001" customHeight="1">
      <c r="B46" s="2"/>
      <c r="C46" s="2"/>
      <c r="D46" s="2"/>
      <c r="E46" s="38">
        <v>48</v>
      </c>
      <c r="F46" s="20">
        <f t="shared" si="66"/>
        <v>0.9546</v>
      </c>
      <c r="G46" s="20">
        <f t="shared" si="67"/>
        <v>8.504338917207642</v>
      </c>
      <c r="H46" s="29">
        <f t="shared" si="68"/>
        <v>85376.1971830986</v>
      </c>
      <c r="I46" s="22">
        <v>1.5094000000000001</v>
      </c>
      <c r="J46" s="19">
        <v>0.128</v>
      </c>
      <c r="K46" s="19">
        <v>1.198</v>
      </c>
      <c r="L46" s="19">
        <f t="shared" si="69"/>
        <v>0.94880662500338531</v>
      </c>
      <c r="M46" s="19">
        <f t="shared" si="70"/>
        <v>1.5577524853381264</v>
      </c>
      <c r="N46" s="19">
        <f t="shared" si="71"/>
        <v>0</v>
      </c>
      <c r="O46" s="19">
        <f t="shared" si="72"/>
        <v>1.5577524853381264</v>
      </c>
      <c r="P46" s="36">
        <f t="shared" si="73"/>
        <v>0</v>
      </c>
      <c r="Q46" s="17">
        <f t="shared" si="118"/>
        <v>82.427002480677132</v>
      </c>
      <c r="R46" s="96">
        <f t="shared" si="75"/>
        <v>0</v>
      </c>
      <c r="S46" s="22">
        <v>1.2073</v>
      </c>
      <c r="T46" s="19">
        <v>0.1</v>
      </c>
      <c r="U46" s="19">
        <v>1.1919999999999999</v>
      </c>
      <c r="V46" s="19">
        <f t="shared" si="76"/>
        <v>0.94405467195662374</v>
      </c>
      <c r="W46" s="19">
        <f t="shared" si="77"/>
        <v>0.98664072469414799</v>
      </c>
      <c r="X46" s="19">
        <f t="shared" si="78"/>
        <v>1.973281449388296</v>
      </c>
      <c r="Y46" s="19">
        <f t="shared" si="79"/>
        <v>2.9599221740824442</v>
      </c>
      <c r="Z46" s="36">
        <f t="shared" si="80"/>
        <v>9.5729024648364872E-2</v>
      </c>
      <c r="AA46" s="17">
        <f t="shared" si="119"/>
        <v>70.034647822862581</v>
      </c>
      <c r="AB46" s="96">
        <f t="shared" si="82"/>
        <v>2.8175788852101927E-2</v>
      </c>
      <c r="AC46" s="22">
        <v>0.97799999999999998</v>
      </c>
      <c r="AD46" s="19">
        <v>6.6000000000000003E-2</v>
      </c>
      <c r="AE46" s="19">
        <v>1.1859999999999999</v>
      </c>
      <c r="AF46" s="19">
        <f t="shared" si="83"/>
        <v>0.93930271890986217</v>
      </c>
      <c r="AG46" s="19">
        <f t="shared" si="84"/>
        <v>0.64094861443692697</v>
      </c>
      <c r="AH46" s="19">
        <f t="shared" si="85"/>
        <v>2.5637944577477079</v>
      </c>
      <c r="AI46" s="19">
        <f t="shared" si="86"/>
        <v>3.2047430721846348</v>
      </c>
      <c r="AJ46" s="36">
        <f t="shared" si="87"/>
        <v>0.12509341032193419</v>
      </c>
      <c r="AK46" s="17">
        <f t="shared" si="120"/>
        <v>60.628600411287358</v>
      </c>
      <c r="AL46" s="96">
        <f t="shared" si="89"/>
        <v>4.2286881774536239E-2</v>
      </c>
      <c r="AM46" s="26">
        <v>0.8649</v>
      </c>
      <c r="AN46" s="20">
        <v>0.06</v>
      </c>
      <c r="AO46" s="20">
        <v>1.1819999999999999</v>
      </c>
      <c r="AP46" s="19">
        <f t="shared" si="90"/>
        <v>0.93613475021202119</v>
      </c>
      <c r="AQ46" s="19">
        <f t="shared" si="91"/>
        <v>0.49790085576448601</v>
      </c>
      <c r="AR46" s="19">
        <f t="shared" si="92"/>
        <v>2.9874051345869157</v>
      </c>
      <c r="AS46" s="19">
        <f t="shared" si="93"/>
        <v>3.4853059903514017</v>
      </c>
      <c r="AT46" s="36">
        <f t="shared" si="94"/>
        <v>0.1694332266135814</v>
      </c>
      <c r="AU46" s="17">
        <f t="shared" si="121"/>
        <v>55.989158796594118</v>
      </c>
      <c r="AV46" s="96">
        <f t="shared" si="96"/>
        <v>5.3356849768720634E-2</v>
      </c>
      <c r="AW46" s="26">
        <v>0.75270000000000004</v>
      </c>
      <c r="AX46" s="20">
        <v>6.0999999999999999E-2</v>
      </c>
      <c r="AY46" s="20">
        <v>1.1870000000000001</v>
      </c>
      <c r="AZ46" s="19">
        <f t="shared" si="97"/>
        <v>0.94009471108432252</v>
      </c>
      <c r="BA46" s="19">
        <f t="shared" si="98"/>
        <v>0.38029568293627447</v>
      </c>
      <c r="BB46" s="19">
        <f t="shared" si="99"/>
        <v>3.0423654634901958</v>
      </c>
      <c r="BC46" s="19">
        <f t="shared" si="100"/>
        <v>3.4226611464264702</v>
      </c>
      <c r="BD46" s="36">
        <f t="shared" si="101"/>
        <v>0.23162337608431782</v>
      </c>
      <c r="BE46" s="17">
        <f t="shared" si="122"/>
        <v>51.386635815439561</v>
      </c>
      <c r="BF46" s="96">
        <f t="shared" si="103"/>
        <v>5.920538317427837E-2</v>
      </c>
      <c r="BG46" s="22">
        <v>0.65100000000000002</v>
      </c>
      <c r="BH46" s="19">
        <v>5.0999999999999997E-2</v>
      </c>
      <c r="BI46" s="19">
        <v>1.1879999999999999</v>
      </c>
      <c r="BJ46" s="19">
        <f t="shared" si="104"/>
        <v>0.94088670325878276</v>
      </c>
      <c r="BK46" s="19">
        <f t="shared" si="105"/>
        <v>0.28495152386500278</v>
      </c>
      <c r="BL46" s="19">
        <f t="shared" si="106"/>
        <v>2.8495152386500275</v>
      </c>
      <c r="BM46" s="19">
        <f t="shared" si="107"/>
        <v>3.1344667625150304</v>
      </c>
      <c r="BN46" s="36">
        <f t="shared" si="108"/>
        <v>0.24247344618237265</v>
      </c>
      <c r="BO46" s="17">
        <f t="shared" si="123"/>
        <v>47.214830225569521</v>
      </c>
      <c r="BP46" s="96">
        <f t="shared" si="110"/>
        <v>6.0352122946041066E-2</v>
      </c>
      <c r="BQ46" s="22">
        <v>0.53400000000000003</v>
      </c>
      <c r="BR46" s="19">
        <v>4.4999999999999998E-2</v>
      </c>
      <c r="BS46" s="19">
        <v>1.2030000000000001</v>
      </c>
      <c r="BT46" s="19">
        <f t="shared" si="111"/>
        <v>0.95276658587568663</v>
      </c>
      <c r="BU46" s="19">
        <f t="shared" si="112"/>
        <v>0.19660288846724575</v>
      </c>
      <c r="BV46" s="19">
        <f t="shared" si="113"/>
        <v>2.3592346616069491</v>
      </c>
      <c r="BW46" s="19">
        <f t="shared" si="114"/>
        <v>2.555837550074195</v>
      </c>
      <c r="BX46" s="36">
        <f t="shared" si="115"/>
        <v>0.26326076689064248</v>
      </c>
      <c r="BY46" s="17">
        <f t="shared" si="124"/>
        <v>42.415407865542036</v>
      </c>
      <c r="BZ46" s="96">
        <f t="shared" si="117"/>
        <v>5.5622114234661735E-2</v>
      </c>
    </row>
    <row r="47" spans="2:78" ht="20.100000000000001" customHeight="1">
      <c r="B47" s="2"/>
      <c r="C47" s="2"/>
      <c r="D47" s="2"/>
      <c r="E47" s="38">
        <v>50</v>
      </c>
      <c r="F47" s="20">
        <f t="shared" si="66"/>
        <v>0.99460000000000004</v>
      </c>
      <c r="G47" s="20">
        <f t="shared" si="67"/>
        <v>8.860690851722941</v>
      </c>
      <c r="H47" s="29">
        <f t="shared" si="68"/>
        <v>88953.661971830996</v>
      </c>
      <c r="I47" s="22">
        <v>1.4942</v>
      </c>
      <c r="J47" s="19">
        <v>0.115</v>
      </c>
      <c r="K47" s="19">
        <v>1.2070000000000001</v>
      </c>
      <c r="L47" s="19">
        <f t="shared" si="69"/>
        <v>0.95593455457352761</v>
      </c>
      <c r="M47" s="19">
        <f t="shared" si="70"/>
        <v>1.5495590461984754</v>
      </c>
      <c r="N47" s="19">
        <f t="shared" si="71"/>
        <v>0</v>
      </c>
      <c r="O47" s="19">
        <f t="shared" si="72"/>
        <v>1.5495590461984754</v>
      </c>
      <c r="P47" s="36">
        <f t="shared" si="73"/>
        <v>0</v>
      </c>
      <c r="Q47" s="17">
        <f t="shared" si="118"/>
        <v>92.52367944289243</v>
      </c>
      <c r="R47" s="96">
        <f t="shared" si="75"/>
        <v>0</v>
      </c>
      <c r="S47" s="22">
        <v>1.1983999999999999</v>
      </c>
      <c r="T47" s="19">
        <v>8.3000000000000004E-2</v>
      </c>
      <c r="U47" s="19">
        <v>1.2</v>
      </c>
      <c r="V47" s="19">
        <f t="shared" si="76"/>
        <v>0.95039060935230579</v>
      </c>
      <c r="W47" s="19">
        <f t="shared" si="77"/>
        <v>0.98524041439206789</v>
      </c>
      <c r="X47" s="19">
        <f t="shared" si="78"/>
        <v>1.9704808287841358</v>
      </c>
      <c r="Y47" s="19">
        <f t="shared" si="79"/>
        <v>2.9557212431762037</v>
      </c>
      <c r="Z47" s="36">
        <f t="shared" si="80"/>
        <v>8.0525180636377369E-2</v>
      </c>
      <c r="AA47" s="17">
        <f t="shared" si="119"/>
        <v>78.799627502661977</v>
      </c>
      <c r="AB47" s="96">
        <f t="shared" si="82"/>
        <v>2.5006220095616184E-2</v>
      </c>
      <c r="AC47" s="22">
        <v>1.0448</v>
      </c>
      <c r="AD47" s="19">
        <v>5.5E-2</v>
      </c>
      <c r="AE47" s="19">
        <v>1.196</v>
      </c>
      <c r="AF47" s="19">
        <f t="shared" si="83"/>
        <v>0.94722264065446471</v>
      </c>
      <c r="AG47" s="19">
        <f t="shared" si="84"/>
        <v>0.74388330610837128</v>
      </c>
      <c r="AH47" s="19">
        <f t="shared" si="85"/>
        <v>2.9755332244334851</v>
      </c>
      <c r="AI47" s="19">
        <f t="shared" si="86"/>
        <v>3.7194165305418565</v>
      </c>
      <c r="AJ47" s="36">
        <f t="shared" si="87"/>
        <v>0.10600983723534205</v>
      </c>
      <c r="AK47" s="17">
        <f t="shared" si="120"/>
        <v>71.673142113820205</v>
      </c>
      <c r="AL47" s="96">
        <f t="shared" si="89"/>
        <v>4.1515317128251517E-2</v>
      </c>
      <c r="AM47" s="22">
        <v>0.91300000000000003</v>
      </c>
      <c r="AN47" s="19">
        <v>4.1000000000000002E-2</v>
      </c>
      <c r="AO47" s="19">
        <v>1.194</v>
      </c>
      <c r="AP47" s="19">
        <f t="shared" si="90"/>
        <v>0.94563865630554422</v>
      </c>
      <c r="AQ47" s="19">
        <f t="shared" si="91"/>
        <v>0.56614325049750136</v>
      </c>
      <c r="AR47" s="19">
        <f t="shared" si="92"/>
        <v>3.3968595029850075</v>
      </c>
      <c r="AS47" s="19">
        <f t="shared" si="93"/>
        <v>3.9630027534825087</v>
      </c>
      <c r="AT47" s="36">
        <f t="shared" si="94"/>
        <v>0.11814215495207384</v>
      </c>
      <c r="AU47" s="17">
        <f t="shared" si="121"/>
        <v>65.558098010634353</v>
      </c>
      <c r="AV47" s="96">
        <f t="shared" si="96"/>
        <v>5.1814491360533274E-2</v>
      </c>
      <c r="AW47" s="22">
        <v>0.75939999999999996</v>
      </c>
      <c r="AX47" s="19">
        <v>0.05</v>
      </c>
      <c r="AY47" s="19">
        <v>1.1890000000000001</v>
      </c>
      <c r="AZ47" s="19">
        <f t="shared" si="97"/>
        <v>0.94167869543324301</v>
      </c>
      <c r="BA47" s="19">
        <f t="shared" si="98"/>
        <v>0.38840160891038561</v>
      </c>
      <c r="BB47" s="19">
        <f t="shared" si="99"/>
        <v>3.1072128712830849</v>
      </c>
      <c r="BC47" s="19">
        <f t="shared" si="100"/>
        <v>3.4956144801934705</v>
      </c>
      <c r="BD47" s="36">
        <f t="shared" si="101"/>
        <v>0.19049554701211527</v>
      </c>
      <c r="BE47" s="17">
        <f t="shared" si="122"/>
        <v>58.431612621792574</v>
      </c>
      <c r="BF47" s="96">
        <f t="shared" si="103"/>
        <v>5.3176914547866216E-2</v>
      </c>
      <c r="BG47" s="22">
        <v>0.63700000000000001</v>
      </c>
      <c r="BH47" s="19">
        <v>6.9000000000000006E-2</v>
      </c>
      <c r="BI47" s="19">
        <v>1.1930000000000001</v>
      </c>
      <c r="BJ47" s="19">
        <f t="shared" si="104"/>
        <v>0.94484666413108409</v>
      </c>
      <c r="BK47" s="19">
        <f t="shared" si="105"/>
        <v>0.27512868816638048</v>
      </c>
      <c r="BL47" s="19">
        <f t="shared" si="106"/>
        <v>2.7512868816638045</v>
      </c>
      <c r="BM47" s="19">
        <f t="shared" si="107"/>
        <v>3.0264155698301849</v>
      </c>
      <c r="BN47" s="36">
        <f t="shared" si="108"/>
        <v>0.33081950360912399</v>
      </c>
      <c r="BO47" s="17">
        <f t="shared" si="123"/>
        <v>52.752694577559275</v>
      </c>
      <c r="BP47" s="96">
        <f t="shared" si="110"/>
        <v>5.2154433127937085E-2</v>
      </c>
      <c r="BQ47" s="22">
        <v>0.55479999999999996</v>
      </c>
      <c r="BR47" s="19">
        <v>3.3000000000000002E-2</v>
      </c>
      <c r="BS47" s="19">
        <v>1.1910000000000001</v>
      </c>
      <c r="BT47" s="19">
        <f t="shared" si="111"/>
        <v>0.9432626797821636</v>
      </c>
      <c r="BU47" s="19">
        <f t="shared" si="112"/>
        <v>0.20800441499827713</v>
      </c>
      <c r="BV47" s="19">
        <f t="shared" si="113"/>
        <v>2.4960529799793254</v>
      </c>
      <c r="BW47" s="19">
        <f t="shared" si="114"/>
        <v>2.7040573949776023</v>
      </c>
      <c r="BX47" s="36">
        <f t="shared" si="115"/>
        <v>0.18922557624954237</v>
      </c>
      <c r="BY47" s="17">
        <f t="shared" si="124"/>
        <v>48.938911381186912</v>
      </c>
      <c r="BZ47" s="96">
        <f t="shared" si="117"/>
        <v>5.1003443058581351E-2</v>
      </c>
    </row>
    <row r="48" spans="2:78" ht="20.100000000000001" customHeight="1">
      <c r="B48" s="2"/>
      <c r="C48" s="2"/>
      <c r="D48" s="2"/>
      <c r="E48" s="38">
        <v>52</v>
      </c>
      <c r="F48" s="20">
        <f t="shared" si="66"/>
        <v>1.0346</v>
      </c>
      <c r="G48" s="20">
        <f t="shared" si="67"/>
        <v>9.2170427862382418</v>
      </c>
      <c r="H48" s="29">
        <f t="shared" si="68"/>
        <v>92531.126760563377</v>
      </c>
      <c r="I48" s="26">
        <v>1.4752000000000001</v>
      </c>
      <c r="J48" s="20">
        <v>0.127</v>
      </c>
      <c r="K48" s="19">
        <v>1.2090000000000001</v>
      </c>
      <c r="L48" s="19">
        <f t="shared" si="69"/>
        <v>0.9575185389224482</v>
      </c>
      <c r="M48" s="19">
        <f t="shared" si="70"/>
        <v>1.515411346106446</v>
      </c>
      <c r="N48" s="19">
        <f t="shared" si="71"/>
        <v>0</v>
      </c>
      <c r="O48" s="19">
        <f t="shared" si="72"/>
        <v>1.515411346106446</v>
      </c>
      <c r="P48" s="36">
        <f t="shared" si="73"/>
        <v>0</v>
      </c>
      <c r="Q48" s="17">
        <f t="shared" si="118"/>
        <v>103.14954528692785</v>
      </c>
      <c r="R48" s="96">
        <f t="shared" si="75"/>
        <v>0</v>
      </c>
      <c r="S48" s="26">
        <v>1.2131000000000001</v>
      </c>
      <c r="T48" s="20">
        <v>7.9000000000000001E-2</v>
      </c>
      <c r="U48" s="19">
        <v>1.2030000000000001</v>
      </c>
      <c r="V48" s="19">
        <f t="shared" si="76"/>
        <v>0.95276658587568663</v>
      </c>
      <c r="W48" s="19">
        <f t="shared" si="77"/>
        <v>1.0146133808439379</v>
      </c>
      <c r="X48" s="19">
        <f t="shared" si="78"/>
        <v>2.0292267616878759</v>
      </c>
      <c r="Y48" s="19">
        <f t="shared" si="79"/>
        <v>3.0438401425318138</v>
      </c>
      <c r="Z48" s="36">
        <f t="shared" si="80"/>
        <v>7.7028150312447252E-2</v>
      </c>
      <c r="AA48" s="17">
        <f t="shared" si="119"/>
        <v>89.462072717211484</v>
      </c>
      <c r="AB48" s="96">
        <f t="shared" si="82"/>
        <v>2.2682536856732983E-2</v>
      </c>
      <c r="AC48" s="26">
        <v>1.0616000000000001</v>
      </c>
      <c r="AD48" s="20">
        <v>6.8000000000000005E-2</v>
      </c>
      <c r="AE48" s="19">
        <v>1.204</v>
      </c>
      <c r="AF48" s="19">
        <f t="shared" si="83"/>
        <v>0.95355857805014677</v>
      </c>
      <c r="AG48" s="19">
        <f t="shared" si="84"/>
        <v>0.77830696865352011</v>
      </c>
      <c r="AH48" s="19">
        <f t="shared" si="85"/>
        <v>3.1132278746140805</v>
      </c>
      <c r="AI48" s="19">
        <f t="shared" si="86"/>
        <v>3.8915348432676007</v>
      </c>
      <c r="AJ48" s="36">
        <f t="shared" si="87"/>
        <v>0.13282597284521472</v>
      </c>
      <c r="AK48" s="17">
        <f t="shared" si="120"/>
        <v>81.55038979347232</v>
      </c>
      <c r="AL48" s="96">
        <f t="shared" si="89"/>
        <v>3.817551188287855E-2</v>
      </c>
      <c r="AM48" s="22">
        <v>0.91139999999999999</v>
      </c>
      <c r="AN48" s="19">
        <v>4.2000000000000003E-2</v>
      </c>
      <c r="AO48" s="19">
        <v>1.2030000000000001</v>
      </c>
      <c r="AP48" s="19">
        <f t="shared" si="90"/>
        <v>0.95276658587568663</v>
      </c>
      <c r="AQ48" s="19">
        <f t="shared" si="91"/>
        <v>0.57269768632328322</v>
      </c>
      <c r="AR48" s="19">
        <f t="shared" si="92"/>
        <v>3.4361861179396991</v>
      </c>
      <c r="AS48" s="19">
        <f t="shared" si="93"/>
        <v>4.0088838042629824</v>
      </c>
      <c r="AT48" s="36">
        <f t="shared" si="94"/>
        <v>0.12285502454896648</v>
      </c>
      <c r="AU48" s="17">
        <f t="shared" si="121"/>
        <v>73.706595898121677</v>
      </c>
      <c r="AV48" s="96">
        <f t="shared" si="96"/>
        <v>4.6619791296415927E-2</v>
      </c>
      <c r="AW48" s="26">
        <v>0.72840000000000005</v>
      </c>
      <c r="AX48" s="20">
        <v>3.5000000000000003E-2</v>
      </c>
      <c r="AY48" s="19">
        <v>1.208</v>
      </c>
      <c r="AZ48" s="19">
        <f t="shared" si="97"/>
        <v>0.95672654674798785</v>
      </c>
      <c r="BA48" s="19">
        <f t="shared" si="98"/>
        <v>0.36885006831230538</v>
      </c>
      <c r="BB48" s="19">
        <f t="shared" si="99"/>
        <v>2.950800546498443</v>
      </c>
      <c r="BC48" s="19">
        <f t="shared" si="100"/>
        <v>3.3196506148107483</v>
      </c>
      <c r="BD48" s="36">
        <f t="shared" si="101"/>
        <v>0.13764265066484907</v>
      </c>
      <c r="BE48" s="17">
        <f t="shared" si="122"/>
        <v>64.149909594199144</v>
      </c>
      <c r="BF48" s="96">
        <f t="shared" si="103"/>
        <v>4.5998514497755015E-2</v>
      </c>
      <c r="BG48" s="26">
        <v>0.62829999999999997</v>
      </c>
      <c r="BH48" s="20">
        <v>2.4E-2</v>
      </c>
      <c r="BI48" s="19">
        <v>1.212</v>
      </c>
      <c r="BJ48" s="19">
        <f t="shared" si="104"/>
        <v>0.95989451544582882</v>
      </c>
      <c r="BK48" s="19">
        <f t="shared" si="105"/>
        <v>0.27625839511138223</v>
      </c>
      <c r="BL48" s="19">
        <f t="shared" si="106"/>
        <v>2.7625839511138222</v>
      </c>
      <c r="BM48" s="19">
        <f t="shared" si="107"/>
        <v>3.0388423462252043</v>
      </c>
      <c r="BN48" s="36">
        <f t="shared" si="108"/>
        <v>0.1187620290609666</v>
      </c>
      <c r="BO48" s="17">
        <f t="shared" si="123"/>
        <v>58.922454408283059</v>
      </c>
      <c r="BP48" s="96">
        <f t="shared" si="110"/>
        <v>4.6885079361620591E-2</v>
      </c>
      <c r="BQ48" s="26">
        <v>0.54759999999999998</v>
      </c>
      <c r="BR48" s="20">
        <v>3.2000000000000001E-2</v>
      </c>
      <c r="BS48" s="19">
        <v>1.2110000000000001</v>
      </c>
      <c r="BT48" s="19">
        <f t="shared" si="111"/>
        <v>0.95910252327136869</v>
      </c>
      <c r="BU48" s="19">
        <f t="shared" si="112"/>
        <v>0.20950350379318022</v>
      </c>
      <c r="BV48" s="19">
        <f t="shared" si="113"/>
        <v>2.5140420455181625</v>
      </c>
      <c r="BW48" s="19">
        <f t="shared" si="114"/>
        <v>2.7235455493113427</v>
      </c>
      <c r="BX48" s="36">
        <f t="shared" si="115"/>
        <v>0.18970581274223419</v>
      </c>
      <c r="BY48" s="17">
        <f t="shared" si="124"/>
        <v>54.708112415241807</v>
      </c>
      <c r="BZ48" s="96">
        <f t="shared" si="117"/>
        <v>4.5953733999013729E-2</v>
      </c>
    </row>
    <row r="49" spans="2:78" ht="20.100000000000001" customHeight="1">
      <c r="B49" s="15"/>
      <c r="C49" s="2"/>
      <c r="D49" s="2"/>
      <c r="E49" s="38">
        <v>54</v>
      </c>
      <c r="F49" s="20">
        <f t="shared" si="66"/>
        <v>1.0746</v>
      </c>
      <c r="G49" s="20">
        <f t="shared" si="67"/>
        <v>9.5733947207535426</v>
      </c>
      <c r="H49" s="29">
        <f t="shared" si="68"/>
        <v>96108.591549295772</v>
      </c>
      <c r="I49" s="22">
        <v>1.5362</v>
      </c>
      <c r="J49" s="19">
        <v>0.121</v>
      </c>
      <c r="K49" s="19">
        <v>1.212</v>
      </c>
      <c r="L49" s="19">
        <f t="shared" si="69"/>
        <v>0.95989451544582882</v>
      </c>
      <c r="M49" s="19">
        <f t="shared" si="70"/>
        <v>1.6514935680710316</v>
      </c>
      <c r="N49" s="19">
        <f t="shared" si="71"/>
        <v>0</v>
      </c>
      <c r="O49" s="19">
        <f t="shared" si="72"/>
        <v>1.6514935680710316</v>
      </c>
      <c r="P49" s="36">
        <f t="shared" si="73"/>
        <v>0</v>
      </c>
      <c r="Q49" s="17">
        <f t="shared" si="118"/>
        <v>119.15156760855346</v>
      </c>
      <c r="R49" s="96">
        <f t="shared" si="75"/>
        <v>0</v>
      </c>
      <c r="S49" s="22">
        <v>1.3412999999999999</v>
      </c>
      <c r="T49" s="19">
        <v>0.104</v>
      </c>
      <c r="U49" s="19">
        <v>1.21</v>
      </c>
      <c r="V49" s="19">
        <f t="shared" si="76"/>
        <v>0.95831053109690834</v>
      </c>
      <c r="W49" s="19">
        <f t="shared" si="77"/>
        <v>1.2548699376227559</v>
      </c>
      <c r="X49" s="19">
        <f t="shared" si="78"/>
        <v>2.5097398752455118</v>
      </c>
      <c r="Y49" s="19">
        <f t="shared" si="79"/>
        <v>3.7646098128682679</v>
      </c>
      <c r="Z49" s="36">
        <f t="shared" si="80"/>
        <v>0.10258767875544587</v>
      </c>
      <c r="AA49" s="17">
        <f t="shared" si="119"/>
        <v>107.74667588529098</v>
      </c>
      <c r="AB49" s="96">
        <f t="shared" si="82"/>
        <v>2.3292968016177366E-2</v>
      </c>
      <c r="AC49" s="22">
        <v>1.1829000000000001</v>
      </c>
      <c r="AD49" s="19">
        <v>9.0999999999999998E-2</v>
      </c>
      <c r="AE49" s="19">
        <v>1.2090000000000001</v>
      </c>
      <c r="AF49" s="19">
        <f t="shared" si="83"/>
        <v>0.9575185389224482</v>
      </c>
      <c r="AG49" s="19">
        <f t="shared" si="84"/>
        <v>0.97437198953499948</v>
      </c>
      <c r="AH49" s="19">
        <f t="shared" si="85"/>
        <v>3.8974879581399979</v>
      </c>
      <c r="AI49" s="19">
        <f t="shared" si="86"/>
        <v>4.8718599476749977</v>
      </c>
      <c r="AJ49" s="36">
        <f t="shared" si="87"/>
        <v>0.17923181922282844</v>
      </c>
      <c r="AK49" s="17">
        <f t="shared" si="120"/>
        <v>98.477641257457336</v>
      </c>
      <c r="AL49" s="96">
        <f t="shared" si="89"/>
        <v>3.9577389429449356E-2</v>
      </c>
      <c r="AM49" s="26">
        <v>0.96850000000000003</v>
      </c>
      <c r="AN49" s="20">
        <v>0.05</v>
      </c>
      <c r="AO49" s="19">
        <v>1.2110000000000001</v>
      </c>
      <c r="AP49" s="19">
        <f t="shared" si="90"/>
        <v>0.95910252327136869</v>
      </c>
      <c r="AQ49" s="19">
        <f t="shared" si="91"/>
        <v>0.65533545045572617</v>
      </c>
      <c r="AR49" s="19">
        <f t="shared" si="92"/>
        <v>3.9320127027343568</v>
      </c>
      <c r="AS49" s="19">
        <f t="shared" si="93"/>
        <v>4.5873481531900833</v>
      </c>
      <c r="AT49" s="36">
        <f t="shared" si="94"/>
        <v>0.14820766620487047</v>
      </c>
      <c r="AU49" s="17">
        <f t="shared" si="121"/>
        <v>85.931675195541089</v>
      </c>
      <c r="AV49" s="96">
        <f t="shared" si="96"/>
        <v>4.5757431049573964E-2</v>
      </c>
      <c r="AW49" s="22">
        <v>0.79269999999999996</v>
      </c>
      <c r="AX49" s="19">
        <v>2.5000000000000001E-2</v>
      </c>
      <c r="AY49" s="19">
        <v>1.214</v>
      </c>
      <c r="AZ49" s="19">
        <f t="shared" si="97"/>
        <v>0.96147849979474931</v>
      </c>
      <c r="BA49" s="19">
        <f t="shared" si="98"/>
        <v>0.44119564334053957</v>
      </c>
      <c r="BB49" s="19">
        <f t="shared" si="99"/>
        <v>3.5295651467243165</v>
      </c>
      <c r="BC49" s="19">
        <f t="shared" si="100"/>
        <v>3.970760790064856</v>
      </c>
      <c r="BD49" s="36">
        <f t="shared" si="101"/>
        <v>9.9295255288797207E-2</v>
      </c>
      <c r="BE49" s="17">
        <f t="shared" si="122"/>
        <v>75.644451157831782</v>
      </c>
      <c r="BF49" s="96">
        <f t="shared" si="103"/>
        <v>4.6659934637636485E-2</v>
      </c>
      <c r="BG49" s="22">
        <v>0.67210000000000003</v>
      </c>
      <c r="BH49" s="19">
        <v>2.3E-2</v>
      </c>
      <c r="BI49" s="19">
        <v>1.2210000000000001</v>
      </c>
      <c r="BJ49" s="19">
        <f t="shared" si="104"/>
        <v>0.96702244501597123</v>
      </c>
      <c r="BK49" s="19">
        <f t="shared" si="105"/>
        <v>0.32083020153941688</v>
      </c>
      <c r="BL49" s="19">
        <f t="shared" si="106"/>
        <v>3.2083020153941688</v>
      </c>
      <c r="BM49" s="19">
        <f t="shared" si="107"/>
        <v>3.5291322169335855</v>
      </c>
      <c r="BN49" s="36">
        <f t="shared" si="108"/>
        <v>0.11551018821024524</v>
      </c>
      <c r="BO49" s="17">
        <f t="shared" si="123"/>
        <v>68.587345248003885</v>
      </c>
      <c r="BP49" s="96">
        <f t="shared" si="110"/>
        <v>4.6776879959317876E-2</v>
      </c>
      <c r="BQ49" s="22">
        <v>0.60540000000000005</v>
      </c>
      <c r="BR49" s="19">
        <v>2.3E-2</v>
      </c>
      <c r="BS49" s="19">
        <v>1.218</v>
      </c>
      <c r="BT49" s="19">
        <f t="shared" si="111"/>
        <v>0.96464646849259039</v>
      </c>
      <c r="BU49" s="19">
        <f t="shared" si="112"/>
        <v>0.25903326235955343</v>
      </c>
      <c r="BV49" s="19">
        <f t="shared" si="113"/>
        <v>3.1083991483146405</v>
      </c>
      <c r="BW49" s="19">
        <f t="shared" si="114"/>
        <v>3.3674324106741937</v>
      </c>
      <c r="BX49" s="36">
        <f t="shared" si="115"/>
        <v>0.13793192147606551</v>
      </c>
      <c r="BY49" s="17">
        <f t="shared" si="124"/>
        <v>64.684285843480495</v>
      </c>
      <c r="BZ49" s="96">
        <f t="shared" si="117"/>
        <v>4.8054934947201478E-2</v>
      </c>
    </row>
    <row r="50" spans="2:78" ht="20.100000000000001" customHeight="1">
      <c r="B50" s="15"/>
      <c r="C50" s="2"/>
      <c r="D50" s="16"/>
      <c r="E50" s="38">
        <v>56</v>
      </c>
      <c r="F50" s="20">
        <f t="shared" si="66"/>
        <v>1.1146</v>
      </c>
      <c r="G50" s="21">
        <f t="shared" si="67"/>
        <v>9.9297466552688434</v>
      </c>
      <c r="H50" s="30">
        <f t="shared" si="68"/>
        <v>99686.056338028182</v>
      </c>
      <c r="I50" s="27">
        <v>1.6396999999999999</v>
      </c>
      <c r="J50" s="21">
        <v>0.13200000000000001</v>
      </c>
      <c r="K50" s="21">
        <v>1.2150000000000001</v>
      </c>
      <c r="L50" s="19">
        <f t="shared" si="69"/>
        <v>0.96227049196920966</v>
      </c>
      <c r="M50" s="19">
        <f t="shared" si="70"/>
        <v>1.8908517272838468</v>
      </c>
      <c r="N50" s="19">
        <f t="shared" si="71"/>
        <v>0</v>
      </c>
      <c r="O50" s="19">
        <f t="shared" si="72"/>
        <v>1.8908517272838468</v>
      </c>
      <c r="P50" s="36">
        <f t="shared" si="73"/>
        <v>0</v>
      </c>
      <c r="Q50" s="17">
        <f>0.5926*0.5*$C$6*$F50^3*($C$7*I50*2+$C$7)*$C$8</f>
        <v>139.71686153824092</v>
      </c>
      <c r="R50" s="96">
        <f t="shared" si="75"/>
        <v>0</v>
      </c>
      <c r="S50" s="27">
        <v>1.5008999999999999</v>
      </c>
      <c r="T50" s="21">
        <v>9.0999999999999998E-2</v>
      </c>
      <c r="U50" s="21">
        <v>1.214</v>
      </c>
      <c r="V50" s="19">
        <f t="shared" si="76"/>
        <v>0.96147849979474931</v>
      </c>
      <c r="W50" s="19">
        <f t="shared" si="77"/>
        <v>1.5816741400986423</v>
      </c>
      <c r="X50" s="19">
        <f t="shared" si="78"/>
        <v>3.1633482801972845</v>
      </c>
      <c r="Y50" s="19">
        <f t="shared" si="79"/>
        <v>4.7450224202959266</v>
      </c>
      <c r="Z50" s="36">
        <f t="shared" si="80"/>
        <v>9.0358682312805458E-2</v>
      </c>
      <c r="AA50" s="17">
        <f>0.5926*0.5*$C$6*$F50^3*($C$7*S50*2+$C$7)*$C$8</f>
        <v>130.65358146088997</v>
      </c>
      <c r="AB50" s="96">
        <f t="shared" si="82"/>
        <v>2.421172267018341E-2</v>
      </c>
      <c r="AC50" s="27">
        <v>1.2706</v>
      </c>
      <c r="AD50" s="21">
        <v>9.7000000000000003E-2</v>
      </c>
      <c r="AE50" s="21">
        <v>1.2150000000000001</v>
      </c>
      <c r="AF50" s="19">
        <f t="shared" si="83"/>
        <v>0.96227049196920966</v>
      </c>
      <c r="AG50" s="19">
        <f t="shared" si="84"/>
        <v>1.1353934468476383</v>
      </c>
      <c r="AH50" s="19">
        <f t="shared" si="85"/>
        <v>4.5415737873905533</v>
      </c>
      <c r="AI50" s="19">
        <f t="shared" si="86"/>
        <v>5.6769672342381918</v>
      </c>
      <c r="AJ50" s="36">
        <f t="shared" si="87"/>
        <v>0.19295027818170701</v>
      </c>
      <c r="AK50" s="17">
        <f>0.5926*0.5*$C$6*$F50^3*($C$7*AC50*2+$C$7)*$C$8</f>
        <v>115.61558865243229</v>
      </c>
      <c r="AL50" s="96">
        <f t="shared" si="89"/>
        <v>3.9281673348077605E-2</v>
      </c>
      <c r="AM50" s="22">
        <v>1.0330999999999999</v>
      </c>
      <c r="AN50" s="19">
        <v>5.5E-2</v>
      </c>
      <c r="AO50" s="19">
        <v>1.218</v>
      </c>
      <c r="AP50" s="19">
        <f t="shared" si="90"/>
        <v>0.96464646849259039</v>
      </c>
      <c r="AQ50" s="19">
        <f t="shared" si="91"/>
        <v>0.75431965673198875</v>
      </c>
      <c r="AR50" s="19">
        <f t="shared" si="92"/>
        <v>4.5259179403919321</v>
      </c>
      <c r="AS50" s="19">
        <f t="shared" si="93"/>
        <v>5.2802375971239206</v>
      </c>
      <c r="AT50" s="36">
        <f t="shared" si="94"/>
        <v>0.16491860176486092</v>
      </c>
      <c r="AU50" s="17">
        <f>0.5926*0.5*$C$6*$F50^3*($C$7*AM50*2+$C$7)*$C$8</f>
        <v>100.10745451431377</v>
      </c>
      <c r="AV50" s="96">
        <f t="shared" si="96"/>
        <v>4.5210598574802419E-2</v>
      </c>
      <c r="AW50" s="27">
        <v>0.81659999999999999</v>
      </c>
      <c r="AX50" s="21">
        <v>3.1E-2</v>
      </c>
      <c r="AY50" s="21">
        <v>1.2230000000000001</v>
      </c>
      <c r="AZ50" s="19">
        <f t="shared" si="97"/>
        <v>0.96860642936489172</v>
      </c>
      <c r="BA50" s="19">
        <f t="shared" si="98"/>
        <v>0.47516866203730418</v>
      </c>
      <c r="BB50" s="19">
        <f t="shared" si="99"/>
        <v>3.8013492962984334</v>
      </c>
      <c r="BC50" s="19">
        <f t="shared" si="100"/>
        <v>4.276517958335738</v>
      </c>
      <c r="BD50" s="36">
        <f t="shared" si="101"/>
        <v>0.12495847674531833</v>
      </c>
      <c r="BE50" s="17">
        <f>0.5926*0.5*$C$6*$F50^3*($C$7*AW50*2+$C$7)*$C$8</f>
        <v>85.970565921039395</v>
      </c>
      <c r="BF50" s="96">
        <f t="shared" si="103"/>
        <v>4.4216869524737384E-2</v>
      </c>
      <c r="BG50" s="27">
        <v>0.72250000000000003</v>
      </c>
      <c r="BH50" s="21">
        <v>2.5000000000000001E-2</v>
      </c>
      <c r="BI50" s="21">
        <v>1.2250000000000001</v>
      </c>
      <c r="BJ50" s="19">
        <f t="shared" si="104"/>
        <v>0.97019041371381221</v>
      </c>
      <c r="BK50" s="19">
        <f t="shared" si="105"/>
        <v>0.37318485092336845</v>
      </c>
      <c r="BL50" s="19">
        <f t="shared" si="106"/>
        <v>3.7318485092336844</v>
      </c>
      <c r="BM50" s="19">
        <f t="shared" si="107"/>
        <v>4.1050333601570532</v>
      </c>
      <c r="BN50" s="36">
        <f t="shared" si="108"/>
        <v>0.12637853412866445</v>
      </c>
      <c r="BO50" s="17">
        <f>0.5926*0.5*$C$6*$F50^3*($C$7*BG50*2+$C$7)*$C$8</f>
        <v>79.826079931999615</v>
      </c>
      <c r="BP50" s="96">
        <f t="shared" si="110"/>
        <v>4.6749740340659152E-2</v>
      </c>
      <c r="BQ50" s="27">
        <v>0.67059999999999997</v>
      </c>
      <c r="BR50" s="21">
        <v>2.1000000000000001E-2</v>
      </c>
      <c r="BS50" s="21">
        <v>1.2190000000000001</v>
      </c>
      <c r="BT50" s="19">
        <f t="shared" si="111"/>
        <v>0.96543846066705075</v>
      </c>
      <c r="BU50" s="19">
        <f t="shared" si="112"/>
        <v>0.31835423739439656</v>
      </c>
      <c r="BV50" s="19">
        <f t="shared" si="113"/>
        <v>3.8202508487327584</v>
      </c>
      <c r="BW50" s="19">
        <f t="shared" si="114"/>
        <v>4.1386050861271553</v>
      </c>
      <c r="BX50" s="36">
        <f t="shared" si="115"/>
        <v>0.12614472072368732</v>
      </c>
      <c r="BY50" s="17">
        <f>0.5926*0.5*$C$6*$F50^3*($C$7*BQ50*2+$C$7)*$C$8</f>
        <v>76.43714451402758</v>
      </c>
      <c r="BZ50" s="96">
        <f t="shared" si="117"/>
        <v>4.9978984340940079E-2</v>
      </c>
    </row>
    <row r="51" spans="2:78" ht="20.100000000000001" customHeight="1">
      <c r="B51" s="15"/>
      <c r="C51" s="2"/>
      <c r="D51" s="16"/>
      <c r="E51" s="38">
        <v>58</v>
      </c>
      <c r="F51" s="20">
        <f t="shared" si="66"/>
        <v>1.1545999999999998</v>
      </c>
      <c r="G51" s="21">
        <f t="shared" si="67"/>
        <v>10.286098589784142</v>
      </c>
      <c r="H51" s="30">
        <f t="shared" si="68"/>
        <v>103263.52112676055</v>
      </c>
      <c r="I51" s="27">
        <v>1.6758999999999999</v>
      </c>
      <c r="J51" s="21">
        <v>0.11899999999999999</v>
      </c>
      <c r="K51" s="21">
        <v>1.222</v>
      </c>
      <c r="L51" s="19">
        <f t="shared" si="69"/>
        <v>0.96781443719043136</v>
      </c>
      <c r="M51" s="19">
        <f t="shared" si="70"/>
        <v>1.998088587037256</v>
      </c>
      <c r="N51" s="19">
        <f t="shared" si="71"/>
        <v>0</v>
      </c>
      <c r="O51" s="19">
        <f t="shared" si="72"/>
        <v>1.998088587037256</v>
      </c>
      <c r="P51" s="36">
        <f t="shared" si="73"/>
        <v>0</v>
      </c>
      <c r="Q51" s="17">
        <f t="shared" ref="Q51:Q55" si="125">0.5926*0.5*$C$6*$F51^3*($C$7*I51*2+$C$7)*$C$8</f>
        <v>157.93282737252414</v>
      </c>
      <c r="R51" s="96">
        <f t="shared" si="75"/>
        <v>0</v>
      </c>
      <c r="S51" s="27">
        <v>1.5031000000000001</v>
      </c>
      <c r="T51" s="21">
        <v>0.105</v>
      </c>
      <c r="U51" s="21">
        <v>1.2210000000000001</v>
      </c>
      <c r="V51" s="19">
        <f t="shared" si="76"/>
        <v>0.96702244501597123</v>
      </c>
      <c r="W51" s="19">
        <f t="shared" si="77"/>
        <v>1.6046606502405809</v>
      </c>
      <c r="X51" s="19">
        <f t="shared" si="78"/>
        <v>3.2093213004811618</v>
      </c>
      <c r="Y51" s="19">
        <f t="shared" si="79"/>
        <v>4.8139819507217432</v>
      </c>
      <c r="Z51" s="36">
        <f t="shared" si="80"/>
        <v>0.10546582401805001</v>
      </c>
      <c r="AA51" s="17">
        <f t="shared" ref="AA51:AA55" si="126">0.5926*0.5*$C$6*$F51^3*($C$7*S51*2+$C$7)*$C$8</f>
        <v>145.39052645337705</v>
      </c>
      <c r="AB51" s="96">
        <f t="shared" si="82"/>
        <v>2.2073799296065604E-2</v>
      </c>
      <c r="AC51" s="27">
        <v>1.3043</v>
      </c>
      <c r="AD51" s="21">
        <v>7.2999999999999995E-2</v>
      </c>
      <c r="AE51" s="21">
        <v>1.2210000000000001</v>
      </c>
      <c r="AF51" s="19">
        <f t="shared" si="83"/>
        <v>0.96702244501597123</v>
      </c>
      <c r="AG51" s="19">
        <f t="shared" si="84"/>
        <v>1.2082656857072791</v>
      </c>
      <c r="AH51" s="19">
        <f t="shared" si="85"/>
        <v>4.8330627428291164</v>
      </c>
      <c r="AI51" s="19">
        <f t="shared" si="86"/>
        <v>6.0413284285363957</v>
      </c>
      <c r="AJ51" s="36">
        <f t="shared" si="87"/>
        <v>0.14664771720605047</v>
      </c>
      <c r="AK51" s="17">
        <f t="shared" ref="AK51:AK55" si="127">0.5926*0.5*$C$6*$F51^3*($C$7*AC51*2+$C$7)*$C$8</f>
        <v>130.96107377556197</v>
      </c>
      <c r="AL51" s="96">
        <f t="shared" si="89"/>
        <v>3.6904574798400834E-2</v>
      </c>
      <c r="AM51" s="27">
        <v>0.90329999999999999</v>
      </c>
      <c r="AN51" s="21">
        <v>4.3999999999999997E-2</v>
      </c>
      <c r="AO51" s="21">
        <v>1.2370000000000001</v>
      </c>
      <c r="AP51" s="19">
        <f t="shared" si="90"/>
        <v>0.97969431980733535</v>
      </c>
      <c r="AQ51" s="19">
        <f t="shared" si="91"/>
        <v>0.59481175832956656</v>
      </c>
      <c r="AR51" s="19">
        <f t="shared" si="92"/>
        <v>3.5688705499773992</v>
      </c>
      <c r="AS51" s="19">
        <f t="shared" si="93"/>
        <v>4.1636823083069654</v>
      </c>
      <c r="AT51" s="36">
        <f t="shared" si="94"/>
        <v>0.13608318136757375</v>
      </c>
      <c r="AU51" s="17">
        <f t="shared" ref="AU51:AU55" si="128">0.5926*0.5*$C$6*$F51^3*($C$7*AM51*2+$C$7)*$C$8</f>
        <v>101.85538703610605</v>
      </c>
      <c r="AV51" s="96">
        <f t="shared" si="96"/>
        <v>3.5038603787468731E-2</v>
      </c>
      <c r="AW51" s="27">
        <v>0.83340000000000003</v>
      </c>
      <c r="AX51" s="21">
        <v>3.2000000000000001E-2</v>
      </c>
      <c r="AY51" s="21">
        <v>1.2350000000000001</v>
      </c>
      <c r="AZ51" s="19">
        <f t="shared" si="97"/>
        <v>0.97811033545841486</v>
      </c>
      <c r="BA51" s="19">
        <f t="shared" si="98"/>
        <v>0.50468109055342736</v>
      </c>
      <c r="BB51" s="19">
        <f t="shared" si="99"/>
        <v>4.0374487244274189</v>
      </c>
      <c r="BC51" s="19">
        <f t="shared" si="100"/>
        <v>4.5421298149808464</v>
      </c>
      <c r="BD51" s="36">
        <f t="shared" si="101"/>
        <v>0.13153308555407625</v>
      </c>
      <c r="BE51" s="17">
        <f t="shared" ref="BE51:BE55" si="129">0.5926*0.5*$C$6*$F51^3*($C$7*AW51*2+$C$7)*$C$8</f>
        <v>96.781852115687158</v>
      </c>
      <c r="BF51" s="96">
        <f t="shared" si="103"/>
        <v>4.1717002063582101E-2</v>
      </c>
      <c r="BG51" s="27">
        <v>0.75939999999999996</v>
      </c>
      <c r="BH51" s="21">
        <v>2.8000000000000001E-2</v>
      </c>
      <c r="BI51" s="21">
        <v>1.228</v>
      </c>
      <c r="BJ51" s="19">
        <f t="shared" si="104"/>
        <v>0.97256639023719293</v>
      </c>
      <c r="BK51" s="19">
        <f t="shared" si="105"/>
        <v>0.41429915224511682</v>
      </c>
      <c r="BL51" s="19">
        <f t="shared" si="106"/>
        <v>4.142991522451168</v>
      </c>
      <c r="BM51" s="19">
        <f t="shared" si="107"/>
        <v>4.5572906746962847</v>
      </c>
      <c r="BN51" s="36">
        <f t="shared" si="108"/>
        <v>0.14223808366421825</v>
      </c>
      <c r="BO51" s="17">
        <f t="shared" ref="BO51:BO55" si="130">0.5926*0.5*$C$6*$F51^3*($C$7*BG51*2+$C$7)*$C$8</f>
        <v>91.41072787947833</v>
      </c>
      <c r="BP51" s="96">
        <f t="shared" si="110"/>
        <v>4.5322815150466246E-2</v>
      </c>
      <c r="BQ51" s="27">
        <v>0.68589999999999995</v>
      </c>
      <c r="BR51" s="21">
        <v>2.5999999999999999E-2</v>
      </c>
      <c r="BS51" s="21">
        <v>1.222</v>
      </c>
      <c r="BT51" s="19">
        <f t="shared" si="111"/>
        <v>0.96781443719043136</v>
      </c>
      <c r="BU51" s="19">
        <f t="shared" si="112"/>
        <v>0.33468800125144116</v>
      </c>
      <c r="BV51" s="19">
        <f t="shared" si="113"/>
        <v>4.0162560150172935</v>
      </c>
      <c r="BW51" s="19">
        <f t="shared" si="114"/>
        <v>4.3509440162687349</v>
      </c>
      <c r="BX51" s="36">
        <f t="shared" si="115"/>
        <v>0.15694884838738532</v>
      </c>
      <c r="BY51" s="17">
        <f t="shared" ref="BY51:BY55" si="131">0.5926*0.5*$C$6*$F51^3*($C$7*BQ51*2+$C$7)*$C$8</f>
        <v>86.075895023243888</v>
      </c>
      <c r="BZ51" s="96">
        <f t="shared" si="117"/>
        <v>4.6659474338695474E-2</v>
      </c>
    </row>
    <row r="52" spans="2:78" ht="20.100000000000001" customHeight="1">
      <c r="B52" s="2"/>
      <c r="C52" s="2"/>
      <c r="D52" s="16"/>
      <c r="E52" s="38">
        <v>60</v>
      </c>
      <c r="F52" s="20">
        <f t="shared" si="66"/>
        <v>1.1945999999999999</v>
      </c>
      <c r="G52" s="21">
        <f t="shared" si="67"/>
        <v>10.642450524299441</v>
      </c>
      <c r="H52" s="30">
        <f t="shared" si="68"/>
        <v>106840.98591549294</v>
      </c>
      <c r="I52" s="27">
        <v>1.7158</v>
      </c>
      <c r="J52" s="21">
        <v>0.107</v>
      </c>
      <c r="K52" s="21">
        <v>1.224</v>
      </c>
      <c r="L52" s="19">
        <f t="shared" si="69"/>
        <v>0.96939842153935196</v>
      </c>
      <c r="M52" s="19">
        <f t="shared" si="70"/>
        <v>2.1012236873389507</v>
      </c>
      <c r="N52" s="19">
        <f t="shared" si="71"/>
        <v>0</v>
      </c>
      <c r="O52" s="19">
        <f t="shared" si="72"/>
        <v>2.1012236873389507</v>
      </c>
      <c r="P52" s="36">
        <f t="shared" si="73"/>
        <v>0</v>
      </c>
      <c r="Q52" s="17">
        <f t="shared" si="125"/>
        <v>178.12993439026491</v>
      </c>
      <c r="R52" s="96">
        <f t="shared" si="75"/>
        <v>0</v>
      </c>
      <c r="S52" s="27">
        <v>1.5349999999999999</v>
      </c>
      <c r="T52" s="21">
        <v>8.3000000000000004E-2</v>
      </c>
      <c r="U52" s="21">
        <v>1.224</v>
      </c>
      <c r="V52" s="19">
        <f t="shared" si="76"/>
        <v>0.96939842153935196</v>
      </c>
      <c r="W52" s="19">
        <f t="shared" si="77"/>
        <v>1.6817278668336471</v>
      </c>
      <c r="X52" s="19">
        <f t="shared" si="78"/>
        <v>3.3634557336672941</v>
      </c>
      <c r="Y52" s="19">
        <f t="shared" si="79"/>
        <v>5.0451836005009412</v>
      </c>
      <c r="Z52" s="36">
        <f t="shared" si="80"/>
        <v>8.3778397934087021E-2</v>
      </c>
      <c r="AA52" s="17">
        <f t="shared" si="126"/>
        <v>163.59527777064224</v>
      </c>
      <c r="AB52" s="96">
        <f t="shared" si="82"/>
        <v>2.0559613819555362E-2</v>
      </c>
      <c r="AC52" s="27">
        <v>1.3366</v>
      </c>
      <c r="AD52" s="21">
        <v>7.8E-2</v>
      </c>
      <c r="AE52" s="21">
        <v>1.224</v>
      </c>
      <c r="AF52" s="19">
        <f t="shared" si="83"/>
        <v>0.96939842153935196</v>
      </c>
      <c r="AG52" s="19">
        <f t="shared" si="84"/>
        <v>1.2750930382871115</v>
      </c>
      <c r="AH52" s="19">
        <f t="shared" si="85"/>
        <v>5.1003721531484461</v>
      </c>
      <c r="AI52" s="19">
        <f t="shared" si="86"/>
        <v>6.3754651914355573</v>
      </c>
      <c r="AJ52" s="36">
        <f t="shared" si="87"/>
        <v>0.15746301298454909</v>
      </c>
      <c r="AK52" s="17">
        <f t="shared" si="127"/>
        <v>147.64574307300325</v>
      </c>
      <c r="AL52" s="96">
        <f t="shared" si="89"/>
        <v>3.4544661071782973E-2</v>
      </c>
      <c r="AM52" s="27">
        <v>1.0732999999999999</v>
      </c>
      <c r="AN52" s="21">
        <v>8.5999999999999993E-2</v>
      </c>
      <c r="AO52" s="21">
        <v>1.226</v>
      </c>
      <c r="AP52" s="19">
        <f t="shared" si="90"/>
        <v>0.97098240588827245</v>
      </c>
      <c r="AQ52" s="19">
        <f t="shared" si="91"/>
        <v>0.82489624088807001</v>
      </c>
      <c r="AR52" s="19">
        <f t="shared" si="92"/>
        <v>4.9493774453284196</v>
      </c>
      <c r="AS52" s="19">
        <f t="shared" si="93"/>
        <v>5.7742736862164898</v>
      </c>
      <c r="AT52" s="36">
        <f t="shared" si="94"/>
        <v>0.26127133813447545</v>
      </c>
      <c r="AU52" s="17">
        <f t="shared" si="128"/>
        <v>126.47884546267885</v>
      </c>
      <c r="AV52" s="96">
        <f t="shared" si="96"/>
        <v>3.9132057437928407E-2</v>
      </c>
      <c r="AW52" s="27">
        <v>0.88419999999999999</v>
      </c>
      <c r="AX52" s="21">
        <v>0.05</v>
      </c>
      <c r="AY52" s="21">
        <v>1.23</v>
      </c>
      <c r="AZ52" s="19">
        <f t="shared" si="97"/>
        <v>0.97415037458611342</v>
      </c>
      <c r="BA52" s="19">
        <f t="shared" si="98"/>
        <v>0.56349150015951888</v>
      </c>
      <c r="BB52" s="19">
        <f t="shared" si="99"/>
        <v>4.507932001276151</v>
      </c>
      <c r="BC52" s="19">
        <f t="shared" si="100"/>
        <v>5.0714235014356701</v>
      </c>
      <c r="BD52" s="36">
        <f t="shared" si="101"/>
        <v>0.20385968170143126</v>
      </c>
      <c r="BE52" s="17">
        <f t="shared" si="129"/>
        <v>111.27694520399164</v>
      </c>
      <c r="BF52" s="96">
        <f t="shared" si="103"/>
        <v>4.0510925178726474E-2</v>
      </c>
      <c r="BG52" s="27">
        <v>0.79849999999999999</v>
      </c>
      <c r="BH52" s="21">
        <v>3.5999999999999997E-2</v>
      </c>
      <c r="BI52" s="21">
        <v>1.2290000000000001</v>
      </c>
      <c r="BJ52" s="19">
        <f t="shared" si="104"/>
        <v>0.97335838241165329</v>
      </c>
      <c r="BK52" s="19">
        <f t="shared" si="105"/>
        <v>0.45880667972899292</v>
      </c>
      <c r="BL52" s="19">
        <f t="shared" si="106"/>
        <v>4.5880667972899287</v>
      </c>
      <c r="BM52" s="19">
        <f t="shared" si="107"/>
        <v>5.0468734770189219</v>
      </c>
      <c r="BN52" s="36">
        <f t="shared" si="108"/>
        <v>0.18317550356263623</v>
      </c>
      <c r="BO52" s="17">
        <f t="shared" si="130"/>
        <v>104.38745365365061</v>
      </c>
      <c r="BP52" s="96">
        <f t="shared" si="110"/>
        <v>4.3952281971670414E-2</v>
      </c>
      <c r="BQ52" s="27">
        <v>0.71909999999999996</v>
      </c>
      <c r="BR52" s="21">
        <v>3.4000000000000002E-2</v>
      </c>
      <c r="BS52" s="21">
        <v>1.23</v>
      </c>
      <c r="BT52" s="19">
        <f t="shared" si="111"/>
        <v>0.97415037458611342</v>
      </c>
      <c r="BU52" s="19">
        <f t="shared" si="112"/>
        <v>0.37270474834078926</v>
      </c>
      <c r="BV52" s="19">
        <f t="shared" si="113"/>
        <v>4.4724569800894711</v>
      </c>
      <c r="BW52" s="19">
        <f t="shared" si="114"/>
        <v>4.8451617284302602</v>
      </c>
      <c r="BX52" s="36">
        <f t="shared" si="115"/>
        <v>0.2079368753354599</v>
      </c>
      <c r="BY52" s="17">
        <f t="shared" si="131"/>
        <v>98.004424142599476</v>
      </c>
      <c r="BZ52" s="96">
        <f t="shared" si="117"/>
        <v>4.5635255951118163E-2</v>
      </c>
    </row>
    <row r="53" spans="2:78" ht="20.100000000000001" customHeight="1">
      <c r="B53" s="16"/>
      <c r="C53" s="16"/>
      <c r="D53" s="16"/>
      <c r="E53" s="38">
        <v>62</v>
      </c>
      <c r="F53" s="20">
        <f t="shared" si="66"/>
        <v>1.2345999999999999</v>
      </c>
      <c r="G53" s="21">
        <f t="shared" si="67"/>
        <v>10.998802458814744</v>
      </c>
      <c r="H53" s="30">
        <f t="shared" si="68"/>
        <v>110418.45070422534</v>
      </c>
      <c r="I53" s="27">
        <v>1.8328</v>
      </c>
      <c r="J53" s="21">
        <v>9.8000000000000004E-2</v>
      </c>
      <c r="K53" s="21">
        <v>1.226</v>
      </c>
      <c r="L53" s="19">
        <f t="shared" si="69"/>
        <v>0.97098240588827245</v>
      </c>
      <c r="M53" s="19">
        <f t="shared" si="70"/>
        <v>2.4053995098558327</v>
      </c>
      <c r="N53" s="19">
        <f t="shared" si="71"/>
        <v>0</v>
      </c>
      <c r="O53" s="19">
        <f t="shared" si="72"/>
        <v>2.4053995098558327</v>
      </c>
      <c r="P53" s="36">
        <f t="shared" si="73"/>
        <v>0</v>
      </c>
      <c r="Q53" s="17">
        <f t="shared" si="125"/>
        <v>207.01181981522691</v>
      </c>
      <c r="R53" s="96">
        <f t="shared" si="75"/>
        <v>0</v>
      </c>
      <c r="S53" s="27">
        <v>1.6075999999999999</v>
      </c>
      <c r="T53" s="21">
        <v>8.8999999999999996E-2</v>
      </c>
      <c r="U53" s="21">
        <v>1.226</v>
      </c>
      <c r="V53" s="19">
        <f t="shared" si="76"/>
        <v>0.97098240588827245</v>
      </c>
      <c r="W53" s="19">
        <f t="shared" si="77"/>
        <v>1.8506021433010726</v>
      </c>
      <c r="X53" s="19">
        <f t="shared" si="78"/>
        <v>3.7012042866021453</v>
      </c>
      <c r="Y53" s="19">
        <f t="shared" si="79"/>
        <v>5.5518064299032179</v>
      </c>
      <c r="Z53" s="36">
        <f t="shared" si="80"/>
        <v>9.0128484860342334E-2</v>
      </c>
      <c r="AA53" s="17">
        <f t="shared" si="126"/>
        <v>187.02765408203541</v>
      </c>
      <c r="AB53" s="96">
        <f t="shared" si="82"/>
        <v>1.9789609749255029E-2</v>
      </c>
      <c r="AC53" s="27">
        <v>1.4527000000000001</v>
      </c>
      <c r="AD53" s="21">
        <v>6.5000000000000002E-2</v>
      </c>
      <c r="AE53" s="21">
        <v>1.2270000000000001</v>
      </c>
      <c r="AF53" s="19">
        <f t="shared" si="83"/>
        <v>0.9717743980627328</v>
      </c>
      <c r="AG53" s="19">
        <f t="shared" si="84"/>
        <v>1.5136209282669224</v>
      </c>
      <c r="AH53" s="19">
        <f t="shared" si="85"/>
        <v>6.0544837130676896</v>
      </c>
      <c r="AI53" s="19">
        <f t="shared" si="86"/>
        <v>7.568104641334612</v>
      </c>
      <c r="AJ53" s="36">
        <f t="shared" si="87"/>
        <v>0.13186319702292165</v>
      </c>
      <c r="AK53" s="17">
        <f t="shared" si="127"/>
        <v>173.2818846678642</v>
      </c>
      <c r="AL53" s="96">
        <f t="shared" si="89"/>
        <v>3.4940084618034613E-2</v>
      </c>
      <c r="AM53" s="27">
        <v>1.2611000000000001</v>
      </c>
      <c r="AN53" s="21">
        <v>5.1999999999999998E-2</v>
      </c>
      <c r="AO53" s="21">
        <v>1.2290000000000001</v>
      </c>
      <c r="AP53" s="19">
        <f t="shared" si="90"/>
        <v>0.97335838241165329</v>
      </c>
      <c r="AQ53" s="19">
        <f t="shared" si="91"/>
        <v>1.1444028812791049</v>
      </c>
      <c r="AR53" s="19">
        <f t="shared" si="92"/>
        <v>6.8664172876746301</v>
      </c>
      <c r="AS53" s="19">
        <f t="shared" si="93"/>
        <v>8.0108201689537353</v>
      </c>
      <c r="AT53" s="36">
        <f t="shared" si="94"/>
        <v>0.15875210308761811</v>
      </c>
      <c r="AU53" s="17">
        <f t="shared" si="128"/>
        <v>156.27937066040644</v>
      </c>
      <c r="AV53" s="96">
        <f t="shared" si="96"/>
        <v>4.393681174078496E-2</v>
      </c>
      <c r="AW53" s="27">
        <v>1.0327999999999999</v>
      </c>
      <c r="AX53" s="21">
        <v>5.8000000000000003E-2</v>
      </c>
      <c r="AY53" s="21">
        <v>1.2330000000000001</v>
      </c>
      <c r="AZ53" s="19">
        <f t="shared" si="97"/>
        <v>0.97652635110949426</v>
      </c>
      <c r="BA53" s="19">
        <f t="shared" si="98"/>
        <v>0.77256448053052573</v>
      </c>
      <c r="BB53" s="19">
        <f t="shared" si="99"/>
        <v>6.1805158442442059</v>
      </c>
      <c r="BC53" s="19">
        <f t="shared" si="100"/>
        <v>6.9530803247747315</v>
      </c>
      <c r="BD53" s="36">
        <f t="shared" si="101"/>
        <v>0.23763218500605277</v>
      </c>
      <c r="BE53" s="17">
        <f t="shared" si="129"/>
        <v>136.02011205966213</v>
      </c>
      <c r="BF53" s="96">
        <f t="shared" si="103"/>
        <v>4.5438249907728816E-2</v>
      </c>
      <c r="BG53" s="27">
        <v>0.91539999999999999</v>
      </c>
      <c r="BH53" s="21">
        <v>4.5999999999999999E-2</v>
      </c>
      <c r="BI53" s="21">
        <v>1.2310000000000001</v>
      </c>
      <c r="BJ53" s="19">
        <f t="shared" si="104"/>
        <v>0.97494236676057378</v>
      </c>
      <c r="BK53" s="19">
        <f t="shared" si="105"/>
        <v>0.60494243131091763</v>
      </c>
      <c r="BL53" s="19">
        <f t="shared" si="106"/>
        <v>6.0494243131091761</v>
      </c>
      <c r="BM53" s="19">
        <f t="shared" si="107"/>
        <v>6.654366744420094</v>
      </c>
      <c r="BN53" s="36">
        <f t="shared" si="108"/>
        <v>0.23481998994723841</v>
      </c>
      <c r="BO53" s="17">
        <f t="shared" si="130"/>
        <v>125.602078946533</v>
      </c>
      <c r="BP53" s="96">
        <f t="shared" si="110"/>
        <v>4.8163409107936254E-2</v>
      </c>
      <c r="BQ53" s="27">
        <v>0.80359999999999998</v>
      </c>
      <c r="BR53" s="21">
        <v>3.4000000000000002E-2</v>
      </c>
      <c r="BS53" s="21">
        <v>1.236</v>
      </c>
      <c r="BT53" s="19">
        <f t="shared" si="111"/>
        <v>0.97890232763287499</v>
      </c>
      <c r="BU53" s="19">
        <f t="shared" si="112"/>
        <v>0.46999465944387969</v>
      </c>
      <c r="BV53" s="19">
        <f t="shared" si="113"/>
        <v>5.6399359133265561</v>
      </c>
      <c r="BW53" s="19">
        <f t="shared" si="114"/>
        <v>6.1099305727704358</v>
      </c>
      <c r="BX53" s="36">
        <f t="shared" si="115"/>
        <v>0.20997047571054314</v>
      </c>
      <c r="BY53" s="17">
        <f t="shared" si="131"/>
        <v>115.68098778769283</v>
      </c>
      <c r="BZ53" s="96">
        <f t="shared" si="117"/>
        <v>4.8754216411753211E-2</v>
      </c>
    </row>
    <row r="54" spans="2:78" ht="20.100000000000001" customHeight="1" thickBot="1">
      <c r="B54" s="16"/>
      <c r="C54" s="16"/>
      <c r="D54" s="18"/>
      <c r="E54" s="38">
        <v>64</v>
      </c>
      <c r="F54" s="24">
        <f t="shared" si="66"/>
        <v>1.2746</v>
      </c>
      <c r="G54" s="25">
        <f t="shared" si="67"/>
        <v>11.355154393330045</v>
      </c>
      <c r="H54" s="31">
        <f t="shared" si="68"/>
        <v>113995.91549295773</v>
      </c>
      <c r="I54" s="28">
        <v>1.9024000000000001</v>
      </c>
      <c r="J54" s="25">
        <v>8.1000000000000003E-2</v>
      </c>
      <c r="K54" s="25">
        <v>1.2330000000000001</v>
      </c>
      <c r="L54" s="35">
        <f t="shared" si="69"/>
        <v>0.97652635110949426</v>
      </c>
      <c r="M54" s="35">
        <f t="shared" si="70"/>
        <v>2.6212349693314936</v>
      </c>
      <c r="N54" s="35">
        <f t="shared" si="71"/>
        <v>0</v>
      </c>
      <c r="O54" s="35">
        <f t="shared" si="72"/>
        <v>2.6212349693314936</v>
      </c>
      <c r="P54" s="37">
        <f t="shared" si="73"/>
        <v>0</v>
      </c>
      <c r="Q54" s="17">
        <f t="shared" si="125"/>
        <v>234.58804733794892</v>
      </c>
      <c r="R54" s="96">
        <f t="shared" si="75"/>
        <v>0</v>
      </c>
      <c r="S54" s="28">
        <v>1.6779999999999999</v>
      </c>
      <c r="T54" s="25">
        <v>8.5000000000000006E-2</v>
      </c>
      <c r="U54" s="25">
        <v>1.2290000000000001</v>
      </c>
      <c r="V54" s="35">
        <f t="shared" si="76"/>
        <v>0.97335838241165329</v>
      </c>
      <c r="W54" s="35">
        <f t="shared" si="77"/>
        <v>2.0261136581717669</v>
      </c>
      <c r="X54" s="35">
        <f t="shared" si="78"/>
        <v>4.0522273163435338</v>
      </c>
      <c r="Y54" s="35">
        <f t="shared" si="79"/>
        <v>6.0783409745153012</v>
      </c>
      <c r="Z54" s="37">
        <f t="shared" si="80"/>
        <v>8.6499543349022684E-2</v>
      </c>
      <c r="AA54" s="17">
        <f t="shared" si="126"/>
        <v>212.67597698220641</v>
      </c>
      <c r="AB54" s="96">
        <f t="shared" si="82"/>
        <v>1.9053526279005008E-2</v>
      </c>
      <c r="AC54" s="28">
        <v>1.4984999999999999</v>
      </c>
      <c r="AD54" s="25">
        <v>9.5000000000000001E-2</v>
      </c>
      <c r="AE54" s="25">
        <v>1.228</v>
      </c>
      <c r="AF54" s="35">
        <f t="shared" si="83"/>
        <v>0.97256639023719293</v>
      </c>
      <c r="AG54" s="35">
        <f t="shared" si="84"/>
        <v>1.6131930919145006</v>
      </c>
      <c r="AH54" s="35">
        <f t="shared" si="85"/>
        <v>6.4527723676580022</v>
      </c>
      <c r="AI54" s="35">
        <f t="shared" si="86"/>
        <v>8.065965459572503</v>
      </c>
      <c r="AJ54" s="37">
        <f t="shared" si="87"/>
        <v>0.1930373992585819</v>
      </c>
      <c r="AK54" s="17">
        <f t="shared" si="127"/>
        <v>195.14827364505948</v>
      </c>
      <c r="AL54" s="96">
        <f t="shared" si="89"/>
        <v>3.3065997700776305E-2</v>
      </c>
      <c r="AM54" s="28">
        <v>1.3807</v>
      </c>
      <c r="AN54" s="25">
        <v>6.5000000000000002E-2</v>
      </c>
      <c r="AO54" s="25">
        <v>1.23</v>
      </c>
      <c r="AP54" s="35">
        <f t="shared" si="90"/>
        <v>0.97415037458611342</v>
      </c>
      <c r="AQ54" s="35">
        <f t="shared" si="91"/>
        <v>1.3739945117496013</v>
      </c>
      <c r="AR54" s="35">
        <f t="shared" si="92"/>
        <v>8.2439670704976074</v>
      </c>
      <c r="AS54" s="35">
        <f t="shared" si="93"/>
        <v>9.617961582247208</v>
      </c>
      <c r="AT54" s="37">
        <f t="shared" si="94"/>
        <v>0.1987631896588955</v>
      </c>
      <c r="AU54" s="17">
        <f t="shared" si="128"/>
        <v>183.64541318201822</v>
      </c>
      <c r="AV54" s="96">
        <f t="shared" si="96"/>
        <v>4.4890677788541805E-2</v>
      </c>
      <c r="AW54" s="28">
        <v>1.2170000000000001</v>
      </c>
      <c r="AX54" s="25">
        <v>5.5E-2</v>
      </c>
      <c r="AY54" s="25">
        <v>1.234</v>
      </c>
      <c r="AZ54" s="35">
        <f t="shared" si="97"/>
        <v>0.9773183432839545</v>
      </c>
      <c r="BA54" s="35">
        <f t="shared" si="98"/>
        <v>1.0744534414844451</v>
      </c>
      <c r="BB54" s="35">
        <f t="shared" si="99"/>
        <v>8.5956275318755608</v>
      </c>
      <c r="BC54" s="35">
        <f t="shared" si="100"/>
        <v>9.6700809733600064</v>
      </c>
      <c r="BD54" s="37">
        <f t="shared" si="101"/>
        <v>0.22570652972162017</v>
      </c>
      <c r="BE54" s="17">
        <f t="shared" si="129"/>
        <v>167.66053832802962</v>
      </c>
      <c r="BF54" s="96">
        <f t="shared" si="103"/>
        <v>5.1268042066393252E-2</v>
      </c>
      <c r="BG54" s="28">
        <v>1.0512999999999999</v>
      </c>
      <c r="BH54" s="25">
        <v>4.8000000000000001E-2</v>
      </c>
      <c r="BI54" s="25">
        <v>1.2350000000000001</v>
      </c>
      <c r="BJ54" s="35">
        <f t="shared" si="104"/>
        <v>0.97811033545841486</v>
      </c>
      <c r="BK54" s="35">
        <f t="shared" si="105"/>
        <v>0.80308843056904966</v>
      </c>
      <c r="BL54" s="35">
        <f t="shared" si="106"/>
        <v>8.0308843056904973</v>
      </c>
      <c r="BM54" s="35">
        <f t="shared" si="107"/>
        <v>8.8339727362595468</v>
      </c>
      <c r="BN54" s="37">
        <f t="shared" si="108"/>
        <v>0.24662453541389298</v>
      </c>
      <c r="BO54" s="17">
        <f t="shared" si="130"/>
        <v>151.48036872933739</v>
      </c>
      <c r="BP54" s="96">
        <f t="shared" si="110"/>
        <v>5.3016007110729631E-2</v>
      </c>
      <c r="BQ54" s="28">
        <v>0.92300000000000004</v>
      </c>
      <c r="BR54" s="25">
        <v>4.3999999999999997E-2</v>
      </c>
      <c r="BS54" s="25">
        <v>1.2310000000000001</v>
      </c>
      <c r="BT54" s="35">
        <f t="shared" si="111"/>
        <v>0.97494236676057378</v>
      </c>
      <c r="BU54" s="35">
        <f t="shared" si="112"/>
        <v>0.61502905538068164</v>
      </c>
      <c r="BV54" s="35">
        <f t="shared" si="113"/>
        <v>7.3803486645681788</v>
      </c>
      <c r="BW54" s="35">
        <f t="shared" si="114"/>
        <v>7.9953777199488609</v>
      </c>
      <c r="BX54" s="37">
        <f t="shared" si="115"/>
        <v>0.26953251020030838</v>
      </c>
      <c r="BY54" s="17">
        <f t="shared" si="131"/>
        <v>138.95221085660228</v>
      </c>
      <c r="BZ54" s="96">
        <f t="shared" si="117"/>
        <v>5.3114294613020932E-2</v>
      </c>
    </row>
    <row r="55" spans="2:78" ht="20.100000000000001" customHeight="1">
      <c r="B55" s="16"/>
      <c r="C55" s="16"/>
      <c r="D55" s="18"/>
      <c r="E55" s="38">
        <v>66</v>
      </c>
      <c r="F55" s="20">
        <f t="shared" si="66"/>
        <v>1.3146</v>
      </c>
      <c r="G55" s="21">
        <f t="shared" si="67"/>
        <v>11.711506327845346</v>
      </c>
      <c r="H55" s="30">
        <f t="shared" si="68"/>
        <v>117573.38028169014</v>
      </c>
      <c r="I55" s="27">
        <v>1.8651</v>
      </c>
      <c r="J55" s="21">
        <v>6.7000000000000004E-2</v>
      </c>
      <c r="K55" s="21">
        <v>1.2310000000000001</v>
      </c>
      <c r="L55" s="19">
        <f t="shared" si="69"/>
        <v>0.97494236676057378</v>
      </c>
      <c r="M55" s="19">
        <f t="shared" si="70"/>
        <v>2.511287734235387</v>
      </c>
      <c r="N55" s="19">
        <f t="shared" si="71"/>
        <v>0</v>
      </c>
      <c r="O55" s="19">
        <f t="shared" si="72"/>
        <v>2.511287734235387</v>
      </c>
      <c r="P55" s="36">
        <f t="shared" si="73"/>
        <v>0</v>
      </c>
      <c r="Q55" s="17">
        <f>0.5926*0.5*$C$6*$F55^3*($C$7*I55*2+$C$7)*$C$8</f>
        <v>253.378179000681</v>
      </c>
      <c r="R55" s="96">
        <f t="shared" si="75"/>
        <v>0</v>
      </c>
      <c r="S55" s="27">
        <v>1.6353</v>
      </c>
      <c r="T55" s="21">
        <v>8.4000000000000005E-2</v>
      </c>
      <c r="U55" s="21">
        <v>1.2310000000000001</v>
      </c>
      <c r="V55" s="19">
        <f t="shared" si="76"/>
        <v>0.97494236676057378</v>
      </c>
      <c r="W55" s="19">
        <f t="shared" si="77"/>
        <v>1.9305768971662733</v>
      </c>
      <c r="X55" s="19">
        <f t="shared" si="78"/>
        <v>3.8611537943325467</v>
      </c>
      <c r="Y55" s="19">
        <f t="shared" si="79"/>
        <v>5.7917306914988202</v>
      </c>
      <c r="Z55" s="36">
        <f t="shared" si="80"/>
        <v>8.5760344154643606E-2</v>
      </c>
      <c r="AA55" s="17">
        <f>0.5926*0.5*$C$6*$F55^3*($C$7*S55*2+$C$7)*$C$8</f>
        <v>228.75921763145499</v>
      </c>
      <c r="AB55" s="96">
        <f t="shared" si="82"/>
        <v>1.6878680712018784E-2</v>
      </c>
      <c r="AC55" s="27">
        <v>1.4604999999999999</v>
      </c>
      <c r="AD55" s="21">
        <v>8.4000000000000005E-2</v>
      </c>
      <c r="AE55" s="21">
        <v>1.2330000000000001</v>
      </c>
      <c r="AF55" s="19">
        <f t="shared" si="83"/>
        <v>0.97652635110949426</v>
      </c>
      <c r="AG55" s="19">
        <f t="shared" si="84"/>
        <v>1.544917886188895</v>
      </c>
      <c r="AH55" s="19">
        <f t="shared" si="85"/>
        <v>6.1796715447555801</v>
      </c>
      <c r="AI55" s="19">
        <f t="shared" si="86"/>
        <v>7.7245894309444747</v>
      </c>
      <c r="AJ55" s="36">
        <f t="shared" si="87"/>
        <v>0.1720784787974865</v>
      </c>
      <c r="AK55" s="17">
        <f>0.5926*0.5*$C$6*$F55^3*($C$7*AC55*2+$C$7)*$C$8</f>
        <v>210.03252290847541</v>
      </c>
      <c r="AL55" s="96">
        <f t="shared" si="89"/>
        <v>2.942245067183456E-2</v>
      </c>
      <c r="AM55" s="27">
        <v>1.3391</v>
      </c>
      <c r="AN55" s="21">
        <v>5.8999999999999997E-2</v>
      </c>
      <c r="AO55" s="21">
        <v>1.2370000000000001</v>
      </c>
      <c r="AP55" s="19">
        <f t="shared" si="90"/>
        <v>0.97969431980733535</v>
      </c>
      <c r="AQ55" s="19">
        <f t="shared" si="91"/>
        <v>1.3071985117793092</v>
      </c>
      <c r="AR55" s="19">
        <f t="shared" si="92"/>
        <v>7.8431910706758554</v>
      </c>
      <c r="AS55" s="19">
        <f t="shared" si="93"/>
        <v>9.1503895824551655</v>
      </c>
      <c r="AT55" s="36">
        <f t="shared" si="94"/>
        <v>0.1824751750156102</v>
      </c>
      <c r="AU55" s="17">
        <f>0.5926*0.5*$C$6*$F55^3*($C$7*AM55*2+$C$7)*$C$8</f>
        <v>197.0266834383969</v>
      </c>
      <c r="AV55" s="96">
        <f t="shared" si="96"/>
        <v>3.9807760724593105E-2</v>
      </c>
      <c r="AW55" s="27">
        <v>1.1593</v>
      </c>
      <c r="AX55" s="21">
        <v>6.0999999999999999E-2</v>
      </c>
      <c r="AY55" s="21">
        <v>1.2410000000000001</v>
      </c>
      <c r="AZ55" s="19">
        <f t="shared" si="97"/>
        <v>0.98286228850517632</v>
      </c>
      <c r="BA55" s="19">
        <f t="shared" si="98"/>
        <v>0.98607820571601457</v>
      </c>
      <c r="BB55" s="19">
        <f t="shared" si="99"/>
        <v>7.8886256457281165</v>
      </c>
      <c r="BC55" s="19">
        <f t="shared" si="100"/>
        <v>8.8747038514441314</v>
      </c>
      <c r="BD55" s="36">
        <f t="shared" si="101"/>
        <v>0.25317715341026825</v>
      </c>
      <c r="BE55" s="17">
        <f>0.5926*0.5*$C$6*$F55^3*($C$7*AW55*2+$C$7)*$C$8</f>
        <v>177.7643281112131</v>
      </c>
      <c r="BF55" s="96">
        <f t="shared" si="103"/>
        <v>4.4376876562055953E-2</v>
      </c>
      <c r="BG55" s="27">
        <v>1.0146999999999999</v>
      </c>
      <c r="BH55" s="21">
        <v>4.3999999999999997E-2</v>
      </c>
      <c r="BI55" s="21">
        <v>1.2430000000000001</v>
      </c>
      <c r="BJ55" s="19">
        <f t="shared" si="104"/>
        <v>0.9844462728540968</v>
      </c>
      <c r="BK55" s="19">
        <f t="shared" si="105"/>
        <v>0.7578682329923434</v>
      </c>
      <c r="BL55" s="19">
        <f t="shared" si="106"/>
        <v>7.5786823299234332</v>
      </c>
      <c r="BM55" s="19">
        <f t="shared" si="107"/>
        <v>8.336550562915777</v>
      </c>
      <c r="BN55" s="36">
        <f t="shared" si="108"/>
        <v>0.22901085140354696</v>
      </c>
      <c r="BO55" s="17">
        <f>0.5926*0.5*$C$6*$F55^3*($C$7*BG55*2+$C$7)*$C$8</f>
        <v>162.27302343762699</v>
      </c>
      <c r="BP55" s="96">
        <f t="shared" si="110"/>
        <v>4.6703279259700595E-2</v>
      </c>
      <c r="BQ55" s="27">
        <v>0.87019999999999997</v>
      </c>
      <c r="BR55" s="21">
        <v>3.9E-2</v>
      </c>
      <c r="BS55" s="21">
        <v>1.2470000000000001</v>
      </c>
      <c r="BT55" s="19">
        <f t="shared" si="111"/>
        <v>0.98761424155193789</v>
      </c>
      <c r="BU55" s="19">
        <f t="shared" si="112"/>
        <v>0.56097975738028283</v>
      </c>
      <c r="BV55" s="19">
        <f t="shared" si="113"/>
        <v>6.7317570885633931</v>
      </c>
      <c r="BW55" s="19">
        <f t="shared" si="114"/>
        <v>7.2927368459436757</v>
      </c>
      <c r="BX55" s="36">
        <f t="shared" si="115"/>
        <v>0.24515451024254567</v>
      </c>
      <c r="BY55" s="17">
        <f>0.5926*0.5*$C$6*$F55^3*($C$7*BQ55*2+$C$7)*$C$8</f>
        <v>146.79243197612499</v>
      </c>
      <c r="BZ55" s="96">
        <f t="shared" si="117"/>
        <v>4.5859020100288805E-2</v>
      </c>
    </row>
    <row r="56" spans="2:78" ht="20.100000000000001" customHeight="1">
      <c r="B56" s="16"/>
      <c r="C56" s="16"/>
      <c r="D56" s="18"/>
    </row>
    <row r="57" spans="2:78" s="25" customFormat="1" ht="20.100000000000001" customHeight="1" thickBo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M57" s="1"/>
      <c r="AN57" s="1"/>
      <c r="AO57" s="1"/>
      <c r="AP57" s="1"/>
      <c r="AQ57" s="1"/>
      <c r="AR57" s="1"/>
      <c r="AS57" s="1"/>
      <c r="AT57" s="1"/>
      <c r="AW57" s="1"/>
      <c r="AX57" s="1"/>
      <c r="AY57" s="1"/>
      <c r="AZ57" s="1"/>
      <c r="BA57" s="1"/>
      <c r="BB57" s="1"/>
      <c r="BC57" s="1"/>
      <c r="BD57" s="1"/>
      <c r="BG57" s="1"/>
      <c r="BH57" s="1"/>
      <c r="BI57" s="1"/>
      <c r="BJ57" s="1"/>
      <c r="BK57" s="1"/>
      <c r="BL57" s="1"/>
      <c r="BM57" s="1"/>
      <c r="BN57" s="1"/>
      <c r="BQ57" s="1"/>
      <c r="BR57" s="1"/>
      <c r="BS57" s="1"/>
      <c r="BT57" s="1"/>
      <c r="BU57" s="1"/>
      <c r="BV57" s="1"/>
      <c r="BW57" s="1"/>
      <c r="BX57" s="1"/>
    </row>
    <row r="58" spans="2:78">
      <c r="E58" s="82" t="s">
        <v>19</v>
      </c>
      <c r="F58" s="83"/>
      <c r="G58" s="83"/>
      <c r="H58" s="84"/>
      <c r="I58" s="79" t="s">
        <v>21</v>
      </c>
      <c r="J58" s="80"/>
      <c r="K58" s="80"/>
      <c r="L58" s="80"/>
      <c r="M58" s="81"/>
      <c r="N58" s="77">
        <v>0</v>
      </c>
      <c r="O58" s="78"/>
      <c r="P58" s="32"/>
      <c r="S58" s="79" t="s">
        <v>21</v>
      </c>
      <c r="T58" s="80"/>
      <c r="U58" s="80"/>
      <c r="V58" s="80"/>
      <c r="W58" s="81"/>
      <c r="X58" s="77">
        <v>0.04</v>
      </c>
      <c r="Y58" s="78"/>
      <c r="Z58" s="32"/>
      <c r="AC58" s="79" t="s">
        <v>21</v>
      </c>
      <c r="AD58" s="80"/>
      <c r="AE58" s="80"/>
      <c r="AF58" s="80"/>
      <c r="AG58" s="81"/>
      <c r="AH58" s="77">
        <v>0.08</v>
      </c>
      <c r="AI58" s="78"/>
      <c r="AJ58" s="32"/>
      <c r="AM58" s="79" t="s">
        <v>21</v>
      </c>
      <c r="AN58" s="80"/>
      <c r="AO58" s="80"/>
      <c r="AP58" s="80"/>
      <c r="AQ58" s="81"/>
      <c r="AR58" s="77">
        <v>0.12</v>
      </c>
      <c r="AS58" s="78"/>
      <c r="AT58" s="32"/>
      <c r="AW58" s="79" t="s">
        <v>21</v>
      </c>
      <c r="AX58" s="80"/>
      <c r="AY58" s="80"/>
      <c r="AZ58" s="80"/>
      <c r="BA58" s="81"/>
      <c r="BB58" s="77">
        <v>0.16</v>
      </c>
      <c r="BC58" s="78"/>
      <c r="BD58" s="32"/>
      <c r="BG58" s="79" t="s">
        <v>21</v>
      </c>
      <c r="BH58" s="80"/>
      <c r="BI58" s="80"/>
      <c r="BJ58" s="80"/>
      <c r="BK58" s="81"/>
      <c r="BL58" s="77">
        <v>0.2</v>
      </c>
      <c r="BM58" s="78"/>
      <c r="BN58" s="32"/>
      <c r="BQ58" s="79" t="s">
        <v>21</v>
      </c>
      <c r="BR58" s="80"/>
      <c r="BS58" s="80"/>
      <c r="BT58" s="80"/>
      <c r="BU58" s="81"/>
      <c r="BV58" s="77">
        <v>0.24</v>
      </c>
      <c r="BW58" s="78"/>
      <c r="BX58" s="32"/>
    </row>
    <row r="59" spans="2:78" ht="20.100000000000001" customHeight="1">
      <c r="E59" s="22" t="s">
        <v>25</v>
      </c>
      <c r="F59" s="19" t="s">
        <v>27</v>
      </c>
      <c r="G59" s="39" t="s">
        <v>0</v>
      </c>
      <c r="H59" s="23" t="s">
        <v>28</v>
      </c>
      <c r="I59" s="22" t="s">
        <v>29</v>
      </c>
      <c r="J59" s="19" t="s">
        <v>23</v>
      </c>
      <c r="K59" s="19" t="s">
        <v>26</v>
      </c>
      <c r="L59" s="39" t="s">
        <v>18</v>
      </c>
      <c r="M59" s="19" t="s">
        <v>30</v>
      </c>
      <c r="N59" s="19" t="s">
        <v>31</v>
      </c>
      <c r="O59" s="19" t="s">
        <v>32</v>
      </c>
      <c r="P59" s="23" t="s">
        <v>20</v>
      </c>
      <c r="Q59" s="76" t="s">
        <v>62</v>
      </c>
      <c r="R59" s="76" t="s">
        <v>63</v>
      </c>
      <c r="S59" s="22" t="s">
        <v>9</v>
      </c>
      <c r="T59" s="19" t="s">
        <v>23</v>
      </c>
      <c r="U59" s="19" t="s">
        <v>26</v>
      </c>
      <c r="V59" s="39" t="s">
        <v>18</v>
      </c>
      <c r="W59" s="19" t="s">
        <v>30</v>
      </c>
      <c r="X59" s="19" t="s">
        <v>31</v>
      </c>
      <c r="Y59" s="19" t="s">
        <v>32</v>
      </c>
      <c r="Z59" s="23" t="s">
        <v>20</v>
      </c>
      <c r="AA59" s="76" t="s">
        <v>62</v>
      </c>
      <c r="AB59" s="76" t="s">
        <v>63</v>
      </c>
      <c r="AC59" s="22" t="s">
        <v>10</v>
      </c>
      <c r="AD59" s="19" t="s">
        <v>23</v>
      </c>
      <c r="AE59" s="19" t="s">
        <v>26</v>
      </c>
      <c r="AF59" s="39" t="s">
        <v>18</v>
      </c>
      <c r="AG59" s="19" t="s">
        <v>30</v>
      </c>
      <c r="AH59" s="19" t="s">
        <v>31</v>
      </c>
      <c r="AI59" s="19" t="s">
        <v>32</v>
      </c>
      <c r="AJ59" s="23" t="s">
        <v>20</v>
      </c>
      <c r="AK59" s="76" t="s">
        <v>62</v>
      </c>
      <c r="AL59" s="76" t="s">
        <v>63</v>
      </c>
      <c r="AM59" s="22" t="s">
        <v>11</v>
      </c>
      <c r="AN59" s="19" t="s">
        <v>23</v>
      </c>
      <c r="AO59" s="19" t="s">
        <v>26</v>
      </c>
      <c r="AP59" s="39" t="s">
        <v>18</v>
      </c>
      <c r="AQ59" s="19" t="s">
        <v>30</v>
      </c>
      <c r="AR59" s="19" t="s">
        <v>31</v>
      </c>
      <c r="AS59" s="19" t="s">
        <v>32</v>
      </c>
      <c r="AT59" s="23" t="s">
        <v>20</v>
      </c>
      <c r="AU59" s="76" t="s">
        <v>62</v>
      </c>
      <c r="AV59" s="76" t="s">
        <v>63</v>
      </c>
      <c r="AW59" s="22" t="s">
        <v>12</v>
      </c>
      <c r="AX59" s="19" t="s">
        <v>23</v>
      </c>
      <c r="AY59" s="19" t="s">
        <v>26</v>
      </c>
      <c r="AZ59" s="39" t="s">
        <v>18</v>
      </c>
      <c r="BA59" s="19" t="s">
        <v>30</v>
      </c>
      <c r="BB59" s="19" t="s">
        <v>31</v>
      </c>
      <c r="BC59" s="19" t="s">
        <v>32</v>
      </c>
      <c r="BD59" s="23" t="s">
        <v>20</v>
      </c>
      <c r="BE59" s="76" t="s">
        <v>62</v>
      </c>
      <c r="BF59" s="76" t="s">
        <v>63</v>
      </c>
      <c r="BG59" s="22" t="s">
        <v>13</v>
      </c>
      <c r="BH59" s="19" t="s">
        <v>23</v>
      </c>
      <c r="BI59" s="19" t="s">
        <v>26</v>
      </c>
      <c r="BJ59" s="39" t="s">
        <v>18</v>
      </c>
      <c r="BK59" s="19" t="s">
        <v>30</v>
      </c>
      <c r="BL59" s="19" t="s">
        <v>31</v>
      </c>
      <c r="BM59" s="19" t="s">
        <v>32</v>
      </c>
      <c r="BN59" s="23" t="s">
        <v>20</v>
      </c>
      <c r="BO59" s="76" t="s">
        <v>62</v>
      </c>
      <c r="BP59" s="76" t="s">
        <v>63</v>
      </c>
      <c r="BQ59" s="22" t="s">
        <v>14</v>
      </c>
      <c r="BR59" s="19" t="s">
        <v>23</v>
      </c>
      <c r="BS59" s="19" t="s">
        <v>26</v>
      </c>
      <c r="BT59" s="39" t="s">
        <v>18</v>
      </c>
      <c r="BU59" s="19" t="s">
        <v>30</v>
      </c>
      <c r="BV59" s="19" t="s">
        <v>37</v>
      </c>
      <c r="BW59" s="19" t="s">
        <v>32</v>
      </c>
      <c r="BX59" s="23" t="s">
        <v>20</v>
      </c>
      <c r="BY59" s="76" t="s">
        <v>62</v>
      </c>
      <c r="BZ59" s="76" t="s">
        <v>63</v>
      </c>
    </row>
    <row r="60" spans="2:78" ht="20.100000000000001" customHeight="1">
      <c r="B60" s="40" t="s">
        <v>35</v>
      </c>
      <c r="C60" s="40"/>
      <c r="D60" s="2"/>
      <c r="E60" s="38">
        <v>20</v>
      </c>
      <c r="F60" s="20">
        <f t="shared" ref="F60:F83" si="132">0.02*E60-0.0054</f>
        <v>0.39460000000000001</v>
      </c>
      <c r="G60" s="20">
        <f t="shared" ref="G60:G83" si="133">F60/$C$14/$C$7</f>
        <v>3.5154118339934377</v>
      </c>
      <c r="H60" s="29">
        <f t="shared" ref="H60:H83" si="134">F60*$C$7/$C$5</f>
        <v>35291.690140845072</v>
      </c>
      <c r="M60" s="43">
        <f t="shared" ref="M60:P79" si="135">M3+M32</f>
        <v>0.28596678934199748</v>
      </c>
      <c r="N60" s="43">
        <f t="shared" si="135"/>
        <v>0</v>
      </c>
      <c r="O60" s="43">
        <f t="shared" si="135"/>
        <v>0.28596678934199748</v>
      </c>
      <c r="P60" s="43">
        <f t="shared" si="135"/>
        <v>0</v>
      </c>
      <c r="Q60" s="17">
        <f>Q3</f>
        <v>3.2566896403514121</v>
      </c>
      <c r="R60" s="96">
        <f t="shared" ref="R60:R83" si="136">N60/Q60</f>
        <v>0</v>
      </c>
      <c r="W60" s="43">
        <f t="shared" ref="W60:Z83" si="137">W3+W32</f>
        <v>0.18489238842493944</v>
      </c>
      <c r="X60" s="43">
        <f t="shared" si="137"/>
        <v>0.36978477684987887</v>
      </c>
      <c r="Y60" s="43">
        <f t="shared" si="137"/>
        <v>0.55467716527481836</v>
      </c>
      <c r="Z60" s="43">
        <f t="shared" si="137"/>
        <v>4.1805078046036843E-2</v>
      </c>
      <c r="AA60" s="17">
        <f>AA3</f>
        <v>2.8779980602856381</v>
      </c>
      <c r="AB60" s="96">
        <f t="shared" ref="AB60:AB83" si="138">X60/AA60</f>
        <v>0.12848680544738733</v>
      </c>
      <c r="AG60" s="43">
        <f t="shared" ref="AG60:AJ83" si="139">AG3+AG32</f>
        <v>0.10516331319884538</v>
      </c>
      <c r="AH60" s="43">
        <f t="shared" si="139"/>
        <v>0.42065325279538152</v>
      </c>
      <c r="AI60" s="43">
        <f t="shared" si="139"/>
        <v>0.52581656599422688</v>
      </c>
      <c r="AJ60" s="43">
        <f t="shared" si="139"/>
        <v>6.4798321803223105E-2</v>
      </c>
      <c r="AK60" s="17">
        <f>AK3</f>
        <v>2.3697922213909428</v>
      </c>
      <c r="AL60" s="96">
        <f t="shared" ref="AL60:AL83" si="140">AH60/AK60</f>
        <v>0.17750638600226323</v>
      </c>
      <c r="AQ60" s="43">
        <f t="shared" ref="AQ60:AT83" si="141">AQ3+AQ32</f>
        <v>7.1368194039392749E-2</v>
      </c>
      <c r="AR60" s="43">
        <f t="shared" si="141"/>
        <v>0.42820916423635647</v>
      </c>
      <c r="AS60" s="43">
        <f t="shared" si="141"/>
        <v>0.49957735827574923</v>
      </c>
      <c r="AT60" s="43">
        <f t="shared" si="141"/>
        <v>0.10380945702997554</v>
      </c>
      <c r="AU60" s="17">
        <f>AU3</f>
        <v>2.1568325340547965</v>
      </c>
      <c r="AV60" s="96">
        <f t="shared" ref="AV60:AV83" si="142">AR60/AU60</f>
        <v>0.19853612066548945</v>
      </c>
      <c r="BA60" s="43">
        <f t="shared" ref="BA60:BD83" si="143">BA3+BA32</f>
        <v>4.7688825420257035E-2</v>
      </c>
      <c r="BB60" s="43">
        <f t="shared" si="143"/>
        <v>0.38151060336205628</v>
      </c>
      <c r="BC60" s="43">
        <f t="shared" si="143"/>
        <v>0.42919942878231332</v>
      </c>
      <c r="BD60" s="43">
        <f t="shared" si="143"/>
        <v>9.2105669099835197E-2</v>
      </c>
      <c r="BE60" s="17">
        <f>BE3</f>
        <v>2.0209439716593502</v>
      </c>
      <c r="BF60" s="96">
        <f t="shared" ref="BF60:BF83" si="144">BB60/BE60</f>
        <v>0.1887784167756055</v>
      </c>
      <c r="BK60" s="43">
        <f t="shared" ref="BK60:BN83" si="145">BK3+BK32</f>
        <v>0</v>
      </c>
      <c r="BL60" s="43">
        <f t="shared" si="145"/>
        <v>0</v>
      </c>
      <c r="BM60" s="43">
        <f t="shared" si="145"/>
        <v>0</v>
      </c>
      <c r="BN60" s="43">
        <f t="shared" si="145"/>
        <v>0</v>
      </c>
      <c r="BO60" s="17">
        <f>BO3</f>
        <v>1.4487053560282079</v>
      </c>
      <c r="BP60" s="96">
        <f t="shared" ref="BP60:BP83" si="146">BL60/BO60</f>
        <v>0</v>
      </c>
      <c r="BU60" s="43">
        <f t="shared" ref="BU60:BX83" si="147">BU3+BU32</f>
        <v>0</v>
      </c>
      <c r="BV60" s="43">
        <f t="shared" si="147"/>
        <v>0</v>
      </c>
      <c r="BW60" s="43">
        <f t="shared" si="147"/>
        <v>0</v>
      </c>
      <c r="BX60" s="43">
        <f t="shared" si="147"/>
        <v>0</v>
      </c>
      <c r="BY60" s="17">
        <f>BY3</f>
        <v>1.4487053560282079</v>
      </c>
      <c r="BZ60" s="96">
        <f t="shared" ref="BZ60:BZ83" si="148">BV60/BY60</f>
        <v>0</v>
      </c>
    </row>
    <row r="61" spans="2:78" ht="20.100000000000001" customHeight="1">
      <c r="E61" s="38">
        <v>22</v>
      </c>
      <c r="F61" s="20">
        <f t="shared" si="132"/>
        <v>0.43459999999999999</v>
      </c>
      <c r="G61" s="20">
        <f t="shared" si="133"/>
        <v>3.8717637685087376</v>
      </c>
      <c r="H61" s="29">
        <f t="shared" si="134"/>
        <v>38869.15492957746</v>
      </c>
      <c r="M61" s="43">
        <f t="shared" si="135"/>
        <v>0.51950096136826829</v>
      </c>
      <c r="N61" s="43">
        <f t="shared" si="135"/>
        <v>0</v>
      </c>
      <c r="O61" s="43">
        <f t="shared" si="135"/>
        <v>0.51950096136826829</v>
      </c>
      <c r="P61" s="43">
        <f t="shared" si="135"/>
        <v>0</v>
      </c>
      <c r="Q61" s="17">
        <f t="shared" ref="Q61:Q83" si="149">Q4</f>
        <v>5.2415378073033159</v>
      </c>
      <c r="R61" s="96">
        <f t="shared" si="136"/>
        <v>0</v>
      </c>
      <c r="W61" s="43">
        <f t="shared" si="137"/>
        <v>0.37193481988895249</v>
      </c>
      <c r="X61" s="43">
        <f t="shared" si="137"/>
        <v>0.74386963977790499</v>
      </c>
      <c r="Y61" s="43">
        <f t="shared" si="137"/>
        <v>1.1158044596668575</v>
      </c>
      <c r="Z61" s="43">
        <f t="shared" si="137"/>
        <v>3.1705372330559714E-2</v>
      </c>
      <c r="AA61" s="17">
        <f t="shared" ref="AA61:AA83" si="150">AA4</f>
        <v>4.7805178288306589</v>
      </c>
      <c r="AB61" s="96">
        <f t="shared" si="138"/>
        <v>0.15560440655439614</v>
      </c>
      <c r="AG61" s="43">
        <f t="shared" si="139"/>
        <v>0.25125939426514093</v>
      </c>
      <c r="AH61" s="43">
        <f t="shared" si="139"/>
        <v>1.0050375770605637</v>
      </c>
      <c r="AI61" s="43">
        <f t="shared" si="139"/>
        <v>1.2562969713257046</v>
      </c>
      <c r="AJ61" s="43">
        <f t="shared" si="139"/>
        <v>4.7491016162550026E-2</v>
      </c>
      <c r="AK61" s="17">
        <f t="shared" ref="AK61:AK83" si="151">AK4</f>
        <v>4.2714991288377595</v>
      </c>
      <c r="AL61" s="96">
        <f t="shared" si="140"/>
        <v>0.23528919162720896</v>
      </c>
      <c r="AQ61" s="43">
        <f t="shared" si="141"/>
        <v>0.19451341509018738</v>
      </c>
      <c r="AR61" s="43">
        <f t="shared" si="141"/>
        <v>1.1670804905411241</v>
      </c>
      <c r="AS61" s="43">
        <f t="shared" si="141"/>
        <v>1.3615939056313113</v>
      </c>
      <c r="AT61" s="43">
        <f t="shared" si="141"/>
        <v>7.2575849608930598E-2</v>
      </c>
      <c r="AU61" s="17">
        <f t="shared" ref="AU61:AU83" si="152">AU4</f>
        <v>3.9823455403246824</v>
      </c>
      <c r="AV61" s="96">
        <f t="shared" si="142"/>
        <v>0.29306359247921299</v>
      </c>
      <c r="BA61" s="43">
        <f t="shared" si="143"/>
        <v>0.12822272177377073</v>
      </c>
      <c r="BB61" s="43">
        <f t="shared" si="143"/>
        <v>1.0257817741901658</v>
      </c>
      <c r="BC61" s="43">
        <f t="shared" si="143"/>
        <v>1.1540044959639364</v>
      </c>
      <c r="BD61" s="43">
        <f t="shared" si="143"/>
        <v>0.10972970711767799</v>
      </c>
      <c r="BE61" s="17">
        <f t="shared" ref="BE61:BE83" si="153">BE4</f>
        <v>3.4632625922710858</v>
      </c>
      <c r="BF61" s="96">
        <f t="shared" si="144"/>
        <v>0.29618943030175898</v>
      </c>
      <c r="BK61" s="43">
        <f t="shared" si="145"/>
        <v>8.0934134472281302E-2</v>
      </c>
      <c r="BL61" s="43">
        <f t="shared" si="145"/>
        <v>0.80934134472281305</v>
      </c>
      <c r="BM61" s="43">
        <f t="shared" si="145"/>
        <v>0.89027547919509431</v>
      </c>
      <c r="BN61" s="43">
        <f t="shared" si="145"/>
        <v>0.16026620757575868</v>
      </c>
      <c r="BO61" s="17">
        <f t="shared" ref="BO61:BO83" si="154">BO4</f>
        <v>3.0212098505282019</v>
      </c>
      <c r="BP61" s="96">
        <f t="shared" si="146"/>
        <v>0.26788650400478303</v>
      </c>
      <c r="BU61" s="43">
        <f t="shared" si="147"/>
        <v>6.5666738605290959E-2</v>
      </c>
      <c r="BV61" s="43">
        <f t="shared" si="147"/>
        <v>0.78800086326349139</v>
      </c>
      <c r="BW61" s="43">
        <f t="shared" si="147"/>
        <v>0.85366760186878232</v>
      </c>
      <c r="BX61" s="43">
        <f t="shared" si="147"/>
        <v>0.1212264755343132</v>
      </c>
      <c r="BY61" s="17">
        <f t="shared" ref="BY61:BY83" si="155">BY4</f>
        <v>2.8946325768417549</v>
      </c>
      <c r="BZ61" s="96">
        <f t="shared" si="148"/>
        <v>0.2722282854023757</v>
      </c>
    </row>
    <row r="62" spans="2:78" ht="20.100000000000001" customHeight="1">
      <c r="E62" s="38">
        <v>24</v>
      </c>
      <c r="F62" s="20">
        <f t="shared" si="132"/>
        <v>0.47459999999999997</v>
      </c>
      <c r="G62" s="20">
        <f t="shared" si="133"/>
        <v>4.2281157030240379</v>
      </c>
      <c r="H62" s="29">
        <f t="shared" si="134"/>
        <v>42446.619718309856</v>
      </c>
      <c r="M62" s="43">
        <f t="shared" si="135"/>
        <v>0.86046688925974224</v>
      </c>
      <c r="N62" s="43">
        <f t="shared" si="135"/>
        <v>0</v>
      </c>
      <c r="O62" s="43">
        <f t="shared" si="135"/>
        <v>0.86046688925974224</v>
      </c>
      <c r="P62" s="43">
        <f t="shared" si="135"/>
        <v>0</v>
      </c>
      <c r="Q62" s="17">
        <f t="shared" si="149"/>
        <v>7.8297771641733682</v>
      </c>
      <c r="R62" s="96">
        <f t="shared" si="136"/>
        <v>0</v>
      </c>
      <c r="W62" s="43">
        <f t="shared" si="137"/>
        <v>0.70347033586881269</v>
      </c>
      <c r="X62" s="43">
        <f t="shared" si="137"/>
        <v>1.4069406717376254</v>
      </c>
      <c r="Y62" s="43">
        <f t="shared" si="137"/>
        <v>2.1104110076064382</v>
      </c>
      <c r="Z62" s="43">
        <f t="shared" si="137"/>
        <v>4.1604946157378107E-2</v>
      </c>
      <c r="AA62" s="17">
        <f t="shared" si="150"/>
        <v>7.3720487541122433</v>
      </c>
      <c r="AB62" s="96">
        <f t="shared" si="138"/>
        <v>0.19084798794267496</v>
      </c>
      <c r="AG62" s="43">
        <f t="shared" si="139"/>
        <v>0.5352051082539665</v>
      </c>
      <c r="AH62" s="43">
        <f t="shared" si="139"/>
        <v>2.140820433015866</v>
      </c>
      <c r="AI62" s="43">
        <f t="shared" si="139"/>
        <v>2.6760255412698326</v>
      </c>
      <c r="AJ62" s="43">
        <f t="shared" si="139"/>
        <v>9.0547412531183841E-2</v>
      </c>
      <c r="AK62" s="17">
        <f t="shared" si="151"/>
        <v>6.8084580465700189</v>
      </c>
      <c r="AL62" s="96">
        <f t="shared" si="140"/>
        <v>0.31443542992739354</v>
      </c>
      <c r="AQ62" s="43">
        <f t="shared" si="141"/>
        <v>0.43700522454169077</v>
      </c>
      <c r="AR62" s="43">
        <f t="shared" si="141"/>
        <v>2.6220313472501444</v>
      </c>
      <c r="AS62" s="43">
        <f t="shared" si="141"/>
        <v>3.0590365717918351</v>
      </c>
      <c r="AT62" s="43">
        <f t="shared" si="141"/>
        <v>6.1019695892790451E-2</v>
      </c>
      <c r="AU62" s="17">
        <f t="shared" si="152"/>
        <v>6.4596165710608791</v>
      </c>
      <c r="AV62" s="96">
        <f t="shared" si="142"/>
        <v>0.40591129804776038</v>
      </c>
      <c r="BA62" s="43">
        <f t="shared" si="143"/>
        <v>0.31793041293224805</v>
      </c>
      <c r="BB62" s="43">
        <f t="shared" si="143"/>
        <v>2.5434433034579844</v>
      </c>
      <c r="BC62" s="43">
        <f t="shared" si="143"/>
        <v>2.861373716390232</v>
      </c>
      <c r="BD62" s="43">
        <f t="shared" si="143"/>
        <v>8.2045931551115822E-2</v>
      </c>
      <c r="BE62" s="17">
        <f t="shared" si="153"/>
        <v>5.907620305623726</v>
      </c>
      <c r="BF62" s="96">
        <f t="shared" si="144"/>
        <v>0.4305360148208523</v>
      </c>
      <c r="BK62" s="43">
        <f t="shared" si="145"/>
        <v>0.24825869036476075</v>
      </c>
      <c r="BL62" s="43">
        <f t="shared" si="145"/>
        <v>2.4825869036476078</v>
      </c>
      <c r="BM62" s="43">
        <f t="shared" si="145"/>
        <v>2.7308455940123681</v>
      </c>
      <c r="BN62" s="43">
        <f t="shared" si="145"/>
        <v>9.5888016739667375E-2</v>
      </c>
      <c r="BO62" s="17">
        <f t="shared" si="154"/>
        <v>5.5209708667284794</v>
      </c>
      <c r="BP62" s="96">
        <f t="shared" si="146"/>
        <v>0.44966491647486195</v>
      </c>
      <c r="BU62" s="43">
        <f t="shared" si="147"/>
        <v>0.19874846463726958</v>
      </c>
      <c r="BV62" s="43">
        <f t="shared" si="147"/>
        <v>2.384981575647235</v>
      </c>
      <c r="BW62" s="43">
        <f t="shared" si="147"/>
        <v>2.5837300402845047</v>
      </c>
      <c r="BX62" s="43">
        <f t="shared" si="147"/>
        <v>0.18358538562541862</v>
      </c>
      <c r="BY62" s="17">
        <f t="shared" si="155"/>
        <v>5.1872525765737816</v>
      </c>
      <c r="BZ62" s="96">
        <f t="shared" si="148"/>
        <v>0.45977741404343431</v>
      </c>
    </row>
    <row r="63" spans="2:78" ht="20.100000000000001" customHeight="1">
      <c r="E63" s="38">
        <v>26</v>
      </c>
      <c r="F63" s="20">
        <f t="shared" si="132"/>
        <v>0.51460000000000006</v>
      </c>
      <c r="G63" s="20">
        <f t="shared" si="133"/>
        <v>4.5844676375393387</v>
      </c>
      <c r="H63" s="29">
        <f t="shared" si="134"/>
        <v>46024.084507042258</v>
      </c>
      <c r="M63" s="43">
        <f t="shared" si="135"/>
        <v>1.0190469291589426</v>
      </c>
      <c r="N63" s="43">
        <f t="shared" si="135"/>
        <v>0</v>
      </c>
      <c r="O63" s="43">
        <f t="shared" si="135"/>
        <v>1.0190469291589426</v>
      </c>
      <c r="P63" s="43">
        <f t="shared" si="135"/>
        <v>0</v>
      </c>
      <c r="Q63" s="17">
        <f t="shared" si="149"/>
        <v>10.242576939154519</v>
      </c>
      <c r="R63" s="96">
        <f t="shared" si="136"/>
        <v>0</v>
      </c>
      <c r="W63" s="43">
        <f t="shared" si="137"/>
        <v>0.86815127242996959</v>
      </c>
      <c r="X63" s="43">
        <f t="shared" si="137"/>
        <v>1.7363025448599392</v>
      </c>
      <c r="Y63" s="43">
        <f t="shared" si="137"/>
        <v>2.604453817289909</v>
      </c>
      <c r="Z63" s="43">
        <f t="shared" si="137"/>
        <v>2.2203235949626681E-2</v>
      </c>
      <c r="AA63" s="17">
        <f t="shared" si="150"/>
        <v>9.7998179510701053</v>
      </c>
      <c r="AB63" s="96">
        <f t="shared" si="138"/>
        <v>0.1771770203823369</v>
      </c>
      <c r="AG63" s="43">
        <f t="shared" si="139"/>
        <v>0.71339960494519705</v>
      </c>
      <c r="AH63" s="43">
        <f t="shared" si="139"/>
        <v>2.8535984197807882</v>
      </c>
      <c r="AI63" s="43">
        <f t="shared" si="139"/>
        <v>3.5669980247259852</v>
      </c>
      <c r="AJ63" s="43">
        <f t="shared" si="139"/>
        <v>5.573388141606489E-2</v>
      </c>
      <c r="AK63" s="17">
        <f t="shared" si="151"/>
        <v>9.2690212541793571</v>
      </c>
      <c r="AL63" s="96">
        <f t="shared" si="140"/>
        <v>0.30786404966911846</v>
      </c>
      <c r="AQ63" s="43">
        <f t="shared" si="141"/>
        <v>0.60359583158542118</v>
      </c>
      <c r="AR63" s="43">
        <f t="shared" si="141"/>
        <v>3.6215749895125269</v>
      </c>
      <c r="AS63" s="43">
        <f t="shared" si="141"/>
        <v>4.2251708210979482</v>
      </c>
      <c r="AT63" s="43">
        <f t="shared" si="141"/>
        <v>7.8924708310585026E-2</v>
      </c>
      <c r="AU63" s="17">
        <f t="shared" si="152"/>
        <v>8.8224066000158352</v>
      </c>
      <c r="AV63" s="96">
        <f t="shared" si="142"/>
        <v>0.41049740209276081</v>
      </c>
      <c r="BA63" s="43">
        <f t="shared" si="143"/>
        <v>0.50368431109447609</v>
      </c>
      <c r="BB63" s="43">
        <f t="shared" si="143"/>
        <v>4.0294744887558087</v>
      </c>
      <c r="BC63" s="43">
        <f t="shared" si="143"/>
        <v>4.533158799850284</v>
      </c>
      <c r="BD63" s="43">
        <f t="shared" si="143"/>
        <v>9.7470686209258792E-2</v>
      </c>
      <c r="BE63" s="17">
        <f t="shared" si="153"/>
        <v>8.4040668304324484</v>
      </c>
      <c r="BF63" s="96">
        <f t="shared" si="144"/>
        <v>0.47946721153673449</v>
      </c>
      <c r="BK63" s="43">
        <f t="shared" si="145"/>
        <v>0.41059192660004606</v>
      </c>
      <c r="BL63" s="43">
        <f t="shared" si="145"/>
        <v>4.1059192660004609</v>
      </c>
      <c r="BM63" s="43">
        <f t="shared" si="145"/>
        <v>4.5165111926005066</v>
      </c>
      <c r="BN63" s="43">
        <f t="shared" si="145"/>
        <v>0.10754904924842906</v>
      </c>
      <c r="BO63" s="17">
        <f t="shared" si="154"/>
        <v>7.9574521762689248</v>
      </c>
      <c r="BP63" s="96">
        <f t="shared" si="146"/>
        <v>0.51598415862872793</v>
      </c>
      <c r="BU63" s="43">
        <f t="shared" si="147"/>
        <v>0.33231350140158816</v>
      </c>
      <c r="BV63" s="43">
        <f t="shared" si="147"/>
        <v>3.9877620168190568</v>
      </c>
      <c r="BW63" s="43">
        <f t="shared" si="147"/>
        <v>4.3200755182206452</v>
      </c>
      <c r="BX63" s="43">
        <f t="shared" si="147"/>
        <v>0.13302031395469369</v>
      </c>
      <c r="BY63" s="17">
        <f t="shared" si="155"/>
        <v>7.4851330815780051</v>
      </c>
      <c r="BZ63" s="96">
        <f t="shared" si="148"/>
        <v>0.53275766420686843</v>
      </c>
    </row>
    <row r="64" spans="2:78" ht="20.100000000000001" customHeight="1">
      <c r="E64" s="38">
        <v>28</v>
      </c>
      <c r="F64" s="20">
        <f t="shared" si="132"/>
        <v>0.55460000000000009</v>
      </c>
      <c r="G64" s="20">
        <f t="shared" si="133"/>
        <v>4.9408195720546395</v>
      </c>
      <c r="H64" s="29">
        <f t="shared" si="134"/>
        <v>49601.549295774654</v>
      </c>
      <c r="M64" s="43">
        <f t="shared" si="135"/>
        <v>1.1054723725804079</v>
      </c>
      <c r="N64" s="43">
        <f t="shared" si="135"/>
        <v>0</v>
      </c>
      <c r="O64" s="43">
        <f t="shared" si="135"/>
        <v>1.1054723725804079</v>
      </c>
      <c r="P64" s="43">
        <f t="shared" si="135"/>
        <v>0</v>
      </c>
      <c r="Q64" s="17">
        <f t="shared" si="149"/>
        <v>12.878632375857633</v>
      </c>
      <c r="R64" s="96">
        <f t="shared" si="136"/>
        <v>0</v>
      </c>
      <c r="W64" s="43">
        <f t="shared" si="137"/>
        <v>0.96738876378024352</v>
      </c>
      <c r="X64" s="43">
        <f t="shared" si="137"/>
        <v>1.934777527560487</v>
      </c>
      <c r="Y64" s="43">
        <f t="shared" si="137"/>
        <v>2.9021662913407305</v>
      </c>
      <c r="Z64" s="43">
        <f t="shared" si="137"/>
        <v>2.1465793190538089E-2</v>
      </c>
      <c r="AA64" s="17">
        <f t="shared" si="150"/>
        <v>12.395180904409136</v>
      </c>
      <c r="AB64" s="96">
        <f t="shared" si="138"/>
        <v>0.15609110851074873</v>
      </c>
      <c r="AG64" s="43">
        <f t="shared" si="139"/>
        <v>0.81314169889579402</v>
      </c>
      <c r="AH64" s="43">
        <f t="shared" si="139"/>
        <v>3.2525667955831761</v>
      </c>
      <c r="AI64" s="43">
        <f t="shared" si="139"/>
        <v>4.0657084944789705</v>
      </c>
      <c r="AJ64" s="43">
        <f t="shared" si="139"/>
        <v>4.1933936525984421E-2</v>
      </c>
      <c r="AK64" s="17">
        <f t="shared" si="151"/>
        <v>11.789458844507774</v>
      </c>
      <c r="AL64" s="96">
        <f t="shared" si="140"/>
        <v>0.27588770939205692</v>
      </c>
      <c r="AQ64" s="43">
        <f t="shared" si="141"/>
        <v>0.6875862138112645</v>
      </c>
      <c r="AR64" s="43">
        <f t="shared" si="141"/>
        <v>4.1255172828675866</v>
      </c>
      <c r="AS64" s="43">
        <f t="shared" si="141"/>
        <v>4.8131034966788508</v>
      </c>
      <c r="AT64" s="43">
        <f t="shared" si="141"/>
        <v>4.6829364226297174E-2</v>
      </c>
      <c r="AU64" s="17">
        <f t="shared" si="152"/>
        <v>11.260960314155591</v>
      </c>
      <c r="AV64" s="96">
        <f t="shared" si="142"/>
        <v>0.36635572524677179</v>
      </c>
      <c r="BA64" s="43">
        <f t="shared" si="143"/>
        <v>0.61083429395253686</v>
      </c>
      <c r="BB64" s="43">
        <f t="shared" si="143"/>
        <v>4.8866743516202948</v>
      </c>
      <c r="BC64" s="43">
        <f t="shared" si="143"/>
        <v>5.4975086455728306</v>
      </c>
      <c r="BD64" s="43">
        <f t="shared" si="143"/>
        <v>0.1369293182982827</v>
      </c>
      <c r="BE64" s="17">
        <f t="shared" si="153"/>
        <v>10.857950019320818</v>
      </c>
      <c r="BF64" s="96">
        <f t="shared" si="144"/>
        <v>0.45005496828820035</v>
      </c>
      <c r="BK64" s="43">
        <f t="shared" si="145"/>
        <v>0.52215628803654013</v>
      </c>
      <c r="BL64" s="43">
        <f t="shared" si="145"/>
        <v>5.2215628803654006</v>
      </c>
      <c r="BM64" s="43">
        <f t="shared" si="145"/>
        <v>5.7437191684019409</v>
      </c>
      <c r="BN64" s="43">
        <f t="shared" si="145"/>
        <v>0.15973069356490677</v>
      </c>
      <c r="BO64" s="17">
        <f t="shared" si="154"/>
        <v>10.409088253816225</v>
      </c>
      <c r="BP64" s="96">
        <f t="shared" si="146"/>
        <v>0.50163498983218324</v>
      </c>
      <c r="BU64" s="43">
        <f t="shared" si="147"/>
        <v>0.43949679880358178</v>
      </c>
      <c r="BV64" s="43">
        <f t="shared" si="147"/>
        <v>5.2739615856429811</v>
      </c>
      <c r="BW64" s="43">
        <f t="shared" si="147"/>
        <v>5.7134583844465627</v>
      </c>
      <c r="BX64" s="43">
        <f t="shared" si="147"/>
        <v>0.13987304725113686</v>
      </c>
      <c r="BY64" s="17">
        <f t="shared" si="155"/>
        <v>9.9336809000291026</v>
      </c>
      <c r="BZ64" s="96">
        <f t="shared" si="148"/>
        <v>0.53091715334116785</v>
      </c>
    </row>
    <row r="65" spans="5:78" ht="20.100000000000001" customHeight="1">
      <c r="E65" s="38">
        <v>30</v>
      </c>
      <c r="F65" s="20">
        <f t="shared" si="132"/>
        <v>0.59460000000000002</v>
      </c>
      <c r="G65" s="20">
        <f t="shared" si="133"/>
        <v>5.2971715065699394</v>
      </c>
      <c r="H65" s="29">
        <f t="shared" si="134"/>
        <v>53179.014084507042</v>
      </c>
      <c r="M65" s="43">
        <f t="shared" si="135"/>
        <v>1.4289397224303075</v>
      </c>
      <c r="N65" s="43">
        <f t="shared" si="135"/>
        <v>0</v>
      </c>
      <c r="O65" s="43">
        <f t="shared" si="135"/>
        <v>1.4289397224303075</v>
      </c>
      <c r="P65" s="43">
        <f t="shared" si="135"/>
        <v>0</v>
      </c>
      <c r="Q65" s="17">
        <f t="shared" si="149"/>
        <v>16.238800396598645</v>
      </c>
      <c r="R65" s="96">
        <f t="shared" si="136"/>
        <v>0</v>
      </c>
      <c r="W65" s="43">
        <f t="shared" si="137"/>
        <v>1.1431940095953772</v>
      </c>
      <c r="X65" s="43">
        <f t="shared" si="137"/>
        <v>2.2863880191907544</v>
      </c>
      <c r="Y65" s="43">
        <f t="shared" si="137"/>
        <v>3.4295820287861316</v>
      </c>
      <c r="Z65" s="43">
        <f t="shared" si="137"/>
        <v>4.9081201854658016E-2</v>
      </c>
      <c r="AA65" s="17">
        <f t="shared" si="150"/>
        <v>15.519102631631267</v>
      </c>
      <c r="AB65" s="96">
        <f t="shared" si="138"/>
        <v>0.14732733415465687</v>
      </c>
      <c r="AG65" s="43">
        <f t="shared" si="139"/>
        <v>0.93117662649917343</v>
      </c>
      <c r="AH65" s="43">
        <f t="shared" si="139"/>
        <v>3.7247065059966937</v>
      </c>
      <c r="AI65" s="43">
        <f t="shared" si="139"/>
        <v>4.6558831324958669</v>
      </c>
      <c r="AJ65" s="43">
        <f t="shared" si="139"/>
        <v>6.9064953080660796E-2</v>
      </c>
      <c r="AK65" s="17">
        <f t="shared" si="151"/>
        <v>14.788500355073474</v>
      </c>
      <c r="AL65" s="96">
        <f t="shared" si="140"/>
        <v>0.25186505842824441</v>
      </c>
      <c r="AQ65" s="43">
        <f t="shared" si="141"/>
        <v>0.79175063697718862</v>
      </c>
      <c r="AR65" s="43">
        <f t="shared" si="141"/>
        <v>4.7505038218631315</v>
      </c>
      <c r="AS65" s="43">
        <f t="shared" si="141"/>
        <v>5.5422544588403202</v>
      </c>
      <c r="AT65" s="43">
        <f t="shared" si="141"/>
        <v>5.4280015179894815E-2</v>
      </c>
      <c r="AU65" s="17">
        <f t="shared" si="152"/>
        <v>14.183795621423197</v>
      </c>
      <c r="AV65" s="96">
        <f t="shared" si="142"/>
        <v>0.33492472315999627</v>
      </c>
      <c r="BA65" s="43">
        <f t="shared" si="143"/>
        <v>0.70009122722861983</v>
      </c>
      <c r="BB65" s="43">
        <f t="shared" si="143"/>
        <v>5.6007298178289586</v>
      </c>
      <c r="BC65" s="43">
        <f t="shared" si="143"/>
        <v>6.3008210450575781</v>
      </c>
      <c r="BD65" s="43">
        <f t="shared" si="143"/>
        <v>8.2235332812666193E-2</v>
      </c>
      <c r="BE65" s="17">
        <f t="shared" si="153"/>
        <v>13.658396426612301</v>
      </c>
      <c r="BF65" s="96">
        <f t="shared" si="144"/>
        <v>0.41005764094797992</v>
      </c>
      <c r="BK65" s="43">
        <f t="shared" si="145"/>
        <v>0.64068185332190297</v>
      </c>
      <c r="BL65" s="43">
        <f t="shared" si="145"/>
        <v>6.4068185332190293</v>
      </c>
      <c r="BM65" s="43">
        <f t="shared" si="145"/>
        <v>7.0475003865409329</v>
      </c>
      <c r="BN65" s="43">
        <f t="shared" si="145"/>
        <v>0.1199512913861332</v>
      </c>
      <c r="BO65" s="17">
        <f t="shared" si="154"/>
        <v>13.208337493698819</v>
      </c>
      <c r="BP65" s="96">
        <f t="shared" si="146"/>
        <v>0.48505866361118283</v>
      </c>
      <c r="BU65" s="43">
        <f t="shared" si="147"/>
        <v>0.56681574459845652</v>
      </c>
      <c r="BV65" s="43">
        <f t="shared" si="147"/>
        <v>6.8017889351814773</v>
      </c>
      <c r="BW65" s="43">
        <f t="shared" si="147"/>
        <v>7.3686046797799341</v>
      </c>
      <c r="BX65" s="43">
        <f t="shared" si="147"/>
        <v>0.16521777383155456</v>
      </c>
      <c r="BY65" s="17">
        <f t="shared" si="155"/>
        <v>12.76125251849181</v>
      </c>
      <c r="BZ65" s="96">
        <f t="shared" si="148"/>
        <v>0.53300323971532437</v>
      </c>
    </row>
    <row r="66" spans="5:78" ht="20.100000000000001" customHeight="1">
      <c r="E66" s="38">
        <v>32</v>
      </c>
      <c r="F66" s="20">
        <f t="shared" si="132"/>
        <v>0.63460000000000005</v>
      </c>
      <c r="G66" s="20">
        <f t="shared" si="133"/>
        <v>5.6535234410852402</v>
      </c>
      <c r="H66" s="29">
        <f t="shared" si="134"/>
        <v>56756.478873239437</v>
      </c>
      <c r="M66" s="43">
        <f t="shared" si="135"/>
        <v>1.5514794831464283</v>
      </c>
      <c r="N66" s="43">
        <f t="shared" si="135"/>
        <v>0</v>
      </c>
      <c r="O66" s="43">
        <f t="shared" si="135"/>
        <v>1.5514794831464283</v>
      </c>
      <c r="P66" s="43">
        <f t="shared" si="135"/>
        <v>0</v>
      </c>
      <c r="Q66" s="17">
        <f t="shared" si="149"/>
        <v>19.758339477123826</v>
      </c>
      <c r="R66" s="96">
        <f t="shared" si="136"/>
        <v>0</v>
      </c>
      <c r="W66" s="43">
        <f t="shared" si="137"/>
        <v>1.3352875565338411</v>
      </c>
      <c r="X66" s="43">
        <f t="shared" si="137"/>
        <v>2.6705751130676822</v>
      </c>
      <c r="Y66" s="43">
        <f t="shared" si="137"/>
        <v>4.005862669601524</v>
      </c>
      <c r="Z66" s="43">
        <f t="shared" si="137"/>
        <v>0.1098955140701095</v>
      </c>
      <c r="AA66" s="17">
        <f t="shared" si="150"/>
        <v>19.018380926409947</v>
      </c>
      <c r="AB66" s="96">
        <f t="shared" si="138"/>
        <v>0.14042073946258896</v>
      </c>
      <c r="AG66" s="43">
        <f t="shared" si="139"/>
        <v>1.135166783310732</v>
      </c>
      <c r="AH66" s="43">
        <f t="shared" si="139"/>
        <v>4.5406671332429278</v>
      </c>
      <c r="AI66" s="43">
        <f t="shared" si="139"/>
        <v>5.6758339165536595</v>
      </c>
      <c r="AJ66" s="43">
        <f t="shared" si="139"/>
        <v>0.12707377999527947</v>
      </c>
      <c r="AK66" s="17">
        <f t="shared" si="151"/>
        <v>18.220575453164695</v>
      </c>
      <c r="AL66" s="96">
        <f t="shared" si="140"/>
        <v>0.24920547349970049</v>
      </c>
      <c r="AQ66" s="43">
        <f t="shared" si="141"/>
        <v>0.98181145481197607</v>
      </c>
      <c r="AR66" s="43">
        <f t="shared" si="141"/>
        <v>5.8908687288718555</v>
      </c>
      <c r="AS66" s="43">
        <f t="shared" si="141"/>
        <v>6.8726801836838316</v>
      </c>
      <c r="AT66" s="43">
        <f t="shared" si="141"/>
        <v>0.13655059123385191</v>
      </c>
      <c r="AU66" s="17">
        <f t="shared" si="152"/>
        <v>17.592695314855359</v>
      </c>
      <c r="AV66" s="96">
        <f t="shared" si="142"/>
        <v>0.33484742522071514</v>
      </c>
      <c r="BA66" s="43">
        <f t="shared" si="143"/>
        <v>0.85257402887512423</v>
      </c>
      <c r="BB66" s="43">
        <f t="shared" si="143"/>
        <v>6.8205922310009939</v>
      </c>
      <c r="BC66" s="43">
        <f t="shared" si="143"/>
        <v>7.6731662598761172</v>
      </c>
      <c r="BD66" s="43">
        <f t="shared" si="143"/>
        <v>0.42588782763946775</v>
      </c>
      <c r="BE66" s="17">
        <f t="shared" si="153"/>
        <v>16.916609407769879</v>
      </c>
      <c r="BF66" s="96">
        <f t="shared" si="144"/>
        <v>0.40318908278796478</v>
      </c>
      <c r="BK66" s="43">
        <f t="shared" si="145"/>
        <v>0.77120405133685788</v>
      </c>
      <c r="BL66" s="43">
        <f t="shared" si="145"/>
        <v>7.7120405133685779</v>
      </c>
      <c r="BM66" s="43">
        <f t="shared" si="145"/>
        <v>8.4832445647054353</v>
      </c>
      <c r="BN66" s="43">
        <f t="shared" si="145"/>
        <v>0.18111409397272749</v>
      </c>
      <c r="BO66" s="17">
        <f t="shared" si="154"/>
        <v>16.385140807012842</v>
      </c>
      <c r="BP66" s="96">
        <f t="shared" si="146"/>
        <v>0.47067282510430569</v>
      </c>
      <c r="BU66" s="43">
        <f t="shared" si="147"/>
        <v>0.68338822909781627</v>
      </c>
      <c r="BV66" s="43">
        <f t="shared" si="147"/>
        <v>8.2006587491737957</v>
      </c>
      <c r="BW66" s="43">
        <f t="shared" si="147"/>
        <v>8.8840469782716109</v>
      </c>
      <c r="BX66" s="43">
        <f t="shared" si="147"/>
        <v>0.23704978421164283</v>
      </c>
      <c r="BY66" s="17">
        <f t="shared" si="155"/>
        <v>15.882595667521494</v>
      </c>
      <c r="BZ66" s="96">
        <f t="shared" si="148"/>
        <v>0.51632988214536113</v>
      </c>
    </row>
    <row r="67" spans="5:78" ht="20.100000000000001" customHeight="1">
      <c r="E67" s="38">
        <v>34</v>
      </c>
      <c r="F67" s="20">
        <f t="shared" si="132"/>
        <v>0.67460000000000009</v>
      </c>
      <c r="G67" s="20">
        <f t="shared" si="133"/>
        <v>6.0098753756005401</v>
      </c>
      <c r="H67" s="29">
        <f t="shared" si="134"/>
        <v>60333.94366197184</v>
      </c>
      <c r="M67" s="43">
        <f t="shared" si="135"/>
        <v>1.6441480456400501</v>
      </c>
      <c r="N67" s="43">
        <f t="shared" si="135"/>
        <v>0</v>
      </c>
      <c r="O67" s="43">
        <f t="shared" si="135"/>
        <v>1.6441480456400501</v>
      </c>
      <c r="P67" s="43">
        <f t="shared" si="135"/>
        <v>0</v>
      </c>
      <c r="Q67" s="17">
        <f t="shared" si="149"/>
        <v>23.771193213137781</v>
      </c>
      <c r="R67" s="96">
        <f t="shared" si="136"/>
        <v>0</v>
      </c>
      <c r="W67" s="43">
        <f t="shared" si="137"/>
        <v>1.4492226489506763</v>
      </c>
      <c r="X67" s="43">
        <f t="shared" si="137"/>
        <v>2.8984452979013526</v>
      </c>
      <c r="Y67" s="43">
        <f t="shared" si="137"/>
        <v>4.3476679468520292</v>
      </c>
      <c r="Z67" s="43">
        <f t="shared" si="137"/>
        <v>0.10772469412495403</v>
      </c>
      <c r="AA67" s="17">
        <f t="shared" si="150"/>
        <v>22.943110233971229</v>
      </c>
      <c r="AB67" s="96">
        <f t="shared" si="138"/>
        <v>0.12633183854949642</v>
      </c>
      <c r="AG67" s="43">
        <f t="shared" si="139"/>
        <v>1.272910543081186</v>
      </c>
      <c r="AH67" s="43">
        <f t="shared" si="139"/>
        <v>5.091642172324744</v>
      </c>
      <c r="AI67" s="43">
        <f t="shared" si="139"/>
        <v>6.3645527154059298</v>
      </c>
      <c r="AJ67" s="43">
        <f t="shared" si="139"/>
        <v>0.13054220946208786</v>
      </c>
      <c r="AK67" s="17">
        <f t="shared" si="151"/>
        <v>22.074491724355962</v>
      </c>
      <c r="AL67" s="96">
        <f t="shared" si="140"/>
        <v>0.23065727790719023</v>
      </c>
      <c r="AQ67" s="43">
        <f t="shared" si="141"/>
        <v>1.1070782420327947</v>
      </c>
      <c r="AR67" s="43">
        <f t="shared" si="141"/>
        <v>6.6424694521967682</v>
      </c>
      <c r="AS67" s="43">
        <f t="shared" si="141"/>
        <v>7.7495476942295634</v>
      </c>
      <c r="AT67" s="43">
        <f t="shared" si="141"/>
        <v>0.15737484154993814</v>
      </c>
      <c r="AU67" s="17">
        <f t="shared" si="152"/>
        <v>21.295630460734277</v>
      </c>
      <c r="AV67" s="96">
        <f t="shared" si="142"/>
        <v>0.31191701341946254</v>
      </c>
      <c r="BA67" s="43">
        <f t="shared" si="143"/>
        <v>0.96802130362937222</v>
      </c>
      <c r="BB67" s="43">
        <f t="shared" si="143"/>
        <v>7.7441704290349778</v>
      </c>
      <c r="BC67" s="43">
        <f t="shared" si="143"/>
        <v>8.7121917326643512</v>
      </c>
      <c r="BD67" s="43">
        <f t="shared" si="143"/>
        <v>0.17257851645365641</v>
      </c>
      <c r="BE67" s="17">
        <f t="shared" si="153"/>
        <v>20.493606036856178</v>
      </c>
      <c r="BF67" s="96">
        <f t="shared" si="144"/>
        <v>0.37788227289563786</v>
      </c>
      <c r="BK67" s="43">
        <f t="shared" si="145"/>
        <v>0.8634992320943965</v>
      </c>
      <c r="BL67" s="43">
        <f t="shared" si="145"/>
        <v>8.6349923209439634</v>
      </c>
      <c r="BM67" s="43">
        <f t="shared" si="145"/>
        <v>9.4984915530383596</v>
      </c>
      <c r="BN67" s="43">
        <f t="shared" si="145"/>
        <v>0.19055419591585016</v>
      </c>
      <c r="BO67" s="17">
        <f t="shared" si="154"/>
        <v>19.923213215542155</v>
      </c>
      <c r="BP67" s="96">
        <f t="shared" si="146"/>
        <v>0.43341363802741323</v>
      </c>
      <c r="BU67" s="43">
        <f t="shared" si="147"/>
        <v>0.75555428291284732</v>
      </c>
      <c r="BV67" s="43">
        <f t="shared" si="147"/>
        <v>9.0666513949541674</v>
      </c>
      <c r="BW67" s="43">
        <f t="shared" si="147"/>
        <v>9.8222056778670144</v>
      </c>
      <c r="BX67" s="43">
        <f t="shared" si="147"/>
        <v>0.29680957431570187</v>
      </c>
      <c r="BY67" s="17">
        <f t="shared" si="155"/>
        <v>19.254376963138398</v>
      </c>
      <c r="BZ67" s="96">
        <f t="shared" si="148"/>
        <v>0.47088780968149974</v>
      </c>
    </row>
    <row r="68" spans="5:78" ht="20.100000000000001" customHeight="1">
      <c r="E68" s="38">
        <v>36</v>
      </c>
      <c r="F68" s="20">
        <f t="shared" si="132"/>
        <v>0.71460000000000001</v>
      </c>
      <c r="G68" s="20">
        <f t="shared" si="133"/>
        <v>6.36622731011584</v>
      </c>
      <c r="H68" s="29">
        <f t="shared" si="134"/>
        <v>63911.408450704221</v>
      </c>
      <c r="M68" s="43">
        <f t="shared" si="135"/>
        <v>2.1967013831385054</v>
      </c>
      <c r="N68" s="43">
        <f t="shared" si="135"/>
        <v>0</v>
      </c>
      <c r="O68" s="43">
        <f t="shared" si="135"/>
        <v>2.1967013831385054</v>
      </c>
      <c r="P68" s="43">
        <f t="shared" si="135"/>
        <v>0</v>
      </c>
      <c r="Q68" s="17">
        <f t="shared" si="149"/>
        <v>30.184376048311211</v>
      </c>
      <c r="R68" s="96">
        <f t="shared" si="136"/>
        <v>0</v>
      </c>
      <c r="W68" s="43">
        <f t="shared" si="137"/>
        <v>1.5264002058778998</v>
      </c>
      <c r="X68" s="43">
        <f t="shared" si="137"/>
        <v>3.0528004117557996</v>
      </c>
      <c r="Y68" s="43">
        <f t="shared" si="137"/>
        <v>4.579200617633699</v>
      </c>
      <c r="Z68" s="43">
        <f t="shared" si="137"/>
        <v>0.15988466630718198</v>
      </c>
      <c r="AA68" s="17">
        <f t="shared" si="150"/>
        <v>27.295169766735789</v>
      </c>
      <c r="AB68" s="96">
        <f t="shared" si="138"/>
        <v>0.11184397964346796</v>
      </c>
      <c r="AG68" s="43">
        <f t="shared" si="139"/>
        <v>1.3647376101860751</v>
      </c>
      <c r="AH68" s="43">
        <f t="shared" si="139"/>
        <v>5.4589504407443004</v>
      </c>
      <c r="AI68" s="43">
        <f t="shared" si="139"/>
        <v>6.8236880509303761</v>
      </c>
      <c r="AJ68" s="43">
        <f t="shared" si="139"/>
        <v>0.16695981672822693</v>
      </c>
      <c r="AK68" s="17">
        <f t="shared" si="151"/>
        <v>26.30915714056383</v>
      </c>
      <c r="AL68" s="96">
        <f t="shared" si="140"/>
        <v>0.20749241078223724</v>
      </c>
      <c r="AQ68" s="43">
        <f t="shared" si="141"/>
        <v>1.2136044690386756</v>
      </c>
      <c r="AR68" s="43">
        <f t="shared" si="141"/>
        <v>7.2816268142320535</v>
      </c>
      <c r="AS68" s="43">
        <f t="shared" si="141"/>
        <v>8.49523128327073</v>
      </c>
      <c r="AT68" s="43">
        <f t="shared" si="141"/>
        <v>0.18925842906796764</v>
      </c>
      <c r="AU68" s="17">
        <f t="shared" si="152"/>
        <v>25.366164262479654</v>
      </c>
      <c r="AV68" s="96">
        <f t="shared" si="142"/>
        <v>0.28706061897591145</v>
      </c>
      <c r="BA68" s="43">
        <f t="shared" si="143"/>
        <v>1.0772292096696867</v>
      </c>
      <c r="BB68" s="43">
        <f t="shared" si="143"/>
        <v>8.6178336773574937</v>
      </c>
      <c r="BC68" s="43">
        <f t="shared" si="143"/>
        <v>9.6950628870271807</v>
      </c>
      <c r="BD68" s="43">
        <f t="shared" si="143"/>
        <v>0.23050860089871605</v>
      </c>
      <c r="BE68" s="17">
        <f t="shared" si="153"/>
        <v>24.648594864375454</v>
      </c>
      <c r="BF68" s="96">
        <f t="shared" si="144"/>
        <v>0.34962778709194597</v>
      </c>
      <c r="BK68" s="43">
        <f t="shared" si="145"/>
        <v>0.96433323872545462</v>
      </c>
      <c r="BL68" s="43">
        <f t="shared" si="145"/>
        <v>9.6433323872545458</v>
      </c>
      <c r="BM68" s="43">
        <f t="shared" si="145"/>
        <v>10.607665625979999</v>
      </c>
      <c r="BN68" s="43">
        <f t="shared" si="145"/>
        <v>0.2672612385957473</v>
      </c>
      <c r="BO68" s="17">
        <f t="shared" si="154"/>
        <v>23.850148339866227</v>
      </c>
      <c r="BP68" s="96">
        <f t="shared" si="146"/>
        <v>0.4043300800412814</v>
      </c>
      <c r="BU68" s="43">
        <f t="shared" si="147"/>
        <v>0.86141827372376734</v>
      </c>
      <c r="BV68" s="43">
        <f t="shared" si="147"/>
        <v>10.337019284685208</v>
      </c>
      <c r="BW68" s="43">
        <f t="shared" si="147"/>
        <v>11.198437558408976</v>
      </c>
      <c r="BX68" s="43">
        <f t="shared" si="147"/>
        <v>0.27798117011141821</v>
      </c>
      <c r="BY68" s="17">
        <f t="shared" si="155"/>
        <v>23.23926791701972</v>
      </c>
      <c r="BZ68" s="96">
        <f t="shared" si="148"/>
        <v>0.44480830125955456</v>
      </c>
    </row>
    <row r="69" spans="5:78" ht="20.100000000000001" customHeight="1">
      <c r="E69" s="38">
        <v>38</v>
      </c>
      <c r="F69" s="20">
        <f t="shared" si="132"/>
        <v>0.75460000000000005</v>
      </c>
      <c r="G69" s="20">
        <f t="shared" si="133"/>
        <v>6.7225792446311408</v>
      </c>
      <c r="H69" s="29">
        <f t="shared" si="134"/>
        <v>67488.873239436623</v>
      </c>
      <c r="M69" s="43">
        <f t="shared" si="135"/>
        <v>2.5332420024598301</v>
      </c>
      <c r="N69" s="43">
        <f t="shared" si="135"/>
        <v>0</v>
      </c>
      <c r="O69" s="43">
        <f t="shared" si="135"/>
        <v>2.5332420024598301</v>
      </c>
      <c r="P69" s="43">
        <f t="shared" si="135"/>
        <v>0</v>
      </c>
      <c r="Q69" s="17">
        <f t="shared" si="149"/>
        <v>36.828797194512823</v>
      </c>
      <c r="R69" s="96">
        <f t="shared" si="136"/>
        <v>0</v>
      </c>
      <c r="W69" s="43">
        <f t="shared" si="137"/>
        <v>1.8675764810090909</v>
      </c>
      <c r="X69" s="43">
        <f t="shared" si="137"/>
        <v>3.7351529620181818</v>
      </c>
      <c r="Y69" s="43">
        <f t="shared" si="137"/>
        <v>5.6027294430272718</v>
      </c>
      <c r="Z69" s="43">
        <f t="shared" si="137"/>
        <v>0.19792710557474169</v>
      </c>
      <c r="AA69" s="17">
        <f t="shared" si="150"/>
        <v>33.029611744484669</v>
      </c>
      <c r="AB69" s="96">
        <f t="shared" si="138"/>
        <v>0.11308497934862595</v>
      </c>
      <c r="AG69" s="43">
        <f t="shared" si="139"/>
        <v>1.4846636618139086</v>
      </c>
      <c r="AH69" s="43">
        <f t="shared" si="139"/>
        <v>5.9386546472556345</v>
      </c>
      <c r="AI69" s="43">
        <f t="shared" si="139"/>
        <v>7.4233183090695434</v>
      </c>
      <c r="AJ69" s="43">
        <f t="shared" si="139"/>
        <v>0.3273309516057521</v>
      </c>
      <c r="AK69" s="17">
        <f t="shared" si="151"/>
        <v>31.48157031311321</v>
      </c>
      <c r="AL69" s="96">
        <f t="shared" si="140"/>
        <v>0.188639085922025</v>
      </c>
      <c r="AQ69" s="43">
        <f t="shared" si="141"/>
        <v>1.3408675543297364</v>
      </c>
      <c r="AR69" s="43">
        <f t="shared" si="141"/>
        <v>8.0452053259784169</v>
      </c>
      <c r="AS69" s="43">
        <f t="shared" si="141"/>
        <v>9.3860728803081539</v>
      </c>
      <c r="AT69" s="43">
        <f t="shared" si="141"/>
        <v>0.21626868480121442</v>
      </c>
      <c r="AU69" s="17">
        <f t="shared" si="152"/>
        <v>30.496821444465908</v>
      </c>
      <c r="AV69" s="96">
        <f t="shared" si="142"/>
        <v>0.26380471619406543</v>
      </c>
      <c r="BA69" s="43">
        <f t="shared" si="143"/>
        <v>1.1924562469118114</v>
      </c>
      <c r="BB69" s="43">
        <f t="shared" si="143"/>
        <v>9.5396499752944912</v>
      </c>
      <c r="BC69" s="43">
        <f t="shared" si="143"/>
        <v>10.732106222206303</v>
      </c>
      <c r="BD69" s="43">
        <f t="shared" si="143"/>
        <v>0.29828410140519696</v>
      </c>
      <c r="BE69" s="17">
        <f t="shared" si="153"/>
        <v>29.416839660537903</v>
      </c>
      <c r="BF69" s="96">
        <f t="shared" si="144"/>
        <v>0.32429214305069415</v>
      </c>
      <c r="BK69" s="43">
        <f t="shared" si="145"/>
        <v>1.0770148548481062</v>
      </c>
      <c r="BL69" s="43">
        <f t="shared" si="145"/>
        <v>10.770148548481062</v>
      </c>
      <c r="BM69" s="43">
        <f t="shared" si="145"/>
        <v>11.847163403329168</v>
      </c>
      <c r="BN69" s="43">
        <f t="shared" si="145"/>
        <v>0.30516822820328776</v>
      </c>
      <c r="BO69" s="17">
        <f t="shared" si="154"/>
        <v>28.580005745411711</v>
      </c>
      <c r="BP69" s="96">
        <f t="shared" si="146"/>
        <v>0.37684207079664855</v>
      </c>
      <c r="BU69" s="43">
        <f t="shared" si="147"/>
        <v>0.96229860358367014</v>
      </c>
      <c r="BV69" s="43">
        <f t="shared" si="147"/>
        <v>11.547583243004041</v>
      </c>
      <c r="BW69" s="43">
        <f t="shared" si="147"/>
        <v>12.50988184658771</v>
      </c>
      <c r="BX69" s="43">
        <f t="shared" si="147"/>
        <v>0.4036271076793233</v>
      </c>
      <c r="BY69" s="17">
        <f t="shared" si="155"/>
        <v>27.702647185485212</v>
      </c>
      <c r="BZ69" s="96">
        <f t="shared" si="148"/>
        <v>0.41684042559854684</v>
      </c>
    </row>
    <row r="70" spans="5:78" ht="20.100000000000001" customHeight="1">
      <c r="E70" s="38">
        <v>40</v>
      </c>
      <c r="F70" s="20">
        <f t="shared" si="132"/>
        <v>0.79460000000000008</v>
      </c>
      <c r="G70" s="20">
        <f t="shared" si="133"/>
        <v>7.0789311791464415</v>
      </c>
      <c r="H70" s="29">
        <f t="shared" si="134"/>
        <v>71066.338028169019</v>
      </c>
      <c r="M70" s="43">
        <f t="shared" si="135"/>
        <v>2.7180741565597595</v>
      </c>
      <c r="N70" s="43">
        <f t="shared" si="135"/>
        <v>0</v>
      </c>
      <c r="O70" s="43">
        <f t="shared" si="135"/>
        <v>2.7180741565597595</v>
      </c>
      <c r="P70" s="43">
        <f t="shared" si="135"/>
        <v>0</v>
      </c>
      <c r="Q70" s="17">
        <f t="shared" si="149"/>
        <v>43.252200290789233</v>
      </c>
      <c r="R70" s="96">
        <f t="shared" si="136"/>
        <v>0</v>
      </c>
      <c r="W70" s="43">
        <f t="shared" si="137"/>
        <v>2.2318585006671467</v>
      </c>
      <c r="X70" s="43">
        <f t="shared" si="137"/>
        <v>4.4637170013342935</v>
      </c>
      <c r="Y70" s="43">
        <f t="shared" si="137"/>
        <v>6.6955755020014411</v>
      </c>
      <c r="Z70" s="43">
        <f t="shared" si="137"/>
        <v>0.23026732247531984</v>
      </c>
      <c r="AA70" s="17">
        <f t="shared" si="150"/>
        <v>41.773553250982687</v>
      </c>
      <c r="AB70" s="96">
        <f t="shared" si="138"/>
        <v>0.10685509500509843</v>
      </c>
      <c r="AG70" s="43">
        <f t="shared" si="139"/>
        <v>1.7206832084263015</v>
      </c>
      <c r="AH70" s="43">
        <f t="shared" si="139"/>
        <v>6.8827328337052061</v>
      </c>
      <c r="AI70" s="43">
        <f t="shared" si="139"/>
        <v>8.6034160421315082</v>
      </c>
      <c r="AJ70" s="43">
        <f t="shared" si="139"/>
        <v>0.36116365475927098</v>
      </c>
      <c r="AK70" s="17">
        <f t="shared" si="151"/>
        <v>38.208239508601139</v>
      </c>
      <c r="AL70" s="96">
        <f t="shared" si="140"/>
        <v>0.18013739764575698</v>
      </c>
      <c r="AQ70" s="43">
        <f t="shared" si="141"/>
        <v>1.4748355836011582</v>
      </c>
      <c r="AR70" s="43">
        <f t="shared" si="141"/>
        <v>8.8490135016069473</v>
      </c>
      <c r="AS70" s="43">
        <f t="shared" si="141"/>
        <v>10.323849085208106</v>
      </c>
      <c r="AT70" s="43">
        <f t="shared" si="141"/>
        <v>0.42524692616371035</v>
      </c>
      <c r="AU70" s="17">
        <f t="shared" si="152"/>
        <v>36.5308623066446</v>
      </c>
      <c r="AV70" s="96">
        <f t="shared" si="142"/>
        <v>0.24223390697233554</v>
      </c>
      <c r="BA70" s="43">
        <f t="shared" si="143"/>
        <v>1.3620581853847171</v>
      </c>
      <c r="BB70" s="43">
        <f t="shared" si="143"/>
        <v>10.896465483077737</v>
      </c>
      <c r="BC70" s="43">
        <f t="shared" si="143"/>
        <v>12.258523668462455</v>
      </c>
      <c r="BD70" s="43">
        <f t="shared" si="143"/>
        <v>0.38621003392845948</v>
      </c>
      <c r="BE70" s="17">
        <f t="shared" si="153"/>
        <v>35.563235683795192</v>
      </c>
      <c r="BF70" s="96">
        <f t="shared" si="144"/>
        <v>0.30639690887415061</v>
      </c>
      <c r="BK70" s="43">
        <f t="shared" si="145"/>
        <v>1.2276841873164415</v>
      </c>
      <c r="BL70" s="43">
        <f t="shared" si="145"/>
        <v>12.276841873164415</v>
      </c>
      <c r="BM70" s="43">
        <f t="shared" si="145"/>
        <v>13.504526060480858</v>
      </c>
      <c r="BN70" s="43">
        <f t="shared" si="145"/>
        <v>0.46923724619319485</v>
      </c>
      <c r="BO70" s="17">
        <f t="shared" si="154"/>
        <v>34.328269676148764</v>
      </c>
      <c r="BP70" s="96">
        <f t="shared" si="146"/>
        <v>0.35763066385179176</v>
      </c>
      <c r="BU70" s="43">
        <f t="shared" si="147"/>
        <v>1.065884431040955</v>
      </c>
      <c r="BV70" s="43">
        <f t="shared" si="147"/>
        <v>12.790613172491458</v>
      </c>
      <c r="BW70" s="43">
        <f t="shared" si="147"/>
        <v>13.856497603532413</v>
      </c>
      <c r="BX70" s="43">
        <f t="shared" si="147"/>
        <v>0.41222269370566444</v>
      </c>
      <c r="BY70" s="17">
        <f t="shared" si="155"/>
        <v>32.989206916899953</v>
      </c>
      <c r="BZ70" s="96">
        <f t="shared" si="148"/>
        <v>0.38772114785029854</v>
      </c>
    </row>
    <row r="71" spans="5:78" ht="20.100000000000001" customHeight="1">
      <c r="E71" s="38">
        <v>42</v>
      </c>
      <c r="F71" s="20">
        <f t="shared" si="132"/>
        <v>0.83460000000000001</v>
      </c>
      <c r="G71" s="20">
        <f t="shared" si="133"/>
        <v>7.4352831136617406</v>
      </c>
      <c r="H71" s="29">
        <f t="shared" si="134"/>
        <v>74643.8028169014</v>
      </c>
      <c r="M71" s="43">
        <f t="shared" si="135"/>
        <v>2.5819779354133008</v>
      </c>
      <c r="N71" s="43">
        <f t="shared" si="135"/>
        <v>0</v>
      </c>
      <c r="O71" s="43">
        <f t="shared" si="135"/>
        <v>2.5819779354133008</v>
      </c>
      <c r="P71" s="43">
        <f t="shared" si="135"/>
        <v>0</v>
      </c>
      <c r="Q71" s="17">
        <f t="shared" si="149"/>
        <v>48.936906209335547</v>
      </c>
      <c r="R71" s="96">
        <f t="shared" si="136"/>
        <v>0</v>
      </c>
      <c r="W71" s="43">
        <f t="shared" si="137"/>
        <v>2.2125329870368367</v>
      </c>
      <c r="X71" s="43">
        <f t="shared" si="137"/>
        <v>4.4250659740736733</v>
      </c>
      <c r="Y71" s="43">
        <f t="shared" si="137"/>
        <v>6.6375989611105108</v>
      </c>
      <c r="Z71" s="43">
        <f t="shared" si="137"/>
        <v>0.13827093706796392</v>
      </c>
      <c r="AA71" s="17">
        <f t="shared" si="150"/>
        <v>47.119351516781101</v>
      </c>
      <c r="AB71" s="96">
        <f t="shared" si="138"/>
        <v>9.3911860660852456E-2</v>
      </c>
      <c r="AG71" s="43">
        <f t="shared" si="139"/>
        <v>1.9618700891768168</v>
      </c>
      <c r="AH71" s="43">
        <f t="shared" si="139"/>
        <v>7.8474803567072673</v>
      </c>
      <c r="AI71" s="43">
        <f t="shared" si="139"/>
        <v>9.8093504458840837</v>
      </c>
      <c r="AJ71" s="43">
        <f t="shared" si="139"/>
        <v>0.27812474505321849</v>
      </c>
      <c r="AK71" s="17">
        <f t="shared" si="151"/>
        <v>45.329210922153564</v>
      </c>
      <c r="AL71" s="96">
        <f t="shared" si="140"/>
        <v>0.17312192727519993</v>
      </c>
      <c r="AQ71" s="43">
        <f t="shared" si="141"/>
        <v>1.7493739477992196</v>
      </c>
      <c r="AR71" s="43">
        <f t="shared" si="141"/>
        <v>10.496243686795317</v>
      </c>
      <c r="AS71" s="43">
        <f t="shared" si="141"/>
        <v>12.245617634594536</v>
      </c>
      <c r="AT71" s="43">
        <f t="shared" si="141"/>
        <v>0.40580461649657851</v>
      </c>
      <c r="AU71" s="17">
        <f t="shared" si="152"/>
        <v>43.928350518088223</v>
      </c>
      <c r="AV71" s="96">
        <f t="shared" si="142"/>
        <v>0.23894008227040794</v>
      </c>
      <c r="BA71" s="43">
        <f t="shared" si="143"/>
        <v>1.5237450848801812</v>
      </c>
      <c r="BB71" s="43">
        <f t="shared" si="143"/>
        <v>12.18996067904145</v>
      </c>
      <c r="BC71" s="43">
        <f t="shared" si="143"/>
        <v>13.713705763921631</v>
      </c>
      <c r="BD71" s="43">
        <f t="shared" si="143"/>
        <v>0.54995832023169</v>
      </c>
      <c r="BE71" s="17">
        <f t="shared" si="153"/>
        <v>42.335591428534471</v>
      </c>
      <c r="BF71" s="96">
        <f t="shared" si="144"/>
        <v>0.2879364682933267</v>
      </c>
      <c r="BK71" s="43">
        <f t="shared" si="145"/>
        <v>1.3389301436107832</v>
      </c>
      <c r="BL71" s="43">
        <f t="shared" si="145"/>
        <v>13.38930143610783</v>
      </c>
      <c r="BM71" s="43">
        <f t="shared" si="145"/>
        <v>14.728231579718614</v>
      </c>
      <c r="BN71" s="43">
        <f t="shared" si="145"/>
        <v>0.5776080908876341</v>
      </c>
      <c r="BO71" s="17">
        <f t="shared" si="154"/>
        <v>40.402897524686978</v>
      </c>
      <c r="BP71" s="96">
        <f t="shared" si="146"/>
        <v>0.33139458445837205</v>
      </c>
      <c r="BU71" s="43">
        <f t="shared" si="147"/>
        <v>1.1582367040135517</v>
      </c>
      <c r="BV71" s="43">
        <f t="shared" si="147"/>
        <v>13.89884044816262</v>
      </c>
      <c r="BW71" s="43">
        <f t="shared" si="147"/>
        <v>15.057077152176173</v>
      </c>
      <c r="BX71" s="43">
        <f t="shared" si="147"/>
        <v>0.62220349377922701</v>
      </c>
      <c r="BY71" s="17">
        <f t="shared" si="155"/>
        <v>39.010261349999709</v>
      </c>
      <c r="BZ71" s="96">
        <f t="shared" si="148"/>
        <v>0.35628678114874313</v>
      </c>
    </row>
    <row r="72" spans="5:78" ht="20.100000000000001" customHeight="1">
      <c r="E72" s="38">
        <v>44</v>
      </c>
      <c r="F72" s="20">
        <f t="shared" si="132"/>
        <v>0.87460000000000004</v>
      </c>
      <c r="G72" s="20">
        <f t="shared" si="133"/>
        <v>7.7916350481770413</v>
      </c>
      <c r="H72" s="29">
        <f t="shared" si="134"/>
        <v>78221.267605633795</v>
      </c>
      <c r="M72" s="43">
        <f t="shared" si="135"/>
        <v>3.5166361137816842</v>
      </c>
      <c r="N72" s="43">
        <f t="shared" si="135"/>
        <v>0</v>
      </c>
      <c r="O72" s="43">
        <f t="shared" si="135"/>
        <v>3.5166361137816842</v>
      </c>
      <c r="P72" s="43">
        <f t="shared" si="135"/>
        <v>0</v>
      </c>
      <c r="Q72" s="17">
        <f t="shared" si="149"/>
        <v>70.827665501732895</v>
      </c>
      <c r="R72" s="96">
        <f t="shared" si="136"/>
        <v>0</v>
      </c>
      <c r="W72" s="43">
        <f t="shared" si="137"/>
        <v>2.6551241317450454</v>
      </c>
      <c r="X72" s="43">
        <f t="shared" si="137"/>
        <v>5.3102482634900907</v>
      </c>
      <c r="Y72" s="43">
        <f t="shared" si="137"/>
        <v>7.9653723952351365</v>
      </c>
      <c r="Z72" s="43">
        <f t="shared" si="137"/>
        <v>0.13773129843231402</v>
      </c>
      <c r="AA72" s="17">
        <f t="shared" si="150"/>
        <v>63.549618897461464</v>
      </c>
      <c r="AB72" s="96">
        <f t="shared" si="138"/>
        <v>8.3560662606935204E-2</v>
      </c>
      <c r="AG72" s="43">
        <f t="shared" si="139"/>
        <v>2.0931869606769404</v>
      </c>
      <c r="AH72" s="43">
        <f t="shared" si="139"/>
        <v>8.3727478427077617</v>
      </c>
      <c r="AI72" s="43">
        <f t="shared" si="139"/>
        <v>10.465934803384702</v>
      </c>
      <c r="AJ72" s="43">
        <f t="shared" si="139"/>
        <v>0.24765408137927325</v>
      </c>
      <c r="AK72" s="17">
        <f t="shared" si="151"/>
        <v>58.375801632179652</v>
      </c>
      <c r="AL72" s="96">
        <f t="shared" si="140"/>
        <v>0.14342840027214779</v>
      </c>
      <c r="AQ72" s="43">
        <f t="shared" si="141"/>
        <v>1.6908382101264601</v>
      </c>
      <c r="AR72" s="43">
        <f t="shared" si="141"/>
        <v>10.145029260758758</v>
      </c>
      <c r="AS72" s="43">
        <f t="shared" si="141"/>
        <v>11.835867470885219</v>
      </c>
      <c r="AT72" s="43">
        <f t="shared" si="141"/>
        <v>0.33027403848617354</v>
      </c>
      <c r="AU72" s="17">
        <f t="shared" si="152"/>
        <v>52.110435114588391</v>
      </c>
      <c r="AV72" s="96">
        <f t="shared" si="142"/>
        <v>0.1946832575558104</v>
      </c>
      <c r="BA72" s="43">
        <f t="shared" si="143"/>
        <v>1.4914501485073961</v>
      </c>
      <c r="BB72" s="43">
        <f t="shared" si="143"/>
        <v>11.931601188059169</v>
      </c>
      <c r="BC72" s="43">
        <f t="shared" si="143"/>
        <v>13.423051336566566</v>
      </c>
      <c r="BD72" s="43">
        <f t="shared" si="143"/>
        <v>0.41289314937798971</v>
      </c>
      <c r="BE72" s="17">
        <f t="shared" si="153"/>
        <v>48.996680455543789</v>
      </c>
      <c r="BF72" s="96">
        <f t="shared" si="144"/>
        <v>0.24351856242353156</v>
      </c>
      <c r="BK72" s="43">
        <f t="shared" si="145"/>
        <v>1.2982495397731952</v>
      </c>
      <c r="BL72" s="43">
        <f t="shared" si="145"/>
        <v>12.982495397731952</v>
      </c>
      <c r="BM72" s="43">
        <f t="shared" si="145"/>
        <v>14.280744937505148</v>
      </c>
      <c r="BN72" s="43">
        <f t="shared" si="145"/>
        <v>0.59228689077922381</v>
      </c>
      <c r="BO72" s="17">
        <f t="shared" si="154"/>
        <v>46.031199827882254</v>
      </c>
      <c r="BP72" s="96">
        <f t="shared" si="146"/>
        <v>0.28203686730468686</v>
      </c>
      <c r="BU72" s="43">
        <f t="shared" si="147"/>
        <v>1.1546200629250152</v>
      </c>
      <c r="BV72" s="43">
        <f t="shared" si="147"/>
        <v>13.855440755100181</v>
      </c>
      <c r="BW72" s="43">
        <f t="shared" si="147"/>
        <v>15.010060818025195</v>
      </c>
      <c r="BX72" s="43">
        <f t="shared" si="147"/>
        <v>0.68265675040751428</v>
      </c>
      <c r="BY72" s="17">
        <f t="shared" si="155"/>
        <v>44.226673318283964</v>
      </c>
      <c r="BZ72" s="96">
        <f t="shared" si="148"/>
        <v>0.31328245412869737</v>
      </c>
    </row>
    <row r="73" spans="5:78" ht="20.100000000000001" customHeight="1">
      <c r="E73" s="38">
        <v>46</v>
      </c>
      <c r="F73" s="20">
        <f t="shared" si="132"/>
        <v>0.91460000000000008</v>
      </c>
      <c r="G73" s="20">
        <f t="shared" si="133"/>
        <v>8.1479869826923412</v>
      </c>
      <c r="H73" s="29">
        <f t="shared" si="134"/>
        <v>81798.732394366205</v>
      </c>
      <c r="M73" s="43">
        <f t="shared" si="135"/>
        <v>3.3936922110649466</v>
      </c>
      <c r="N73" s="43">
        <f t="shared" si="135"/>
        <v>0</v>
      </c>
      <c r="O73" s="43">
        <f t="shared" si="135"/>
        <v>3.3936922110649466</v>
      </c>
      <c r="P73" s="43">
        <f t="shared" si="135"/>
        <v>0</v>
      </c>
      <c r="Q73" s="17">
        <f t="shared" si="149"/>
        <v>79.413056902989496</v>
      </c>
      <c r="R73" s="96">
        <f t="shared" si="136"/>
        <v>0</v>
      </c>
      <c r="W73" s="43">
        <f t="shared" si="137"/>
        <v>2.8503821126748266</v>
      </c>
      <c r="X73" s="43">
        <f t="shared" si="137"/>
        <v>5.7007642253496531</v>
      </c>
      <c r="Y73" s="43">
        <f t="shared" si="137"/>
        <v>8.5511463380244805</v>
      </c>
      <c r="Z73" s="43">
        <f t="shared" si="137"/>
        <v>0.11747463071432812</v>
      </c>
      <c r="AA73" s="17">
        <f t="shared" si="150"/>
        <v>77.078864289131872</v>
      </c>
      <c r="AB73" s="96">
        <f t="shared" si="138"/>
        <v>7.3960148192705813E-2</v>
      </c>
      <c r="AG73" s="43">
        <f t="shared" si="139"/>
        <v>2.1732183904926434</v>
      </c>
      <c r="AH73" s="43">
        <f t="shared" si="139"/>
        <v>8.6928735619705737</v>
      </c>
      <c r="AI73" s="43">
        <f t="shared" si="139"/>
        <v>10.866091952463218</v>
      </c>
      <c r="AJ73" s="43">
        <f t="shared" si="139"/>
        <v>0.20830338752769406</v>
      </c>
      <c r="AK73" s="17">
        <f t="shared" si="151"/>
        <v>70.318003457031082</v>
      </c>
      <c r="AL73" s="96">
        <f t="shared" si="140"/>
        <v>0.12362230345863688</v>
      </c>
      <c r="AQ73" s="43">
        <f t="shared" si="141"/>
        <v>1.7136295887674384</v>
      </c>
      <c r="AR73" s="43">
        <f t="shared" si="141"/>
        <v>10.281777532604629</v>
      </c>
      <c r="AS73" s="43">
        <f t="shared" si="141"/>
        <v>11.995407121372068</v>
      </c>
      <c r="AT73" s="43">
        <f t="shared" si="141"/>
        <v>0.37387213782407069</v>
      </c>
      <c r="AU73" s="17">
        <f t="shared" si="152"/>
        <v>65.494486417266543</v>
      </c>
      <c r="AV73" s="96">
        <f t="shared" si="142"/>
        <v>0.15698691744980242</v>
      </c>
      <c r="BA73" s="43">
        <f t="shared" si="143"/>
        <v>1.3924408338871501</v>
      </c>
      <c r="BB73" s="43">
        <f t="shared" si="143"/>
        <v>11.139526671097201</v>
      </c>
      <c r="BC73" s="43">
        <f t="shared" si="143"/>
        <v>12.531967504984349</v>
      </c>
      <c r="BD73" s="43">
        <f t="shared" si="143"/>
        <v>0.4188159030765628</v>
      </c>
      <c r="BE73" s="17">
        <f t="shared" si="153"/>
        <v>59.700493623054257</v>
      </c>
      <c r="BF73" s="96">
        <f t="shared" si="144"/>
        <v>0.18659019373326424</v>
      </c>
      <c r="BK73" s="43">
        <f t="shared" si="145"/>
        <v>1.1015894782042412</v>
      </c>
      <c r="BL73" s="43">
        <f t="shared" si="145"/>
        <v>11.015894782042412</v>
      </c>
      <c r="BM73" s="43">
        <f t="shared" si="145"/>
        <v>12.117484260246655</v>
      </c>
      <c r="BN73" s="43">
        <f t="shared" si="145"/>
        <v>0.43609069142039636</v>
      </c>
      <c r="BO73" s="17">
        <f t="shared" si="154"/>
        <v>54.54506665983547</v>
      </c>
      <c r="BP73" s="96">
        <f t="shared" si="146"/>
        <v>0.20195950718589956</v>
      </c>
      <c r="BU73" s="43">
        <f t="shared" si="147"/>
        <v>0.90371425210078815</v>
      </c>
      <c r="BV73" s="43">
        <f t="shared" si="147"/>
        <v>10.844571025209458</v>
      </c>
      <c r="BW73" s="43">
        <f t="shared" si="147"/>
        <v>11.748285277310245</v>
      </c>
      <c r="BX73" s="43">
        <f t="shared" si="147"/>
        <v>0.64469474671342031</v>
      </c>
      <c r="BY73" s="17">
        <f t="shared" si="155"/>
        <v>49.663826155122365</v>
      </c>
      <c r="BZ73" s="96">
        <f t="shared" si="148"/>
        <v>0.21835955593387041</v>
      </c>
    </row>
    <row r="74" spans="5:78" ht="20.100000000000001" customHeight="1">
      <c r="E74" s="38">
        <v>48</v>
      </c>
      <c r="F74" s="20">
        <f t="shared" si="132"/>
        <v>0.9546</v>
      </c>
      <c r="G74" s="20">
        <f t="shared" si="133"/>
        <v>8.504338917207642</v>
      </c>
      <c r="H74" s="29">
        <f t="shared" si="134"/>
        <v>85376.1971830986</v>
      </c>
      <c r="M74" s="43">
        <f t="shared" si="135"/>
        <v>4.1334572513831445</v>
      </c>
      <c r="N74" s="43">
        <f t="shared" si="135"/>
        <v>0</v>
      </c>
      <c r="O74" s="43">
        <f t="shared" si="135"/>
        <v>4.1334572513831445</v>
      </c>
      <c r="P74" s="43">
        <f t="shared" si="135"/>
        <v>0</v>
      </c>
      <c r="Q74" s="17">
        <f t="shared" si="149"/>
        <v>100.12743622727423</v>
      </c>
      <c r="R74" s="96">
        <f t="shared" si="136"/>
        <v>0</v>
      </c>
      <c r="W74" s="43">
        <f t="shared" si="137"/>
        <v>3.2806175790475098</v>
      </c>
      <c r="X74" s="43">
        <f t="shared" si="137"/>
        <v>6.5612351580950197</v>
      </c>
      <c r="Y74" s="43">
        <f t="shared" si="137"/>
        <v>9.8418527371425313</v>
      </c>
      <c r="Z74" s="43">
        <f t="shared" si="137"/>
        <v>0.13880708574012907</v>
      </c>
      <c r="AA74" s="17">
        <f t="shared" si="150"/>
        <v>96.025365834088333</v>
      </c>
      <c r="AB74" s="96">
        <f t="shared" si="138"/>
        <v>6.8328145392660689E-2</v>
      </c>
      <c r="AG74" s="43">
        <f t="shared" si="139"/>
        <v>2.5577927530825315</v>
      </c>
      <c r="AH74" s="43">
        <f t="shared" si="139"/>
        <v>10.231171012330126</v>
      </c>
      <c r="AI74" s="43">
        <f t="shared" si="139"/>
        <v>12.788963765412657</v>
      </c>
      <c r="AJ74" s="43">
        <f t="shared" si="139"/>
        <v>0.18764011548290127</v>
      </c>
      <c r="AK74" s="17">
        <f t="shared" si="151"/>
        <v>89.888668525882267</v>
      </c>
      <c r="AL74" s="96">
        <f t="shared" si="140"/>
        <v>0.11382047570750471</v>
      </c>
      <c r="AQ74" s="43">
        <f t="shared" si="141"/>
        <v>2.1135460203993697</v>
      </c>
      <c r="AR74" s="43">
        <f t="shared" si="141"/>
        <v>12.681276122396216</v>
      </c>
      <c r="AS74" s="43">
        <f t="shared" si="141"/>
        <v>14.794822142795587</v>
      </c>
      <c r="AT74" s="43">
        <f t="shared" si="141"/>
        <v>0.2541498399203721</v>
      </c>
      <c r="AU74" s="17">
        <f t="shared" si="152"/>
        <v>84.420608691765466</v>
      </c>
      <c r="AV74" s="96">
        <f t="shared" si="142"/>
        <v>0.15021540733848288</v>
      </c>
      <c r="BA74" s="43">
        <f t="shared" si="143"/>
        <v>1.7502184675229056</v>
      </c>
      <c r="BB74" s="43">
        <f t="shared" si="143"/>
        <v>14.001747740183244</v>
      </c>
      <c r="BC74" s="43">
        <f t="shared" si="143"/>
        <v>15.75196620770615</v>
      </c>
      <c r="BD74" s="43">
        <f t="shared" si="143"/>
        <v>0.33397252998408217</v>
      </c>
      <c r="BE74" s="17">
        <f t="shared" si="153"/>
        <v>79.161754447701171</v>
      </c>
      <c r="BF74" s="96">
        <f t="shared" si="144"/>
        <v>0.1768751569223192</v>
      </c>
      <c r="BK74" s="43">
        <f t="shared" si="145"/>
        <v>1.3893549691702005</v>
      </c>
      <c r="BL74" s="43">
        <f t="shared" si="145"/>
        <v>13.893549691702004</v>
      </c>
      <c r="BM74" s="43">
        <f t="shared" si="145"/>
        <v>15.282904660872203</v>
      </c>
      <c r="BN74" s="43">
        <f t="shared" si="145"/>
        <v>0.34214743998914876</v>
      </c>
      <c r="BO74" s="17">
        <f t="shared" si="154"/>
        <v>73.127608899324741</v>
      </c>
      <c r="BP74" s="96">
        <f t="shared" si="146"/>
        <v>0.1899904824021984</v>
      </c>
      <c r="BU74" s="43">
        <f t="shared" si="147"/>
        <v>1.1387414609944986</v>
      </c>
      <c r="BV74" s="43">
        <f t="shared" si="147"/>
        <v>13.664897531933983</v>
      </c>
      <c r="BW74" s="43">
        <f t="shared" si="147"/>
        <v>14.80363899292848</v>
      </c>
      <c r="BX74" s="43">
        <f t="shared" si="147"/>
        <v>0.39804006286593385</v>
      </c>
      <c r="BY74" s="17">
        <f t="shared" si="155"/>
        <v>68.422534158340525</v>
      </c>
      <c r="BZ74" s="96">
        <f t="shared" si="148"/>
        <v>0.19971340874793175</v>
      </c>
    </row>
    <row r="75" spans="5:78" ht="20.100000000000001" customHeight="1">
      <c r="E75" s="38">
        <v>50</v>
      </c>
      <c r="F75" s="20">
        <f t="shared" si="132"/>
        <v>0.99460000000000004</v>
      </c>
      <c r="G75" s="20">
        <f t="shared" si="133"/>
        <v>8.860690851722941</v>
      </c>
      <c r="H75" s="29">
        <f t="shared" si="134"/>
        <v>88953.661971830996</v>
      </c>
      <c r="M75" s="43">
        <f t="shared" si="135"/>
        <v>4.0564614810994728</v>
      </c>
      <c r="N75" s="43">
        <f t="shared" si="135"/>
        <v>0</v>
      </c>
      <c r="O75" s="43">
        <f t="shared" si="135"/>
        <v>4.0564614810994728</v>
      </c>
      <c r="P75" s="43">
        <f t="shared" si="135"/>
        <v>0</v>
      </c>
      <c r="Q75" s="17">
        <f t="shared" si="149"/>
        <v>111.44876661807839</v>
      </c>
      <c r="R75" s="96">
        <f t="shared" si="136"/>
        <v>0</v>
      </c>
      <c r="W75" s="43">
        <f t="shared" si="137"/>
        <v>3.4199088463166079</v>
      </c>
      <c r="X75" s="43">
        <f t="shared" si="137"/>
        <v>6.8398176926332157</v>
      </c>
      <c r="Y75" s="43">
        <f t="shared" si="137"/>
        <v>10.259726538949824</v>
      </c>
      <c r="Z75" s="43">
        <f t="shared" si="137"/>
        <v>0.12134080350413037</v>
      </c>
      <c r="AA75" s="17">
        <f t="shared" si="150"/>
        <v>110.53011811092301</v>
      </c>
      <c r="AB75" s="96">
        <f t="shared" si="138"/>
        <v>6.188193597847317E-2</v>
      </c>
      <c r="AG75" s="43">
        <f t="shared" si="139"/>
        <v>2.9815881678872507</v>
      </c>
      <c r="AH75" s="43">
        <f t="shared" si="139"/>
        <v>11.926352671549003</v>
      </c>
      <c r="AI75" s="43">
        <f t="shared" si="139"/>
        <v>14.907940839436254</v>
      </c>
      <c r="AJ75" s="43">
        <f t="shared" si="139"/>
        <v>0.15805103005996451</v>
      </c>
      <c r="AK75" s="17">
        <f t="shared" si="151"/>
        <v>107.27309158555391</v>
      </c>
      <c r="AL75" s="96">
        <f t="shared" si="140"/>
        <v>0.1111774863133998</v>
      </c>
      <c r="AQ75" s="43">
        <f t="shared" si="141"/>
        <v>2.5537592764433161</v>
      </c>
      <c r="AR75" s="43">
        <f t="shared" si="141"/>
        <v>15.322555658659896</v>
      </c>
      <c r="AS75" s="43">
        <f t="shared" si="141"/>
        <v>17.876314935103213</v>
      </c>
      <c r="AT75" s="43">
        <f t="shared" si="141"/>
        <v>0.19018005431309448</v>
      </c>
      <c r="AU75" s="17">
        <f t="shared" si="152"/>
        <v>102.56849771557633</v>
      </c>
      <c r="AV75" s="96">
        <f t="shared" si="142"/>
        <v>0.14938851596666186</v>
      </c>
      <c r="BA75" s="43">
        <f t="shared" si="143"/>
        <v>2.0903616757354468</v>
      </c>
      <c r="BB75" s="43">
        <f t="shared" si="143"/>
        <v>16.722893405883575</v>
      </c>
      <c r="BC75" s="43">
        <f t="shared" si="143"/>
        <v>18.813255081619022</v>
      </c>
      <c r="BD75" s="43">
        <f t="shared" si="143"/>
        <v>0.2855831729659869</v>
      </c>
      <c r="BE75" s="17">
        <f t="shared" si="153"/>
        <v>97.01484992231876</v>
      </c>
      <c r="BF75" s="96">
        <f t="shared" si="144"/>
        <v>0.17237457378199159</v>
      </c>
      <c r="BK75" s="43">
        <f t="shared" si="145"/>
        <v>1.713874618341745</v>
      </c>
      <c r="BL75" s="43">
        <f t="shared" si="145"/>
        <v>17.138746183417446</v>
      </c>
      <c r="BM75" s="43">
        <f t="shared" si="145"/>
        <v>18.852620801759194</v>
      </c>
      <c r="BN75" s="43">
        <f t="shared" si="145"/>
        <v>0.45048078441958006</v>
      </c>
      <c r="BO75" s="17">
        <f t="shared" si="154"/>
        <v>90.839490513107549</v>
      </c>
      <c r="BP75" s="96">
        <f t="shared" si="146"/>
        <v>0.18867065509294589</v>
      </c>
      <c r="BU75" s="43">
        <f t="shared" si="147"/>
        <v>1.4199247799890506</v>
      </c>
      <c r="BV75" s="43">
        <f t="shared" si="147"/>
        <v>17.039097359868606</v>
      </c>
      <c r="BW75" s="43">
        <f t="shared" si="147"/>
        <v>18.459022139857655</v>
      </c>
      <c r="BX75" s="43">
        <f t="shared" si="147"/>
        <v>0.34378662665504928</v>
      </c>
      <c r="BY75" s="17">
        <f t="shared" si="155"/>
        <v>85.383275137275575</v>
      </c>
      <c r="BZ75" s="96">
        <f t="shared" si="148"/>
        <v>0.19956012852018004</v>
      </c>
    </row>
    <row r="76" spans="5:78" ht="20.100000000000001" customHeight="1">
      <c r="E76" s="38">
        <v>52</v>
      </c>
      <c r="F76" s="20">
        <f t="shared" si="132"/>
        <v>1.0346</v>
      </c>
      <c r="G76" s="20">
        <f t="shared" si="133"/>
        <v>9.2170427862382418</v>
      </c>
      <c r="H76" s="29">
        <f t="shared" si="134"/>
        <v>92531.126760563377</v>
      </c>
      <c r="M76" s="43">
        <f t="shared" si="135"/>
        <v>4.1924834913894742</v>
      </c>
      <c r="N76" s="43">
        <f t="shared" si="135"/>
        <v>0</v>
      </c>
      <c r="O76" s="43">
        <f t="shared" si="135"/>
        <v>4.1924834913894742</v>
      </c>
      <c r="P76" s="43">
        <f t="shared" si="135"/>
        <v>0</v>
      </c>
      <c r="Q76" s="17">
        <f t="shared" si="149"/>
        <v>128.41993054631646</v>
      </c>
      <c r="R76" s="96">
        <f t="shared" si="136"/>
        <v>0</v>
      </c>
      <c r="W76" s="43">
        <f t="shared" si="137"/>
        <v>3.5939625558724391</v>
      </c>
      <c r="X76" s="43">
        <f t="shared" si="137"/>
        <v>7.1879251117448781</v>
      </c>
      <c r="Y76" s="43">
        <f t="shared" si="137"/>
        <v>10.781887667617317</v>
      </c>
      <c r="Z76" s="43">
        <f t="shared" si="137"/>
        <v>0.11212958589786624</v>
      </c>
      <c r="AA76" s="17">
        <f t="shared" si="150"/>
        <v>127.11959454102863</v>
      </c>
      <c r="AB76" s="96">
        <f t="shared" si="138"/>
        <v>5.654458809200285E-2</v>
      </c>
      <c r="AG76" s="43">
        <f t="shared" si="139"/>
        <v>3.1540244987409296</v>
      </c>
      <c r="AH76" s="43">
        <f t="shared" si="139"/>
        <v>12.616097994963718</v>
      </c>
      <c r="AI76" s="43">
        <f t="shared" si="139"/>
        <v>15.770122493704648</v>
      </c>
      <c r="AJ76" s="43">
        <f t="shared" si="139"/>
        <v>0.20130589485782777</v>
      </c>
      <c r="AK76" s="17">
        <f t="shared" si="151"/>
        <v>122.88958584912849</v>
      </c>
      <c r="AL76" s="96">
        <f t="shared" si="140"/>
        <v>0.10266205966754985</v>
      </c>
      <c r="AQ76" s="43">
        <f t="shared" si="141"/>
        <v>2.6900902886430855</v>
      </c>
      <c r="AR76" s="43">
        <f t="shared" si="141"/>
        <v>16.140541731858512</v>
      </c>
      <c r="AS76" s="43">
        <f t="shared" si="141"/>
        <v>18.830632020501596</v>
      </c>
      <c r="AT76" s="43">
        <f t="shared" si="141"/>
        <v>0.2136845500975324</v>
      </c>
      <c r="AU76" s="17">
        <f t="shared" si="152"/>
        <v>117.55246377120015</v>
      </c>
      <c r="AV76" s="96">
        <f t="shared" si="142"/>
        <v>0.1373050059016532</v>
      </c>
      <c r="BA76" s="43">
        <f t="shared" si="143"/>
        <v>2.1931985486270338</v>
      </c>
      <c r="BB76" s="43">
        <f t="shared" si="143"/>
        <v>17.54558838901627</v>
      </c>
      <c r="BC76" s="43">
        <f t="shared" si="143"/>
        <v>19.738786937643301</v>
      </c>
      <c r="BD76" s="43">
        <f t="shared" si="143"/>
        <v>0.25975663738809485</v>
      </c>
      <c r="BE76" s="17">
        <f t="shared" si="153"/>
        <v>110.63822734147699</v>
      </c>
      <c r="BF76" s="96">
        <f t="shared" si="144"/>
        <v>0.15858522692037594</v>
      </c>
      <c r="BK76" s="43">
        <f t="shared" si="145"/>
        <v>1.786836565750973</v>
      </c>
      <c r="BL76" s="43">
        <f t="shared" si="145"/>
        <v>17.868365657509731</v>
      </c>
      <c r="BM76" s="43">
        <f t="shared" si="145"/>
        <v>19.655202223260705</v>
      </c>
      <c r="BN76" s="43">
        <f t="shared" si="145"/>
        <v>0.27711140114225541</v>
      </c>
      <c r="BO76" s="17">
        <f t="shared" si="154"/>
        <v>102.83621130975006</v>
      </c>
      <c r="BP76" s="96">
        <f t="shared" si="146"/>
        <v>0.1737555811317176</v>
      </c>
      <c r="BU76" s="43">
        <f t="shared" si="147"/>
        <v>1.4839391271216902</v>
      </c>
      <c r="BV76" s="43">
        <f t="shared" si="147"/>
        <v>17.807269525460278</v>
      </c>
      <c r="BW76" s="43">
        <f t="shared" si="147"/>
        <v>19.291208652581968</v>
      </c>
      <c r="BX76" s="43">
        <f t="shared" si="147"/>
        <v>0.33791347894710466</v>
      </c>
      <c r="BY76" s="17">
        <f t="shared" si="155"/>
        <v>96.642643027535783</v>
      </c>
      <c r="BZ76" s="96">
        <f t="shared" si="148"/>
        <v>0.18425892512466327</v>
      </c>
    </row>
    <row r="77" spans="5:78" ht="20.100000000000001" customHeight="1">
      <c r="E77" s="38">
        <v>54</v>
      </c>
      <c r="F77" s="20">
        <f t="shared" si="132"/>
        <v>1.0746</v>
      </c>
      <c r="G77" s="20">
        <f t="shared" si="133"/>
        <v>9.5733947207535426</v>
      </c>
      <c r="H77" s="29">
        <f t="shared" si="134"/>
        <v>96108.591549295772</v>
      </c>
      <c r="M77" s="43">
        <f t="shared" si="135"/>
        <v>4.712146184093231</v>
      </c>
      <c r="N77" s="43">
        <f t="shared" si="135"/>
        <v>0</v>
      </c>
      <c r="O77" s="43">
        <f t="shared" si="135"/>
        <v>4.712146184093231</v>
      </c>
      <c r="P77" s="43">
        <f t="shared" si="135"/>
        <v>0</v>
      </c>
      <c r="Q77" s="17">
        <f t="shared" si="149"/>
        <v>151.63415044889723</v>
      </c>
      <c r="R77" s="96">
        <f t="shared" si="136"/>
        <v>0</v>
      </c>
      <c r="W77" s="43">
        <f t="shared" si="137"/>
        <v>4.0935484040458059</v>
      </c>
      <c r="X77" s="43">
        <f t="shared" si="137"/>
        <v>8.1870968080916118</v>
      </c>
      <c r="Y77" s="43">
        <f t="shared" si="137"/>
        <v>12.280645212137419</v>
      </c>
      <c r="Z77" s="43">
        <f t="shared" si="137"/>
        <v>0.14309777418477715</v>
      </c>
      <c r="AA77" s="17">
        <f t="shared" si="150"/>
        <v>147.21029301288573</v>
      </c>
      <c r="AB77" s="96">
        <f t="shared" si="138"/>
        <v>5.5614975288276698E-2</v>
      </c>
      <c r="AG77" s="43">
        <f t="shared" si="139"/>
        <v>3.5397992664705806</v>
      </c>
      <c r="AH77" s="43">
        <f t="shared" si="139"/>
        <v>14.159197065882323</v>
      </c>
      <c r="AI77" s="43">
        <f t="shared" si="139"/>
        <v>17.698996332352905</v>
      </c>
      <c r="AJ77" s="43">
        <f t="shared" si="139"/>
        <v>0.24225839301547139</v>
      </c>
      <c r="AK77" s="17">
        <f t="shared" si="151"/>
        <v>141.57514127891869</v>
      </c>
      <c r="AL77" s="96">
        <f t="shared" si="140"/>
        <v>0.10001188724217579</v>
      </c>
      <c r="AQ77" s="43">
        <f t="shared" si="141"/>
        <v>2.9629603815422936</v>
      </c>
      <c r="AR77" s="43">
        <f t="shared" si="141"/>
        <v>17.777762289253761</v>
      </c>
      <c r="AS77" s="43">
        <f t="shared" si="141"/>
        <v>20.740722670796053</v>
      </c>
      <c r="AT77" s="43">
        <f t="shared" si="141"/>
        <v>0.21946488364145042</v>
      </c>
      <c r="AU77" s="17">
        <f t="shared" si="152"/>
        <v>135.51866978914106</v>
      </c>
      <c r="AV77" s="96">
        <f t="shared" si="142"/>
        <v>0.13118312271596891</v>
      </c>
      <c r="BA77" s="43">
        <f t="shared" si="143"/>
        <v>2.4240487062771612</v>
      </c>
      <c r="BB77" s="43">
        <f t="shared" si="143"/>
        <v>19.392389650217289</v>
      </c>
      <c r="BC77" s="43">
        <f t="shared" si="143"/>
        <v>21.816438356494448</v>
      </c>
      <c r="BD77" s="43">
        <f t="shared" si="143"/>
        <v>0.19461870036604254</v>
      </c>
      <c r="BE77" s="17">
        <f t="shared" si="153"/>
        <v>127.59551771459131</v>
      </c>
      <c r="BF77" s="96">
        <f t="shared" si="144"/>
        <v>0.15198331412859384</v>
      </c>
      <c r="BK77" s="43">
        <f t="shared" si="145"/>
        <v>1.8999715078298769</v>
      </c>
      <c r="BL77" s="43">
        <f t="shared" si="145"/>
        <v>18.999715078298767</v>
      </c>
      <c r="BM77" s="43">
        <f t="shared" si="145"/>
        <v>20.899686586128645</v>
      </c>
      <c r="BN77" s="43">
        <f t="shared" si="145"/>
        <v>0.23604255851658812</v>
      </c>
      <c r="BO77" s="17">
        <f t="shared" si="154"/>
        <v>116.51246747146196</v>
      </c>
      <c r="BP77" s="96">
        <f t="shared" si="146"/>
        <v>0.16307023180118019</v>
      </c>
      <c r="BU77" s="43">
        <f t="shared" si="147"/>
        <v>1.5718684132099656</v>
      </c>
      <c r="BV77" s="43">
        <f t="shared" si="147"/>
        <v>18.862420958519586</v>
      </c>
      <c r="BW77" s="43">
        <f t="shared" si="147"/>
        <v>20.434289371729552</v>
      </c>
      <c r="BX77" s="43">
        <f t="shared" si="147"/>
        <v>0.25206285927368738</v>
      </c>
      <c r="BY77" s="17">
        <f t="shared" si="155"/>
        <v>108.94626685669623</v>
      </c>
      <c r="BZ77" s="96">
        <f t="shared" si="148"/>
        <v>0.17313508303437783</v>
      </c>
    </row>
    <row r="78" spans="5:78" ht="20.100000000000001" customHeight="1">
      <c r="E78" s="38">
        <v>56</v>
      </c>
      <c r="F78" s="20">
        <f t="shared" si="132"/>
        <v>1.1146</v>
      </c>
      <c r="G78" s="21">
        <f t="shared" si="133"/>
        <v>9.9297466552688434</v>
      </c>
      <c r="H78" s="30">
        <f t="shared" si="134"/>
        <v>99686.056338028182</v>
      </c>
      <c r="M78" s="43">
        <f t="shared" si="135"/>
        <v>4.9361918770445259</v>
      </c>
      <c r="N78" s="43">
        <f t="shared" si="135"/>
        <v>0</v>
      </c>
      <c r="O78" s="43">
        <f t="shared" si="135"/>
        <v>4.9361918770445259</v>
      </c>
      <c r="P78" s="43">
        <f t="shared" si="135"/>
        <v>0</v>
      </c>
      <c r="Q78" s="17">
        <f t="shared" si="149"/>
        <v>168.41507186962241</v>
      </c>
      <c r="R78" s="96">
        <f t="shared" si="136"/>
        <v>0</v>
      </c>
      <c r="W78" s="43">
        <f t="shared" si="137"/>
        <v>4.4054859421415351</v>
      </c>
      <c r="X78" s="43">
        <f t="shared" si="137"/>
        <v>8.8109718842830702</v>
      </c>
      <c r="Y78" s="43">
        <f t="shared" si="137"/>
        <v>13.216457826424605</v>
      </c>
      <c r="Z78" s="43">
        <f t="shared" si="137"/>
        <v>0.12802874315028123</v>
      </c>
      <c r="AA78" s="17">
        <f t="shared" si="150"/>
        <v>163.70712883232406</v>
      </c>
      <c r="AB78" s="96">
        <f t="shared" si="138"/>
        <v>5.3821552837247849E-2</v>
      </c>
      <c r="AG78" s="43">
        <f t="shared" si="139"/>
        <v>3.740444602105601</v>
      </c>
      <c r="AH78" s="43">
        <f t="shared" si="139"/>
        <v>14.961778408422404</v>
      </c>
      <c r="AI78" s="43">
        <f t="shared" si="139"/>
        <v>18.702223010528005</v>
      </c>
      <c r="AJ78" s="43">
        <f t="shared" si="139"/>
        <v>0.2604710517780891</v>
      </c>
      <c r="AK78" s="17">
        <f t="shared" si="151"/>
        <v>158.42456861432919</v>
      </c>
      <c r="AL78" s="96">
        <f t="shared" si="140"/>
        <v>9.4441023505928243E-2</v>
      </c>
      <c r="AQ78" s="43">
        <f t="shared" si="141"/>
        <v>3.1253219373446681</v>
      </c>
      <c r="AR78" s="43">
        <f t="shared" si="141"/>
        <v>18.751931624068007</v>
      </c>
      <c r="AS78" s="43">
        <f t="shared" si="141"/>
        <v>21.877253561412676</v>
      </c>
      <c r="AT78" s="43">
        <f t="shared" si="141"/>
        <v>0.2458786426312472</v>
      </c>
      <c r="AU78" s="17">
        <f t="shared" si="152"/>
        <v>152.2474339218407</v>
      </c>
      <c r="AV78" s="96">
        <f t="shared" si="142"/>
        <v>0.12316747245601979</v>
      </c>
      <c r="BA78" s="43">
        <f t="shared" si="143"/>
        <v>2.5279668795616557</v>
      </c>
      <c r="BB78" s="43">
        <f t="shared" si="143"/>
        <v>20.223735036493245</v>
      </c>
      <c r="BC78" s="43">
        <f t="shared" si="143"/>
        <v>22.751701916054902</v>
      </c>
      <c r="BD78" s="43">
        <f t="shared" si="143"/>
        <v>0.23782419767657359</v>
      </c>
      <c r="BE78" s="17">
        <f t="shared" si="153"/>
        <v>143.47799217552779</v>
      </c>
      <c r="BF78" s="96">
        <f t="shared" si="144"/>
        <v>0.1409535687658075</v>
      </c>
      <c r="BK78" s="43">
        <f t="shared" si="145"/>
        <v>2.0314276096593598</v>
      </c>
      <c r="BL78" s="43">
        <f t="shared" si="145"/>
        <v>20.314276096593598</v>
      </c>
      <c r="BM78" s="43">
        <f t="shared" si="145"/>
        <v>22.345703706252955</v>
      </c>
      <c r="BN78" s="43">
        <f t="shared" si="145"/>
        <v>0.31341876463908785</v>
      </c>
      <c r="BO78" s="17">
        <f t="shared" si="154"/>
        <v>132.0966541533212</v>
      </c>
      <c r="BP78" s="96">
        <f t="shared" si="146"/>
        <v>0.15378342643724602</v>
      </c>
      <c r="BU78" s="43">
        <f t="shared" si="147"/>
        <v>1.7078582562390414</v>
      </c>
      <c r="BV78" s="43">
        <f t="shared" si="147"/>
        <v>20.494299074868497</v>
      </c>
      <c r="BW78" s="43">
        <f t="shared" si="147"/>
        <v>22.202157331107536</v>
      </c>
      <c r="BX78" s="43">
        <f t="shared" si="147"/>
        <v>0.25228944144737464</v>
      </c>
      <c r="BY78" s="17">
        <f t="shared" si="155"/>
        <v>124.1303705118456</v>
      </c>
      <c r="BZ78" s="96">
        <f t="shared" si="148"/>
        <v>0.16510302023881218</v>
      </c>
    </row>
    <row r="79" spans="5:78" ht="20.100000000000001" customHeight="1">
      <c r="E79" s="38">
        <v>58</v>
      </c>
      <c r="F79" s="20">
        <f t="shared" si="132"/>
        <v>1.1545999999999998</v>
      </c>
      <c r="G79" s="21">
        <f t="shared" si="133"/>
        <v>10.286098589784142</v>
      </c>
      <c r="H79" s="30">
        <f t="shared" si="134"/>
        <v>103263.52112676055</v>
      </c>
      <c r="M79" s="43">
        <f t="shared" si="135"/>
        <v>4.9285732018181152</v>
      </c>
      <c r="N79" s="43">
        <f t="shared" si="135"/>
        <v>0</v>
      </c>
      <c r="O79" s="43">
        <f t="shared" si="135"/>
        <v>4.9285732018181152</v>
      </c>
      <c r="P79" s="43">
        <f t="shared" si="135"/>
        <v>0</v>
      </c>
      <c r="Q79" s="17">
        <f t="shared" si="149"/>
        <v>183.60534956640336</v>
      </c>
      <c r="R79" s="96">
        <f t="shared" si="136"/>
        <v>0</v>
      </c>
      <c r="W79" s="43">
        <f t="shared" si="137"/>
        <v>4.337311076613128</v>
      </c>
      <c r="X79" s="43">
        <f t="shared" si="137"/>
        <v>8.674622153226256</v>
      </c>
      <c r="Y79" s="43">
        <f t="shared" si="137"/>
        <v>13.011933229839384</v>
      </c>
      <c r="Z79" s="43">
        <f t="shared" si="137"/>
        <v>0.15367877214058717</v>
      </c>
      <c r="AA79" s="17">
        <f t="shared" si="150"/>
        <v>178.66246361389227</v>
      </c>
      <c r="AB79" s="96">
        <f t="shared" si="138"/>
        <v>4.8553131854114556E-2</v>
      </c>
      <c r="AG79" s="43">
        <f t="shared" si="139"/>
        <v>3.734064273557764</v>
      </c>
      <c r="AH79" s="43">
        <f t="shared" si="139"/>
        <v>14.936257094231056</v>
      </c>
      <c r="AI79" s="43">
        <f t="shared" si="139"/>
        <v>18.670321367788819</v>
      </c>
      <c r="AJ79" s="43">
        <f t="shared" si="139"/>
        <v>0.22901150358205144</v>
      </c>
      <c r="AK79" s="17">
        <f t="shared" si="151"/>
        <v>173.16794868577051</v>
      </c>
      <c r="AL79" s="96">
        <f t="shared" si="140"/>
        <v>8.6253011643247543E-2</v>
      </c>
      <c r="AQ79" s="43">
        <f t="shared" si="141"/>
        <v>2.8528997452201321</v>
      </c>
      <c r="AR79" s="43">
        <f t="shared" si="141"/>
        <v>17.11739847132079</v>
      </c>
      <c r="AS79" s="43">
        <f t="shared" si="141"/>
        <v>19.970298216540925</v>
      </c>
      <c r="AT79" s="43">
        <f t="shared" si="141"/>
        <v>0.38041434791389928</v>
      </c>
      <c r="AU79" s="17">
        <f t="shared" si="152"/>
        <v>164.03703748421552</v>
      </c>
      <c r="AV79" s="96">
        <f t="shared" si="142"/>
        <v>0.10435081451021641</v>
      </c>
      <c r="BA79" s="43">
        <f t="shared" si="143"/>
        <v>2.4090176298430968</v>
      </c>
      <c r="BB79" s="43">
        <f t="shared" si="143"/>
        <v>19.272141038744774</v>
      </c>
      <c r="BC79" s="43">
        <f t="shared" si="143"/>
        <v>21.681158668587869</v>
      </c>
      <c r="BD79" s="43">
        <f t="shared" si="143"/>
        <v>0.2874757788162865</v>
      </c>
      <c r="BE79" s="17">
        <f t="shared" si="153"/>
        <v>153.88996764337776</v>
      </c>
      <c r="BF79" s="96">
        <f t="shared" si="144"/>
        <v>0.12523325161394366</v>
      </c>
      <c r="BK79" s="43">
        <f t="shared" si="145"/>
        <v>2.0421663884338219</v>
      </c>
      <c r="BL79" s="43">
        <f t="shared" si="145"/>
        <v>20.421663884338216</v>
      </c>
      <c r="BM79" s="43">
        <f t="shared" si="145"/>
        <v>22.463830272772036</v>
      </c>
      <c r="BN79" s="43">
        <f t="shared" si="145"/>
        <v>0.38099486695772744</v>
      </c>
      <c r="BO79" s="17">
        <f t="shared" si="154"/>
        <v>145.55020852526434</v>
      </c>
      <c r="BP79" s="96">
        <f t="shared" si="146"/>
        <v>0.14030666181280985</v>
      </c>
      <c r="BU79" s="43">
        <f t="shared" si="147"/>
        <v>1.7050486809476917</v>
      </c>
      <c r="BV79" s="43">
        <f t="shared" si="147"/>
        <v>20.460584171372297</v>
      </c>
      <c r="BW79" s="43">
        <f t="shared" si="147"/>
        <v>22.165632852319987</v>
      </c>
      <c r="BX79" s="43">
        <f t="shared" si="147"/>
        <v>0.30182470843727943</v>
      </c>
      <c r="BY79" s="17">
        <f t="shared" si="155"/>
        <v>137.02899250727899</v>
      </c>
      <c r="BZ79" s="96">
        <f t="shared" si="148"/>
        <v>0.14931573090479688</v>
      </c>
    </row>
    <row r="80" spans="5:78" ht="20.100000000000001" customHeight="1">
      <c r="E80" s="38">
        <v>60</v>
      </c>
      <c r="F80" s="20">
        <f t="shared" si="132"/>
        <v>1.1945999999999999</v>
      </c>
      <c r="G80" s="21">
        <f t="shared" si="133"/>
        <v>10.642450524299441</v>
      </c>
      <c r="H80" s="30">
        <f t="shared" si="134"/>
        <v>106840.98591549294</v>
      </c>
      <c r="M80" s="43">
        <f>N23+N52</f>
        <v>0</v>
      </c>
      <c r="N80" s="43">
        <f t="shared" ref="N80:P83" si="156">N23+N52</f>
        <v>0</v>
      </c>
      <c r="O80" s="43">
        <f t="shared" si="156"/>
        <v>5.0505869415151929</v>
      </c>
      <c r="P80" s="43">
        <f t="shared" si="156"/>
        <v>0</v>
      </c>
      <c r="Q80" s="17">
        <f t="shared" si="149"/>
        <v>203.61381795453693</v>
      </c>
      <c r="R80" s="96">
        <f t="shared" si="136"/>
        <v>0</v>
      </c>
      <c r="W80" s="43">
        <f t="shared" si="137"/>
        <v>4.4236246607426066</v>
      </c>
      <c r="X80" s="43">
        <f t="shared" si="137"/>
        <v>8.8472493214852133</v>
      </c>
      <c r="Y80" s="43">
        <f t="shared" si="137"/>
        <v>13.270873982227819</v>
      </c>
      <c r="Z80" s="43">
        <f t="shared" si="137"/>
        <v>0.12718166433367428</v>
      </c>
      <c r="AA80" s="17">
        <f t="shared" si="150"/>
        <v>197.76136772274197</v>
      </c>
      <c r="AB80" s="96">
        <f t="shared" si="138"/>
        <v>4.4736995012539076E-2</v>
      </c>
      <c r="AG80" s="43">
        <f t="shared" si="139"/>
        <v>3.8361195679517124</v>
      </c>
      <c r="AH80" s="43">
        <f t="shared" si="139"/>
        <v>15.34447827180685</v>
      </c>
      <c r="AI80" s="43">
        <f t="shared" si="139"/>
        <v>19.180597839758562</v>
      </c>
      <c r="AJ80" s="43">
        <f t="shared" si="139"/>
        <v>0.21591133275252056</v>
      </c>
      <c r="AK80" s="17">
        <f t="shared" si="151"/>
        <v>192.60027836997773</v>
      </c>
      <c r="AL80" s="96">
        <f t="shared" si="140"/>
        <v>7.9670073177831535E-2</v>
      </c>
      <c r="AQ80" s="43">
        <f t="shared" si="141"/>
        <v>3.1983370128432025</v>
      </c>
      <c r="AR80" s="43">
        <f t="shared" si="141"/>
        <v>19.190022077059211</v>
      </c>
      <c r="AS80" s="43">
        <f t="shared" si="141"/>
        <v>22.388359089902416</v>
      </c>
      <c r="AT80" s="43">
        <f t="shared" si="141"/>
        <v>0.36473323118322937</v>
      </c>
      <c r="AU80" s="17">
        <f t="shared" si="152"/>
        <v>186.43430401862233</v>
      </c>
      <c r="AV80" s="96">
        <f t="shared" si="142"/>
        <v>0.10293181921682386</v>
      </c>
      <c r="BA80" s="43">
        <f t="shared" si="143"/>
        <v>2.7141398190892074</v>
      </c>
      <c r="BB80" s="43">
        <f t="shared" si="143"/>
        <v>21.713118552713659</v>
      </c>
      <c r="BC80" s="43">
        <f t="shared" si="143"/>
        <v>24.427258371802868</v>
      </c>
      <c r="BD80" s="43">
        <f t="shared" si="143"/>
        <v>0.30969441709317669</v>
      </c>
      <c r="BE80" s="17">
        <f t="shared" si="153"/>
        <v>179.17501478879973</v>
      </c>
      <c r="BF80" s="96">
        <f t="shared" si="144"/>
        <v>0.12118385243783975</v>
      </c>
      <c r="BK80" s="43">
        <f t="shared" si="145"/>
        <v>2.2221243115775815</v>
      </c>
      <c r="BL80" s="43">
        <f t="shared" si="145"/>
        <v>22.221243115775817</v>
      </c>
      <c r="BM80" s="43">
        <f t="shared" si="145"/>
        <v>24.443367427353401</v>
      </c>
      <c r="BN80" s="43">
        <f t="shared" si="145"/>
        <v>0.30529250593772711</v>
      </c>
      <c r="BO80" s="17">
        <f t="shared" si="154"/>
        <v>166.03915808721595</v>
      </c>
      <c r="BP80" s="96">
        <f t="shared" si="146"/>
        <v>0.13383134058113924</v>
      </c>
      <c r="BU80" s="43">
        <f t="shared" si="147"/>
        <v>1.8782255733881084</v>
      </c>
      <c r="BV80" s="43">
        <f t="shared" si="147"/>
        <v>22.538706880657301</v>
      </c>
      <c r="BW80" s="43">
        <f t="shared" si="147"/>
        <v>24.416932454045408</v>
      </c>
      <c r="BX80" s="43">
        <f t="shared" si="147"/>
        <v>0.35495460817199176</v>
      </c>
      <c r="BY80" s="17">
        <f t="shared" si="155"/>
        <v>156.28775406088727</v>
      </c>
      <c r="BZ80" s="96">
        <f t="shared" si="148"/>
        <v>0.14421287845672523</v>
      </c>
    </row>
    <row r="81" spans="5:78" ht="20.100000000000001" customHeight="1">
      <c r="E81" s="38">
        <v>62</v>
      </c>
      <c r="F81" s="20">
        <f t="shared" si="132"/>
        <v>1.2345999999999999</v>
      </c>
      <c r="G81" s="21">
        <f t="shared" si="133"/>
        <v>10.998802458814744</v>
      </c>
      <c r="H81" s="30">
        <f t="shared" si="134"/>
        <v>110418.45070422534</v>
      </c>
      <c r="M81" s="43">
        <f>N24+N53</f>
        <v>0</v>
      </c>
      <c r="N81" s="43">
        <f t="shared" si="156"/>
        <v>0</v>
      </c>
      <c r="O81" s="43">
        <f t="shared" si="156"/>
        <v>5.2976501319412925</v>
      </c>
      <c r="P81" s="43">
        <f t="shared" si="156"/>
        <v>0</v>
      </c>
      <c r="Q81" s="17">
        <f t="shared" si="149"/>
        <v>222.56787777716508</v>
      </c>
      <c r="R81" s="96">
        <f t="shared" si="136"/>
        <v>0</v>
      </c>
      <c r="W81" s="43">
        <f t="shared" si="137"/>
        <v>4.6304548209625258</v>
      </c>
      <c r="X81" s="43">
        <f t="shared" si="137"/>
        <v>9.2609096419250516</v>
      </c>
      <c r="Y81" s="43">
        <f t="shared" si="137"/>
        <v>13.891364462887578</v>
      </c>
      <c r="Z81" s="43">
        <f t="shared" si="137"/>
        <v>0.12759763025172061</v>
      </c>
      <c r="AA81" s="17">
        <f t="shared" si="150"/>
        <v>219.21351958571461</v>
      </c>
      <c r="AB81" s="96">
        <f t="shared" si="138"/>
        <v>4.224606976534559E-2</v>
      </c>
      <c r="AG81" s="43">
        <f t="shared" si="139"/>
        <v>4.1355532535489967</v>
      </c>
      <c r="AH81" s="43">
        <f t="shared" si="139"/>
        <v>16.542213014195987</v>
      </c>
      <c r="AI81" s="43">
        <f t="shared" si="139"/>
        <v>20.677766267744985</v>
      </c>
      <c r="AJ81" s="43">
        <f t="shared" si="139"/>
        <v>0.1989182936074817</v>
      </c>
      <c r="AK81" s="17">
        <f t="shared" si="151"/>
        <v>213.8980154675167</v>
      </c>
      <c r="AL81" s="96">
        <f t="shared" si="140"/>
        <v>7.7336916745298856E-2</v>
      </c>
      <c r="AQ81" s="43">
        <f t="shared" si="141"/>
        <v>3.5713397845189219</v>
      </c>
      <c r="AR81" s="43">
        <f t="shared" si="141"/>
        <v>21.428038707113529</v>
      </c>
      <c r="AS81" s="43">
        <f t="shared" si="141"/>
        <v>24.999378491632452</v>
      </c>
      <c r="AT81" s="43">
        <f t="shared" si="141"/>
        <v>0.25660475030430513</v>
      </c>
      <c r="AU81" s="17">
        <f t="shared" si="152"/>
        <v>207.20704701155472</v>
      </c>
      <c r="AV81" s="96">
        <f t="shared" si="142"/>
        <v>0.10341365805921945</v>
      </c>
      <c r="BA81" s="43">
        <f t="shared" si="143"/>
        <v>3.0429214179537487</v>
      </c>
      <c r="BB81" s="43">
        <f t="shared" si="143"/>
        <v>24.34337134362999</v>
      </c>
      <c r="BC81" s="43">
        <f t="shared" si="143"/>
        <v>27.386292761583739</v>
      </c>
      <c r="BD81" s="43">
        <f t="shared" si="143"/>
        <v>0.33596274431890216</v>
      </c>
      <c r="BE81" s="17">
        <f t="shared" si="153"/>
        <v>201.48334057376232</v>
      </c>
      <c r="BF81" s="96">
        <f t="shared" si="144"/>
        <v>0.12082076500373473</v>
      </c>
      <c r="BK81" s="43">
        <f t="shared" si="145"/>
        <v>2.6009963242217347</v>
      </c>
      <c r="BL81" s="43">
        <f t="shared" si="145"/>
        <v>26.009963242217346</v>
      </c>
      <c r="BM81" s="43">
        <f t="shared" si="145"/>
        <v>28.610959566439085</v>
      </c>
      <c r="BN81" s="43">
        <f t="shared" si="145"/>
        <v>0.37264911448148708</v>
      </c>
      <c r="BO81" s="17">
        <f t="shared" si="154"/>
        <v>191.9260819171694</v>
      </c>
      <c r="BP81" s="96">
        <f t="shared" si="146"/>
        <v>0.13552073268208856</v>
      </c>
      <c r="BU81" s="43">
        <f t="shared" si="147"/>
        <v>2.1742336436123408</v>
      </c>
      <c r="BV81" s="43">
        <f t="shared" si="147"/>
        <v>26.090803723348088</v>
      </c>
      <c r="BW81" s="43">
        <f t="shared" si="147"/>
        <v>28.265037366960428</v>
      </c>
      <c r="BX81" s="43">
        <f t="shared" si="147"/>
        <v>0.48832243759876215</v>
      </c>
      <c r="BY81" s="17">
        <f t="shared" si="155"/>
        <v>180.05271879505116</v>
      </c>
      <c r="BZ81" s="96">
        <f t="shared" si="148"/>
        <v>0.14490646904947047</v>
      </c>
    </row>
    <row r="82" spans="5:78" ht="20.100000000000001" customHeight="1" thickBot="1">
      <c r="E82" s="38">
        <v>64</v>
      </c>
      <c r="F82" s="24">
        <f t="shared" si="132"/>
        <v>1.2746</v>
      </c>
      <c r="G82" s="25">
        <f t="shared" si="133"/>
        <v>11.355154393330045</v>
      </c>
      <c r="H82" s="31">
        <f t="shared" si="134"/>
        <v>113995.91549295773</v>
      </c>
      <c r="M82" s="43">
        <f>N25+N54</f>
        <v>0</v>
      </c>
      <c r="N82" s="43">
        <f t="shared" si="156"/>
        <v>0</v>
      </c>
      <c r="O82" s="43">
        <f t="shared" si="156"/>
        <v>5.6486816868545127</v>
      </c>
      <c r="P82" s="43">
        <f t="shared" si="156"/>
        <v>0</v>
      </c>
      <c r="Q82" s="17">
        <f t="shared" si="149"/>
        <v>248.46373894913879</v>
      </c>
      <c r="R82" s="96">
        <f t="shared" si="136"/>
        <v>0</v>
      </c>
      <c r="W82" s="43">
        <f t="shared" si="137"/>
        <v>4.9056663493678876</v>
      </c>
      <c r="X82" s="43">
        <f t="shared" si="137"/>
        <v>9.8113326987357752</v>
      </c>
      <c r="Y82" s="43">
        <f t="shared" si="137"/>
        <v>14.716999048103665</v>
      </c>
      <c r="Z82" s="43">
        <f t="shared" si="137"/>
        <v>0.12625218128080179</v>
      </c>
      <c r="AA82" s="17">
        <f t="shared" si="150"/>
        <v>244.00125403266182</v>
      </c>
      <c r="AB82" s="96">
        <f t="shared" si="138"/>
        <v>4.0210173253545811E-2</v>
      </c>
      <c r="AG82" s="43">
        <f t="shared" si="139"/>
        <v>4.288092409449944</v>
      </c>
      <c r="AH82" s="43">
        <f t="shared" si="139"/>
        <v>17.152369637799776</v>
      </c>
      <c r="AI82" s="43">
        <f t="shared" si="139"/>
        <v>21.440462047249717</v>
      </c>
      <c r="AJ82" s="43">
        <f t="shared" si="139"/>
        <v>0.25399657797181829</v>
      </c>
      <c r="AK82" s="17">
        <f t="shared" si="151"/>
        <v>237.24405586591769</v>
      </c>
      <c r="AL82" s="96">
        <f t="shared" si="140"/>
        <v>7.2298416814681812E-2</v>
      </c>
      <c r="AQ82" s="43">
        <f t="shared" si="141"/>
        <v>3.8809754132120364</v>
      </c>
      <c r="AR82" s="43">
        <f t="shared" si="141"/>
        <v>23.285852479272219</v>
      </c>
      <c r="AS82" s="43">
        <f t="shared" si="141"/>
        <v>27.166827892484253</v>
      </c>
      <c r="AT82" s="43">
        <f t="shared" si="141"/>
        <v>0.29983788098401115</v>
      </c>
      <c r="AU82" s="17">
        <f t="shared" si="152"/>
        <v>230.78956455346415</v>
      </c>
      <c r="AV82" s="96">
        <f t="shared" si="142"/>
        <v>0.10089647044625311</v>
      </c>
      <c r="BA82" s="43">
        <f t="shared" si="143"/>
        <v>3.4391918592353914</v>
      </c>
      <c r="BB82" s="43">
        <f t="shared" si="143"/>
        <v>27.513534873883131</v>
      </c>
      <c r="BC82" s="43">
        <f t="shared" si="143"/>
        <v>30.952726733118524</v>
      </c>
      <c r="BD82" s="43">
        <f t="shared" si="143"/>
        <v>0.34490838850500177</v>
      </c>
      <c r="BE82" s="17">
        <f t="shared" si="153"/>
        <v>224.97954589853242</v>
      </c>
      <c r="BF82" s="96">
        <f t="shared" si="144"/>
        <v>0.12229349456635474</v>
      </c>
      <c r="BK82" s="43">
        <f t="shared" si="145"/>
        <v>2.9584872655372516</v>
      </c>
      <c r="BL82" s="43">
        <f t="shared" si="145"/>
        <v>29.584872655372514</v>
      </c>
      <c r="BM82" s="43">
        <f t="shared" si="145"/>
        <v>32.543359920909765</v>
      </c>
      <c r="BN82" s="43">
        <f t="shared" si="145"/>
        <v>0.38021282542975166</v>
      </c>
      <c r="BO82" s="17">
        <f t="shared" si="154"/>
        <v>217.00175557739087</v>
      </c>
      <c r="BP82" s="96">
        <f t="shared" si="146"/>
        <v>0.13633471571072822</v>
      </c>
      <c r="BU82" s="43">
        <f t="shared" si="147"/>
        <v>2.5228166905184732</v>
      </c>
      <c r="BV82" s="43">
        <f t="shared" si="147"/>
        <v>30.273800286221675</v>
      </c>
      <c r="BW82" s="43">
        <f t="shared" si="147"/>
        <v>32.796616976740147</v>
      </c>
      <c r="BX82" s="43">
        <f t="shared" si="147"/>
        <v>0.44133198056569029</v>
      </c>
      <c r="BY82" s="17">
        <f t="shared" si="155"/>
        <v>207.43231308691512</v>
      </c>
      <c r="BZ82" s="96">
        <f t="shared" si="148"/>
        <v>0.14594544039788446</v>
      </c>
    </row>
    <row r="83" spans="5:78" ht="20.100000000000001" customHeight="1">
      <c r="E83" s="38">
        <v>66</v>
      </c>
      <c r="F83" s="20">
        <f t="shared" si="132"/>
        <v>1.3146</v>
      </c>
      <c r="G83" s="21">
        <f t="shared" si="133"/>
        <v>11.711506327845346</v>
      </c>
      <c r="H83" s="30">
        <f t="shared" si="134"/>
        <v>117573.38028169014</v>
      </c>
      <c r="M83" s="43">
        <f>N26+N55</f>
        <v>0</v>
      </c>
      <c r="N83" s="43">
        <f t="shared" si="156"/>
        <v>0</v>
      </c>
      <c r="O83" s="43">
        <f t="shared" si="156"/>
        <v>5.6986343834937951</v>
      </c>
      <c r="P83" s="43">
        <f t="shared" si="156"/>
        <v>0</v>
      </c>
      <c r="Q83" s="17">
        <f t="shared" si="149"/>
        <v>278.4899481257749</v>
      </c>
      <c r="R83" s="96">
        <f t="shared" si="136"/>
        <v>0</v>
      </c>
      <c r="W83" s="43">
        <f t="shared" si="137"/>
        <v>4.8913420356811423</v>
      </c>
      <c r="X83" s="43">
        <f t="shared" si="137"/>
        <v>9.7826840713622847</v>
      </c>
      <c r="Y83" s="43">
        <f t="shared" si="137"/>
        <v>14.674026107043426</v>
      </c>
      <c r="Z83" s="43">
        <f t="shared" si="137"/>
        <v>0.11746143690063671</v>
      </c>
      <c r="AA83" s="17">
        <f t="shared" si="150"/>
        <v>270.3479069418708</v>
      </c>
      <c r="AB83" s="96">
        <f t="shared" si="138"/>
        <v>3.6185536562950794E-2</v>
      </c>
      <c r="AG83" s="43">
        <f t="shared" si="139"/>
        <v>4.3918196552392779</v>
      </c>
      <c r="AH83" s="43">
        <f t="shared" si="139"/>
        <v>17.567278620957111</v>
      </c>
      <c r="AI83" s="43">
        <f t="shared" si="139"/>
        <v>21.959098276196393</v>
      </c>
      <c r="AJ83" s="43">
        <f t="shared" si="139"/>
        <v>0.24377784496310589</v>
      </c>
      <c r="AK83" s="17">
        <f t="shared" si="151"/>
        <v>265.96620319948022</v>
      </c>
      <c r="AL83" s="96">
        <f t="shared" si="140"/>
        <v>6.6050792956506899E-2</v>
      </c>
      <c r="AQ83" s="43">
        <f t="shared" si="141"/>
        <v>4.040896463153663</v>
      </c>
      <c r="AR83" s="43">
        <f t="shared" si="141"/>
        <v>24.245378778921975</v>
      </c>
      <c r="AS83" s="43">
        <f t="shared" si="141"/>
        <v>28.286275242075636</v>
      </c>
      <c r="AT83" s="43">
        <f t="shared" si="141"/>
        <v>0.27525916231168318</v>
      </c>
      <c r="AU83" s="17">
        <f t="shared" si="152"/>
        <v>261.02741242871735</v>
      </c>
      <c r="AV83" s="96">
        <f t="shared" si="142"/>
        <v>9.2884416059340211E-2</v>
      </c>
      <c r="BA83" s="43">
        <f t="shared" si="143"/>
        <v>3.5186651158910252</v>
      </c>
      <c r="BB83" s="43">
        <f t="shared" si="143"/>
        <v>28.149320927128201</v>
      </c>
      <c r="BC83" s="43">
        <f t="shared" si="143"/>
        <v>31.667986043019226</v>
      </c>
      <c r="BD83" s="43">
        <f t="shared" si="143"/>
        <v>0.39014184296008553</v>
      </c>
      <c r="BE83" s="17">
        <f t="shared" si="153"/>
        <v>252.60682773062697</v>
      </c>
      <c r="BF83" s="96">
        <f t="shared" si="144"/>
        <v>0.11143531305157701</v>
      </c>
      <c r="BK83" s="43">
        <f t="shared" si="145"/>
        <v>3.0812012517136305</v>
      </c>
      <c r="BL83" s="43">
        <f t="shared" si="145"/>
        <v>30.812012517136303</v>
      </c>
      <c r="BM83" s="43">
        <f t="shared" si="145"/>
        <v>33.893213768849932</v>
      </c>
      <c r="BN83" s="43">
        <f t="shared" si="145"/>
        <v>0.38019278172054871</v>
      </c>
      <c r="BO83" s="17">
        <f t="shared" si="154"/>
        <v>243.74700133708913</v>
      </c>
      <c r="BP83" s="96">
        <f t="shared" si="146"/>
        <v>0.12640981160020479</v>
      </c>
      <c r="BU83" s="43">
        <f t="shared" si="147"/>
        <v>2.6085195008266275</v>
      </c>
      <c r="BV83" s="43">
        <f t="shared" si="147"/>
        <v>31.30223400991953</v>
      </c>
      <c r="BW83" s="43">
        <f t="shared" si="147"/>
        <v>33.910753510746162</v>
      </c>
      <c r="BX83" s="43">
        <f t="shared" si="147"/>
        <v>0.4211628765705272</v>
      </c>
      <c r="BY83" s="17">
        <f t="shared" si="155"/>
        <v>231.673211318326</v>
      </c>
      <c r="BZ83" s="96">
        <f t="shared" si="148"/>
        <v>0.13511373987434963</v>
      </c>
    </row>
    <row r="84" spans="5:78" ht="20.100000000000001" customHeight="1">
      <c r="BL84" s="43"/>
    </row>
    <row r="85" spans="5:78" ht="20.100000000000001" customHeight="1">
      <c r="BL85" s="43"/>
    </row>
    <row r="86" spans="5:78" ht="20.100000000000001" customHeight="1">
      <c r="BL86" s="43"/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BV58:BW58"/>
    <mergeCell ref="AR58:AS58"/>
    <mergeCell ref="AW58:BA58"/>
    <mergeCell ref="BB58:BC58"/>
    <mergeCell ref="BG58:BK58"/>
    <mergeCell ref="BL58:BM58"/>
    <mergeCell ref="BQ58:BU58"/>
    <mergeCell ref="BQ30:BU30"/>
    <mergeCell ref="BV30:BW30"/>
    <mergeCell ref="E58:H58"/>
    <mergeCell ref="I58:M58"/>
    <mergeCell ref="N58:O58"/>
    <mergeCell ref="S58:W58"/>
    <mergeCell ref="X58:Y58"/>
    <mergeCell ref="AC58:AG58"/>
    <mergeCell ref="AH58:AI58"/>
    <mergeCell ref="AM58:AQ58"/>
    <mergeCell ref="AM30:AQ30"/>
    <mergeCell ref="AR30:AS30"/>
    <mergeCell ref="AW30:BA30"/>
    <mergeCell ref="BB30:BC30"/>
    <mergeCell ref="BG30:BK30"/>
    <mergeCell ref="BL30:BM30"/>
    <mergeCell ref="BL1:BM1"/>
    <mergeCell ref="BQ1:BU1"/>
    <mergeCell ref="BV1:BW1"/>
    <mergeCell ref="E30:H30"/>
    <mergeCell ref="I30:M30"/>
    <mergeCell ref="N30:O30"/>
    <mergeCell ref="S30:W30"/>
    <mergeCell ref="X30:Y30"/>
    <mergeCell ref="AC30:AG30"/>
    <mergeCell ref="AH30:AI30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tabSelected="1" topLeftCell="AS1" zoomScale="70" zoomScaleNormal="70" workbookViewId="0">
      <selection activeCell="BY2" sqref="BY2:BZ26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3" style="1" customWidth="1"/>
    <col min="18" max="18" width="8.85546875" style="1"/>
    <col min="19" max="26" width="11.140625" style="1" customWidth="1"/>
    <col min="27" max="27" width="13" style="1" customWidth="1"/>
    <col min="28" max="28" width="8.85546875" style="1"/>
    <col min="29" max="36" width="11.140625" style="1" customWidth="1"/>
    <col min="37" max="37" width="13" style="1" customWidth="1"/>
    <col min="38" max="38" width="8.85546875" style="1"/>
    <col min="39" max="46" width="11.140625" style="1" customWidth="1"/>
    <col min="47" max="47" width="13" style="1" customWidth="1"/>
    <col min="48" max="48" width="8.85546875" style="1"/>
    <col min="49" max="56" width="11.140625" style="1" customWidth="1"/>
    <col min="57" max="57" width="13" style="1" customWidth="1"/>
    <col min="58" max="58" width="8.85546875" style="1"/>
    <col min="59" max="66" width="11.140625" style="1" customWidth="1"/>
    <col min="67" max="67" width="13" style="1" customWidth="1"/>
    <col min="68" max="68" width="8.85546875" style="1"/>
    <col min="69" max="76" width="11.140625" style="1" customWidth="1"/>
    <col min="77" max="77" width="13" style="1" customWidth="1"/>
    <col min="78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2" t="s">
        <v>19</v>
      </c>
      <c r="F1" s="83"/>
      <c r="G1" s="83"/>
      <c r="H1" s="84"/>
      <c r="I1" s="79" t="s">
        <v>21</v>
      </c>
      <c r="J1" s="80"/>
      <c r="K1" s="80"/>
      <c r="L1" s="80"/>
      <c r="M1" s="81"/>
      <c r="N1" s="77">
        <v>0</v>
      </c>
      <c r="O1" s="78"/>
      <c r="P1" s="32"/>
      <c r="S1" s="79" t="s">
        <v>21</v>
      </c>
      <c r="T1" s="80"/>
      <c r="U1" s="80"/>
      <c r="V1" s="80"/>
      <c r="W1" s="81"/>
      <c r="X1" s="77">
        <v>0.04</v>
      </c>
      <c r="Y1" s="78"/>
      <c r="Z1" s="32"/>
      <c r="AC1" s="79" t="s">
        <v>21</v>
      </c>
      <c r="AD1" s="80"/>
      <c r="AE1" s="80"/>
      <c r="AF1" s="80"/>
      <c r="AG1" s="81"/>
      <c r="AH1" s="77">
        <v>0.08</v>
      </c>
      <c r="AI1" s="78"/>
      <c r="AJ1" s="32"/>
      <c r="AM1" s="79" t="s">
        <v>21</v>
      </c>
      <c r="AN1" s="80"/>
      <c r="AO1" s="80"/>
      <c r="AP1" s="80"/>
      <c r="AQ1" s="81"/>
      <c r="AR1" s="77">
        <v>0.12</v>
      </c>
      <c r="AS1" s="78"/>
      <c r="AT1" s="32"/>
      <c r="AW1" s="79" t="s">
        <v>21</v>
      </c>
      <c r="AX1" s="80"/>
      <c r="AY1" s="80"/>
      <c r="AZ1" s="80"/>
      <c r="BA1" s="81"/>
      <c r="BB1" s="77">
        <v>0.16</v>
      </c>
      <c r="BC1" s="78"/>
      <c r="BD1" s="32"/>
      <c r="BG1" s="79" t="s">
        <v>21</v>
      </c>
      <c r="BH1" s="80"/>
      <c r="BI1" s="80"/>
      <c r="BJ1" s="80"/>
      <c r="BK1" s="81"/>
      <c r="BL1" s="77">
        <v>0.2</v>
      </c>
      <c r="BM1" s="78"/>
      <c r="BN1" s="32"/>
      <c r="BQ1" s="79" t="s">
        <v>21</v>
      </c>
      <c r="BR1" s="80"/>
      <c r="BS1" s="80"/>
      <c r="BT1" s="80"/>
      <c r="BU1" s="81"/>
      <c r="BV1" s="77">
        <v>0.24</v>
      </c>
      <c r="BW1" s="78"/>
      <c r="BX1" s="32"/>
    </row>
    <row r="2" spans="2:78" ht="20.100000000000001" customHeight="1">
      <c r="B2" s="4" t="s">
        <v>1</v>
      </c>
      <c r="C2" s="5">
        <v>1000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6" t="s">
        <v>62</v>
      </c>
      <c r="R2" s="76" t="s">
        <v>63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6" t="s">
        <v>62</v>
      </c>
      <c r="AB2" s="76" t="s">
        <v>63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6" t="s">
        <v>62</v>
      </c>
      <c r="AL2" s="76" t="s">
        <v>63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6" t="s">
        <v>62</v>
      </c>
      <c r="AV2" s="76" t="s">
        <v>63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6" t="s">
        <v>62</v>
      </c>
      <c r="BF2" s="76" t="s">
        <v>63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6" t="s">
        <v>62</v>
      </c>
      <c r="BP2" s="76" t="s">
        <v>63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6" t="s">
        <v>62</v>
      </c>
      <c r="BZ2" s="76" t="s">
        <v>63</v>
      </c>
    </row>
    <row r="3" spans="2:78" ht="20.100000000000001" customHeight="1">
      <c r="B3" s="6" t="s">
        <v>24</v>
      </c>
      <c r="C3" s="7">
        <v>20.5</v>
      </c>
      <c r="D3" s="2"/>
      <c r="E3" s="38">
        <v>20</v>
      </c>
      <c r="F3" s="20">
        <f t="shared" ref="F3:F25" si="0">0.02*E3-0.0054</f>
        <v>0.39460000000000001</v>
      </c>
      <c r="G3" s="20">
        <f t="shared" ref="G3:G26" si="1">F3/$C$14/$C$7</f>
        <v>3.1442799318866128</v>
      </c>
      <c r="H3" s="29">
        <f t="shared" ref="H3:H26" si="2">F3*$C$7/$C$5</f>
        <v>35291.690140845072</v>
      </c>
      <c r="I3" s="19">
        <v>0.32469999999999999</v>
      </c>
      <c r="J3" s="19">
        <v>1.2999999999999999E-2</v>
      </c>
      <c r="K3" s="19">
        <v>1.2949999999999999</v>
      </c>
      <c r="L3" s="19">
        <f t="shared" ref="L3:L26" si="3">K3/$C$14</f>
        <v>0.91735123998583923</v>
      </c>
      <c r="M3" s="19">
        <f t="shared" ref="M3:M25" si="4">4*PI()^2*$C$13*SQRT($C$11*$C$2)*($C$7*I3*K3)^2</f>
        <v>9.4174916975472395E-2</v>
      </c>
      <c r="N3" s="19">
        <f t="shared" ref="N3:N25" si="5">4*PI()^2*N$1*SQRT($C$11*$C$2)*($C$7*I3*K3)^2</f>
        <v>0</v>
      </c>
      <c r="O3" s="19">
        <f t="shared" ref="O3:O25" si="6">M3+N3</f>
        <v>9.4174916975472395E-2</v>
      </c>
      <c r="P3" s="36">
        <f t="shared" ref="P3:P25" si="7">2*PI()^2*N$1*2*SQRT($C$2*$C$11)*J3*$C$7^2*K3^2/SQRT(2)</f>
        <v>0</v>
      </c>
      <c r="Q3" s="17">
        <f t="shared" ref="Q3:Q7" si="8">0.5926*0.5*$C$6*$F3^3*($C$7*I3*2+$C$7)*$C$8</f>
        <v>2.3894946142329263</v>
      </c>
      <c r="R3" s="96">
        <f t="shared" ref="R3:R26" si="9">N3/Q3</f>
        <v>0</v>
      </c>
      <c r="S3" s="44">
        <v>0.25119999999999998</v>
      </c>
      <c r="T3" s="45">
        <v>1.2E-2</v>
      </c>
      <c r="U3" s="45">
        <v>1.3049999999999999</v>
      </c>
      <c r="V3" s="19">
        <f t="shared" ref="V3:V26" si="10">U3/$C$14</f>
        <v>0.92443503334480326</v>
      </c>
      <c r="W3" s="19">
        <f t="shared" ref="W3:W25" si="11">4*PI()^2*$C$13*SQRT($C$11*$C$2)*($C$7*S3*U3)^2</f>
        <v>5.7238919290833364E-2</v>
      </c>
      <c r="X3" s="19">
        <f t="shared" ref="X3:X25" si="12">4*PI()^2*X$1*SQRT($C$11*$C$2)*($C$7*S3*U3)^2</f>
        <v>0.11447783858166673</v>
      </c>
      <c r="Y3" s="19">
        <f t="shared" ref="Y3:Y25" si="13">W3+X3</f>
        <v>0.1717167578725001</v>
      </c>
      <c r="Z3" s="36">
        <f t="shared" ref="Z3:Z25" si="14">2*PI()^2*X$1*2*SQRT($C$2*$C$11)*T3*$C$7^2*U3^2/SQRT(2)</f>
        <v>1.5393890717551081E-2</v>
      </c>
      <c r="AA3" s="17">
        <f t="shared" ref="AA3:AA7" si="15">0.5926*0.5*$C$6*$F3^3*($C$7*S3*2+$C$7)*$C$8</f>
        <v>2.1765349268967795</v>
      </c>
      <c r="AB3" s="96">
        <f t="shared" ref="AB3:AB26" si="16">X3/AA3</f>
        <v>5.2596371033147106E-2</v>
      </c>
      <c r="AC3" s="44">
        <v>0.18990000000000001</v>
      </c>
      <c r="AD3" s="45">
        <v>1.6E-2</v>
      </c>
      <c r="AE3" s="45">
        <v>1.405</v>
      </c>
      <c r="AF3" s="45">
        <f t="shared" ref="AF3:AF26" si="17">AE3/$C$14</f>
        <v>0.99527296693444345</v>
      </c>
      <c r="AG3" s="45">
        <f t="shared" ref="AG3:AG25" si="18">4*PI()^2*$C$13*SQRT($C$11*$C$2)*($C$7*AC3*AE3)^2</f>
        <v>3.7916977414121249E-2</v>
      </c>
      <c r="AH3" s="45">
        <f t="shared" ref="AH3:AH25" si="19">4*PI()^2*AH$1*SQRT($C$11*$C$2)*($C$7*AC3*AE3)^2</f>
        <v>0.15166790965648499</v>
      </c>
      <c r="AI3" s="45">
        <f t="shared" ref="AI3:AI25" si="20">AG3+AH3</f>
        <v>0.18958488707060625</v>
      </c>
      <c r="AJ3" s="46">
        <f t="shared" ref="AJ3:AJ25" si="21">2*PI()^2*AH$1*2*SQRT($C$2*$C$11)*AD3*$C$7^2*AE3^2/SQRT(2)</f>
        <v>4.758266437460993E-2</v>
      </c>
      <c r="AK3" s="17">
        <f t="shared" ref="AK3:AK7" si="22">0.5926*0.5*$C$6*$F3^3*($C$7*AC3*2+$C$7)*$C$8</f>
        <v>1.9989236502477215</v>
      </c>
      <c r="AL3" s="96">
        <f t="shared" ref="AL3:AL26" si="23">AH3/AK3</f>
        <v>7.5874788733271123E-2</v>
      </c>
      <c r="AM3" s="44">
        <v>0</v>
      </c>
      <c r="AN3" s="45">
        <v>0</v>
      </c>
      <c r="AO3" s="45">
        <v>0</v>
      </c>
      <c r="AP3" s="45">
        <f t="shared" ref="AP3:AP26" si="24">AO3/$C$14</f>
        <v>0</v>
      </c>
      <c r="AQ3" s="45">
        <f t="shared" ref="AQ3:AQ25" si="25">4*PI()^2*$C$13*SQRT($C$11*$C$2)*($C$7*AM3*AO3)^2</f>
        <v>0</v>
      </c>
      <c r="AR3" s="45">
        <f t="shared" ref="AR3:AR25" si="26">4*PI()^2*AR$1*SQRT($C$11*$C$2)*($C$7*AM3*AO3)^2</f>
        <v>0</v>
      </c>
      <c r="AS3" s="45">
        <f t="shared" ref="AS3:AS25" si="27">AQ3+AR3</f>
        <v>0</v>
      </c>
      <c r="AT3" s="46">
        <f t="shared" ref="AT3:AT25" si="28">2*PI()^2*AR$1*2*SQRT($C$2*$C$11)*AN3*$C$7^2*AO3^2/SQRT(2)</f>
        <v>0</v>
      </c>
      <c r="AU3" s="17">
        <f t="shared" ref="AU3:AU7" si="29">0.5926*0.5*$C$6*$F3^3*($C$7*AM3*2+$C$7)*$C$8</f>
        <v>1.4487053560282079</v>
      </c>
      <c r="AV3" s="96">
        <f t="shared" ref="AV3:AV26" si="30">AR3/AU3</f>
        <v>0</v>
      </c>
      <c r="AW3" s="44">
        <v>0</v>
      </c>
      <c r="AX3" s="45">
        <v>0</v>
      </c>
      <c r="AY3" s="45">
        <v>0</v>
      </c>
      <c r="AZ3" s="45">
        <f t="shared" ref="AZ3:AZ26" si="31">AY3/$C$14</f>
        <v>0</v>
      </c>
      <c r="BA3" s="45">
        <f>4*PI()^2*$C$13*SQRT($C$11*$C$2)*($C$7*AW3*AY3)^2</f>
        <v>0</v>
      </c>
      <c r="BB3" s="45">
        <f>4*PI()^2*BB$1*SQRT($C$11*$C$2)*($C$7*AW3*AY3)^2</f>
        <v>0</v>
      </c>
      <c r="BC3" s="45">
        <f t="shared" ref="BC3:BC25" si="32">BA3+BB3</f>
        <v>0</v>
      </c>
      <c r="BD3" s="46">
        <f t="shared" ref="BD3:BD25" si="33">2*PI()^2*BB$1*2*SQRT($C$2*$C$11)*AX3*$C$7^2*AY3^2/SQRT(2)</f>
        <v>0</v>
      </c>
      <c r="BE3" s="17">
        <f t="shared" ref="BE3:BE7" si="34">0.5926*0.5*$C$6*$F3^3*($C$7*AW3*2+$C$7)*$C$8</f>
        <v>1.4487053560282079</v>
      </c>
      <c r="BF3" s="96">
        <f t="shared" ref="BF3:BF26" si="35">BB3/BE3</f>
        <v>0</v>
      </c>
      <c r="BG3" s="44">
        <v>0</v>
      </c>
      <c r="BH3" s="45">
        <v>0</v>
      </c>
      <c r="BI3" s="45">
        <v>0</v>
      </c>
      <c r="BJ3" s="45">
        <f t="shared" ref="BJ3:BJ26" si="36">BI3/$C$14</f>
        <v>0</v>
      </c>
      <c r="BK3" s="45">
        <f t="shared" ref="BK3:BK25" si="37">4*PI()^2*$C$13*SQRT($C$11*$C$2)*($C$7*BG3*BI3)^2</f>
        <v>0</v>
      </c>
      <c r="BL3" s="45">
        <f t="shared" ref="BL3:BL25" si="38">4*PI()^2*BL$1*SQRT($C$11*$C$2)*($C$7*BG3*BI3)^2</f>
        <v>0</v>
      </c>
      <c r="BM3" s="45">
        <f t="shared" ref="BM3:BM25" si="39">BK3+BL3</f>
        <v>0</v>
      </c>
      <c r="BN3" s="46">
        <f t="shared" ref="BN3:BN25" si="40">2*PI()^2*BL$1*2*SQRT($C$2*$C$11)*BH3*$C$7^2*BI3^2/SQRT(2)</f>
        <v>0</v>
      </c>
      <c r="BO3" s="17">
        <f t="shared" ref="BO3:BO7" si="41">0.5926*0.5*$C$6*$F3^3*($C$7*BG3*2+$C$7)*$C$8</f>
        <v>1.4487053560282079</v>
      </c>
      <c r="BP3" s="96">
        <f t="shared" ref="BP3:BP26" si="42">BL3/BO3</f>
        <v>0</v>
      </c>
      <c r="BQ3" s="44">
        <v>0</v>
      </c>
      <c r="BR3" s="45">
        <v>0</v>
      </c>
      <c r="BS3" s="45">
        <v>0</v>
      </c>
      <c r="BT3" s="45">
        <f t="shared" ref="BT3:BT26" si="43">BS3/$C$14</f>
        <v>0</v>
      </c>
      <c r="BU3" s="45">
        <f t="shared" ref="BU3:BU25" si="44">4*PI()^2*$C$13*SQRT($C$11*$C$2)*($C$7*BQ3*BS3)^2</f>
        <v>0</v>
      </c>
      <c r="BV3" s="45">
        <f t="shared" ref="BV3:BV25" si="45">4*PI()^2*BV$1*SQRT($C$11*$C$2)*($C$7*BQ3*BS3)^2</f>
        <v>0</v>
      </c>
      <c r="BW3" s="45">
        <f t="shared" ref="BW3:BW25" si="46">BU3+BV3</f>
        <v>0</v>
      </c>
      <c r="BX3" s="46">
        <f t="shared" ref="BX3:BX25" si="47">2*PI()^2*BV$1*2*SQRT($C$2*$C$11)*BR3*$C$7^2*BS3^2/SQRT(2)</f>
        <v>0</v>
      </c>
      <c r="BY3" s="17">
        <f t="shared" ref="BY3:BY7" si="48">0.5926*0.5*$C$6*$F3^3*($C$7*BQ3*2+$C$7)*$C$8</f>
        <v>1.4487053560282079</v>
      </c>
      <c r="BZ3" s="96">
        <f t="shared" ref="BZ3:BZ26" si="49">BV3/BY3</f>
        <v>0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20">
        <f t="shared" si="1"/>
        <v>3.4630107916825184</v>
      </c>
      <c r="H4" s="29">
        <f t="shared" si="2"/>
        <v>38869.15492957746</v>
      </c>
      <c r="I4" s="19">
        <v>0.46139999999999998</v>
      </c>
      <c r="J4" s="19">
        <v>1.6E-2</v>
      </c>
      <c r="K4" s="19">
        <v>1.2729999999999999</v>
      </c>
      <c r="L4" s="19">
        <f t="shared" si="3"/>
        <v>0.90176689459611847</v>
      </c>
      <c r="M4" s="19">
        <f t="shared" si="4"/>
        <v>0.18375667318536812</v>
      </c>
      <c r="N4" s="19">
        <f t="shared" si="5"/>
        <v>0</v>
      </c>
      <c r="O4" s="19">
        <f t="shared" si="6"/>
        <v>0.18375667318536812</v>
      </c>
      <c r="P4" s="36">
        <f t="shared" si="7"/>
        <v>0</v>
      </c>
      <c r="Q4" s="17">
        <f t="shared" si="8"/>
        <v>3.7214492636743284</v>
      </c>
      <c r="R4" s="96">
        <f t="shared" si="9"/>
        <v>0</v>
      </c>
      <c r="S4" s="44">
        <v>0.39700000000000002</v>
      </c>
      <c r="T4" s="45">
        <v>1.2999999999999999E-2</v>
      </c>
      <c r="U4" s="45">
        <v>1.2749999999999999</v>
      </c>
      <c r="V4" s="19">
        <f t="shared" si="10"/>
        <v>0.90318365326791128</v>
      </c>
      <c r="W4" s="19">
        <f t="shared" si="11"/>
        <v>0.13646853047218613</v>
      </c>
      <c r="X4" s="19">
        <f t="shared" si="12"/>
        <v>0.27293706094437226</v>
      </c>
      <c r="Y4" s="19">
        <f t="shared" si="13"/>
        <v>0.40940559141655841</v>
      </c>
      <c r="Z4" s="36">
        <f t="shared" si="14"/>
        <v>1.5918782596181631E-2</v>
      </c>
      <c r="AA4" s="17">
        <f t="shared" si="15"/>
        <v>3.4721655809401626</v>
      </c>
      <c r="AB4" s="96">
        <f t="shared" si="16"/>
        <v>7.8607155846084034E-2</v>
      </c>
      <c r="AC4" s="44">
        <v>0.34749999999999998</v>
      </c>
      <c r="AD4" s="45">
        <v>1.0999999999999999E-2</v>
      </c>
      <c r="AE4" s="45">
        <v>1.274</v>
      </c>
      <c r="AF4" s="45">
        <f t="shared" si="17"/>
        <v>0.90247527393201488</v>
      </c>
      <c r="AG4" s="45">
        <f t="shared" si="18"/>
        <v>0.10439497767899739</v>
      </c>
      <c r="AH4" s="45">
        <f t="shared" si="19"/>
        <v>0.41757991071598954</v>
      </c>
      <c r="AI4" s="45">
        <f t="shared" si="20"/>
        <v>0.52197488839498696</v>
      </c>
      <c r="AJ4" s="46">
        <f t="shared" si="21"/>
        <v>2.6897236806376821E-2</v>
      </c>
      <c r="AK4" s="17">
        <f t="shared" si="22"/>
        <v>3.2805577813230635</v>
      </c>
      <c r="AL4" s="96">
        <f t="shared" si="23"/>
        <v>0.12728930217091855</v>
      </c>
      <c r="AM4" s="44">
        <v>0.3019</v>
      </c>
      <c r="AN4" s="45">
        <v>1.2E-2</v>
      </c>
      <c r="AO4" s="45">
        <v>1.274</v>
      </c>
      <c r="AP4" s="45">
        <f t="shared" si="24"/>
        <v>0.90247527393201488</v>
      </c>
      <c r="AQ4" s="45">
        <f t="shared" si="25"/>
        <v>7.8794556236494923E-2</v>
      </c>
      <c r="AR4" s="45">
        <f t="shared" si="26"/>
        <v>0.47276733741896954</v>
      </c>
      <c r="AS4" s="45">
        <f t="shared" si="27"/>
        <v>0.55156189365546449</v>
      </c>
      <c r="AT4" s="46">
        <f t="shared" si="28"/>
        <v>4.4013660228616622E-2</v>
      </c>
      <c r="AU4" s="17">
        <f t="shared" si="29"/>
        <v>3.1040463537970089</v>
      </c>
      <c r="AV4" s="96">
        <f t="shared" si="30"/>
        <v>0.1523067904062255</v>
      </c>
      <c r="AW4" s="44">
        <v>0.23089999999999999</v>
      </c>
      <c r="AX4" s="45">
        <v>1.2999999999999999E-2</v>
      </c>
      <c r="AY4" s="45">
        <v>1.3140000000000001</v>
      </c>
      <c r="AZ4" s="45">
        <f t="shared" si="31"/>
        <v>0.930810447367871</v>
      </c>
      <c r="BA4" s="45">
        <f>4*PI()^2*$C$13*SQRT($C$11*$C$2)*($C$7*AW4*AY4)^2</f>
        <v>4.9030884540623071E-2</v>
      </c>
      <c r="BB4" s="45">
        <f>4*PI()^2*BB$1*SQRT($C$11*$C$2)*($C$7*AW4*AY4)^2</f>
        <v>0.39224707632498457</v>
      </c>
      <c r="BC4" s="45">
        <f t="shared" si="32"/>
        <v>0.44127796086560767</v>
      </c>
      <c r="BD4" s="46">
        <f t="shared" si="33"/>
        <v>6.7630127133716134E-2</v>
      </c>
      <c r="BE4" s="17">
        <f t="shared" si="34"/>
        <v>2.82921496444723</v>
      </c>
      <c r="BF4" s="96">
        <f t="shared" si="35"/>
        <v>0.13864166606428985</v>
      </c>
      <c r="BG4" s="44">
        <v>0.16259999999999999</v>
      </c>
      <c r="BH4" s="45">
        <v>2.7E-2</v>
      </c>
      <c r="BI4" s="45">
        <v>1.381</v>
      </c>
      <c r="BJ4" s="45">
        <f t="shared" si="36"/>
        <v>0.97827186287292978</v>
      </c>
      <c r="BK4" s="45">
        <f t="shared" si="37"/>
        <v>2.6857128160000503E-2</v>
      </c>
      <c r="BL4" s="45">
        <f t="shared" si="38"/>
        <v>0.26857128160000504</v>
      </c>
      <c r="BM4" s="45">
        <f t="shared" si="39"/>
        <v>0.29542840976000556</v>
      </c>
      <c r="BN4" s="46">
        <f t="shared" si="40"/>
        <v>0.19393993932339434</v>
      </c>
      <c r="BO4" s="17">
        <f t="shared" si="41"/>
        <v>2.5648349096220202</v>
      </c>
      <c r="BP4" s="96">
        <f t="shared" si="42"/>
        <v>0.10471289227718146</v>
      </c>
      <c r="BQ4" s="44">
        <v>0</v>
      </c>
      <c r="BR4" s="45">
        <v>0</v>
      </c>
      <c r="BS4" s="45">
        <v>0</v>
      </c>
      <c r="BT4" s="45">
        <f t="shared" si="43"/>
        <v>0</v>
      </c>
      <c r="BU4" s="45">
        <f t="shared" si="44"/>
        <v>0</v>
      </c>
      <c r="BV4" s="45">
        <f t="shared" si="45"/>
        <v>0</v>
      </c>
      <c r="BW4" s="45">
        <f t="shared" si="46"/>
        <v>0</v>
      </c>
      <c r="BX4" s="46">
        <f t="shared" si="47"/>
        <v>0</v>
      </c>
      <c r="BY4" s="17">
        <f t="shared" si="48"/>
        <v>1.9354323193646394</v>
      </c>
      <c r="BZ4" s="96">
        <f t="shared" si="49"/>
        <v>0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20">
        <f t="shared" si="1"/>
        <v>3.7817416514784248</v>
      </c>
      <c r="H5" s="29">
        <f t="shared" si="2"/>
        <v>42446.619718309856</v>
      </c>
      <c r="I5" s="19">
        <v>0.58520000000000005</v>
      </c>
      <c r="J5" s="19">
        <v>1.4999999999999999E-2</v>
      </c>
      <c r="K5" s="19">
        <v>1.264</v>
      </c>
      <c r="L5" s="19">
        <f t="shared" si="3"/>
        <v>0.89539148057305096</v>
      </c>
      <c r="M5" s="19">
        <f t="shared" si="4"/>
        <v>0.29142977078115195</v>
      </c>
      <c r="N5" s="19">
        <f t="shared" si="5"/>
        <v>0</v>
      </c>
      <c r="O5" s="19">
        <f t="shared" si="6"/>
        <v>0.29142977078115195</v>
      </c>
      <c r="P5" s="36">
        <f t="shared" si="7"/>
        <v>0</v>
      </c>
      <c r="Q5" s="17">
        <f t="shared" si="8"/>
        <v>5.4705602488803375</v>
      </c>
      <c r="R5" s="96">
        <f t="shared" si="9"/>
        <v>0</v>
      </c>
      <c r="S5" s="26">
        <v>0.37940000000000002</v>
      </c>
      <c r="T5" s="20">
        <v>2.1999999999999999E-2</v>
      </c>
      <c r="U5" s="20">
        <v>1.2989999999999999</v>
      </c>
      <c r="V5" s="19">
        <f t="shared" si="10"/>
        <v>0.92018475732942484</v>
      </c>
      <c r="W5" s="19">
        <f t="shared" si="11"/>
        <v>0.12937313052119165</v>
      </c>
      <c r="X5" s="19">
        <f t="shared" si="12"/>
        <v>0.2587462610423833</v>
      </c>
      <c r="Y5" s="19">
        <f t="shared" si="13"/>
        <v>0.38811939156357494</v>
      </c>
      <c r="Z5" s="36">
        <f t="shared" si="14"/>
        <v>2.7963215699275359E-2</v>
      </c>
      <c r="AA5" s="17">
        <f t="shared" si="15"/>
        <v>4.4331097335655825</v>
      </c>
      <c r="AB5" s="96">
        <f t="shared" si="16"/>
        <v>5.8366762068457034E-2</v>
      </c>
      <c r="AC5" s="26">
        <v>0.2555</v>
      </c>
      <c r="AD5" s="20">
        <v>8.4000000000000005E-2</v>
      </c>
      <c r="AE5" s="20">
        <v>1.409</v>
      </c>
      <c r="AF5" s="19">
        <f t="shared" si="17"/>
        <v>0.99810648427802906</v>
      </c>
      <c r="AG5" s="19">
        <f t="shared" si="18"/>
        <v>6.9029531692677157E-2</v>
      </c>
      <c r="AH5" s="19">
        <f t="shared" si="19"/>
        <v>0.27611812677070863</v>
      </c>
      <c r="AI5" s="19">
        <f t="shared" si="20"/>
        <v>0.3451476584633858</v>
      </c>
      <c r="AJ5" s="36">
        <f t="shared" si="21"/>
        <v>0.25123341266677085</v>
      </c>
      <c r="AK5" s="17">
        <f t="shared" si="22"/>
        <v>3.8085221784271064</v>
      </c>
      <c r="AL5" s="96">
        <f t="shared" si="23"/>
        <v>7.2500070587679641E-2</v>
      </c>
      <c r="AM5" s="26">
        <v>0.41710000000000003</v>
      </c>
      <c r="AN5" s="20">
        <v>1.7999999999999999E-2</v>
      </c>
      <c r="AO5" s="20">
        <v>1.2689999999999999</v>
      </c>
      <c r="AP5" s="19">
        <f t="shared" si="24"/>
        <v>0.89893337725253286</v>
      </c>
      <c r="AQ5" s="19">
        <f t="shared" si="25"/>
        <v>0.14922265260092338</v>
      </c>
      <c r="AR5" s="19">
        <f t="shared" si="26"/>
        <v>0.89533591560554027</v>
      </c>
      <c r="AS5" s="19">
        <f t="shared" si="27"/>
        <v>1.0445585682064635</v>
      </c>
      <c r="AT5" s="36">
        <f t="shared" si="28"/>
        <v>6.550329303687745E-2</v>
      </c>
      <c r="AU5" s="17">
        <f t="shared" si="29"/>
        <v>4.6231577628530758</v>
      </c>
      <c r="AV5" s="96">
        <f t="shared" si="30"/>
        <v>0.19366328417332751</v>
      </c>
      <c r="AW5" s="26">
        <v>0.36409999999999998</v>
      </c>
      <c r="AX5" s="20">
        <v>1.4999999999999999E-2</v>
      </c>
      <c r="AY5" s="20">
        <v>1.278</v>
      </c>
      <c r="AZ5" s="19">
        <f t="shared" si="31"/>
        <v>0.90530879127560049</v>
      </c>
      <c r="BA5" s="19">
        <f>4*PI()^2*$C$13*SQRT($C$11*$C$2)*($C$7*AW5*AY5)^2</f>
        <v>0.11532785044117526</v>
      </c>
      <c r="BB5" s="19">
        <f>4*PI()^2*BB$1*SQRT($C$11*$C$2)*($C$7*AW5*AY5)^2</f>
        <v>0.92262280352940207</v>
      </c>
      <c r="BC5" s="19">
        <f t="shared" si="32"/>
        <v>1.0379506539705774</v>
      </c>
      <c r="BD5" s="36">
        <f t="shared" si="33"/>
        <v>7.3817458365921518E-2</v>
      </c>
      <c r="BE5" s="17">
        <f t="shared" si="34"/>
        <v>4.3559814882579246</v>
      </c>
      <c r="BF5" s="96">
        <f t="shared" si="35"/>
        <v>0.21180595142941802</v>
      </c>
      <c r="BG5" s="26">
        <v>0.30099999999999999</v>
      </c>
      <c r="BH5" s="20">
        <v>1.4E-2</v>
      </c>
      <c r="BI5" s="20">
        <v>1.2889999999999999</v>
      </c>
      <c r="BJ5" s="19">
        <f t="shared" si="36"/>
        <v>0.91310096397046092</v>
      </c>
      <c r="BK5" s="19">
        <f t="shared" si="37"/>
        <v>8.0180721114598688E-2</v>
      </c>
      <c r="BL5" s="19">
        <f t="shared" si="38"/>
        <v>0.80180721114598685</v>
      </c>
      <c r="BM5" s="19">
        <f t="shared" si="39"/>
        <v>0.88198793226058558</v>
      </c>
      <c r="BN5" s="36">
        <f t="shared" si="40"/>
        <v>8.7609258472626309E-2</v>
      </c>
      <c r="BO5" s="17">
        <f t="shared" si="41"/>
        <v>4.0378904896361503</v>
      </c>
      <c r="BP5" s="96">
        <f t="shared" si="42"/>
        <v>0.19857081642108546</v>
      </c>
      <c r="BQ5" s="26">
        <v>0</v>
      </c>
      <c r="BR5" s="20">
        <v>0</v>
      </c>
      <c r="BS5" s="20">
        <v>0</v>
      </c>
      <c r="BT5" s="19">
        <f t="shared" si="43"/>
        <v>0</v>
      </c>
      <c r="BU5" s="19">
        <f t="shared" si="44"/>
        <v>0</v>
      </c>
      <c r="BV5" s="19">
        <f t="shared" si="45"/>
        <v>0</v>
      </c>
      <c r="BW5" s="19">
        <f t="shared" si="46"/>
        <v>0</v>
      </c>
      <c r="BX5" s="36">
        <f t="shared" si="47"/>
        <v>0</v>
      </c>
      <c r="BY5" s="17">
        <f t="shared" si="48"/>
        <v>2.5205308924070855</v>
      </c>
      <c r="BZ5" s="96">
        <f t="shared" si="49"/>
        <v>0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20">
        <f t="shared" si="1"/>
        <v>4.1004725112743312</v>
      </c>
      <c r="H6" s="29">
        <f t="shared" si="2"/>
        <v>46024.084507042258</v>
      </c>
      <c r="I6" s="19">
        <v>0.87649999999999995</v>
      </c>
      <c r="J6" s="19">
        <v>1.2E-2</v>
      </c>
      <c r="K6" s="19">
        <v>1.3320000000000001</v>
      </c>
      <c r="L6" s="19">
        <f t="shared" si="3"/>
        <v>0.94356127541400625</v>
      </c>
      <c r="M6" s="19">
        <f t="shared" si="4"/>
        <v>0.72601137040549091</v>
      </c>
      <c r="N6" s="19">
        <f t="shared" si="5"/>
        <v>0</v>
      </c>
      <c r="O6" s="19">
        <f t="shared" si="6"/>
        <v>0.72601137040549091</v>
      </c>
      <c r="P6" s="36">
        <f t="shared" si="7"/>
        <v>0</v>
      </c>
      <c r="Q6" s="17">
        <f t="shared" si="8"/>
        <v>8.8455405964904905</v>
      </c>
      <c r="R6" s="96">
        <f t="shared" si="9"/>
        <v>0</v>
      </c>
      <c r="S6" s="26">
        <v>0.76490000000000002</v>
      </c>
      <c r="T6" s="20">
        <v>1.2999999999999999E-2</v>
      </c>
      <c r="U6" s="20">
        <v>1.304</v>
      </c>
      <c r="V6" s="19">
        <f t="shared" si="10"/>
        <v>0.92372665400890697</v>
      </c>
      <c r="W6" s="19">
        <f t="shared" si="11"/>
        <v>0.52990209502980568</v>
      </c>
      <c r="X6" s="19">
        <f t="shared" si="12"/>
        <v>1.0598041900596114</v>
      </c>
      <c r="Y6" s="19">
        <f t="shared" si="13"/>
        <v>1.589706285089417</v>
      </c>
      <c r="Z6" s="36">
        <f t="shared" si="14"/>
        <v>1.6651166552599024E-2</v>
      </c>
      <c r="AA6" s="17">
        <f t="shared" si="15"/>
        <v>8.1283867057761174</v>
      </c>
      <c r="AB6" s="96">
        <f t="shared" si="16"/>
        <v>0.1303830918017844</v>
      </c>
      <c r="AC6" s="26">
        <v>0.62509999999999999</v>
      </c>
      <c r="AD6" s="20">
        <v>1.6E-2</v>
      </c>
      <c r="AE6" s="20">
        <v>1.28</v>
      </c>
      <c r="AF6" s="19">
        <f t="shared" si="17"/>
        <v>0.90672554994739329</v>
      </c>
      <c r="AG6" s="19">
        <f t="shared" si="18"/>
        <v>0.34099661590339786</v>
      </c>
      <c r="AH6" s="19">
        <f t="shared" si="19"/>
        <v>1.3639864636135914</v>
      </c>
      <c r="AI6" s="19">
        <f t="shared" si="20"/>
        <v>1.7049830795169894</v>
      </c>
      <c r="AJ6" s="36">
        <f t="shared" si="21"/>
        <v>3.9492629177118273E-2</v>
      </c>
      <c r="AK6" s="17">
        <f t="shared" si="22"/>
        <v>7.2300165093435904</v>
      </c>
      <c r="AL6" s="96">
        <f t="shared" si="23"/>
        <v>0.18865606487217096</v>
      </c>
      <c r="AM6" s="26">
        <v>0.50309999999999999</v>
      </c>
      <c r="AN6" s="20">
        <v>1.7000000000000001E-2</v>
      </c>
      <c r="AO6" s="20">
        <v>1.2809999999999999</v>
      </c>
      <c r="AP6" s="19">
        <f t="shared" si="24"/>
        <v>0.9074339292832897</v>
      </c>
      <c r="AQ6" s="19">
        <f t="shared" si="25"/>
        <v>0.22122694703834386</v>
      </c>
      <c r="AR6" s="19">
        <f t="shared" si="26"/>
        <v>1.3273616822300631</v>
      </c>
      <c r="AS6" s="19">
        <f t="shared" si="27"/>
        <v>1.548588629268407</v>
      </c>
      <c r="AT6" s="36">
        <f t="shared" si="28"/>
        <v>6.3039762070136479E-2</v>
      </c>
      <c r="AU6" s="17">
        <f t="shared" si="29"/>
        <v>6.4460310732579833</v>
      </c>
      <c r="AV6" s="96">
        <f t="shared" si="30"/>
        <v>0.20591921868586055</v>
      </c>
      <c r="AW6" s="26">
        <v>0.40229999999999999</v>
      </c>
      <c r="AX6" s="20">
        <v>1.7999999999999999E-2</v>
      </c>
      <c r="AY6" s="20">
        <v>1.3049999999999999</v>
      </c>
      <c r="AZ6" s="19">
        <f t="shared" si="31"/>
        <v>0.92443503334480326</v>
      </c>
      <c r="BA6" s="19">
        <f>4*PI()^2*$C$13*SQRT($C$11*$C$2)*($C$7*AW6*AY6)^2</f>
        <v>0.14680884448772522</v>
      </c>
      <c r="BB6" s="19">
        <f>4*PI()^2*BB$1*SQRT($C$11*$C$2)*($C$7*AW6*AY6)^2</f>
        <v>1.1744707559018017</v>
      </c>
      <c r="BC6" s="19">
        <f t="shared" si="32"/>
        <v>1.3212796003895269</v>
      </c>
      <c r="BD6" s="36">
        <f t="shared" si="33"/>
        <v>9.2363344305306488E-2</v>
      </c>
      <c r="BE6" s="17">
        <f t="shared" si="34"/>
        <v>5.7982791719675779</v>
      </c>
      <c r="BF6" s="96">
        <f t="shared" si="35"/>
        <v>0.20255505488247452</v>
      </c>
      <c r="BG6" s="26">
        <v>0.438</v>
      </c>
      <c r="BH6" s="20">
        <v>0.02</v>
      </c>
      <c r="BI6" s="20">
        <v>1.284</v>
      </c>
      <c r="BJ6" s="19">
        <f t="shared" si="36"/>
        <v>0.90955906729097891</v>
      </c>
      <c r="BK6" s="19">
        <f t="shared" si="37"/>
        <v>0.16846488909347138</v>
      </c>
      <c r="BL6" s="19">
        <f t="shared" si="38"/>
        <v>1.6846488909347137</v>
      </c>
      <c r="BM6" s="19">
        <f t="shared" si="39"/>
        <v>1.8531137800281852</v>
      </c>
      <c r="BN6" s="36">
        <f t="shared" si="40"/>
        <v>0.12418701181150647</v>
      </c>
      <c r="BO6" s="17">
        <f t="shared" si="41"/>
        <v>6.0276913036745956</v>
      </c>
      <c r="BP6" s="96">
        <f t="shared" si="42"/>
        <v>0.27948493147081366</v>
      </c>
      <c r="BQ6" s="26">
        <v>0.24440000000000001</v>
      </c>
      <c r="BR6" s="20">
        <v>2.7E-2</v>
      </c>
      <c r="BS6" s="20">
        <v>1.3109999999999999</v>
      </c>
      <c r="BT6" s="19">
        <f t="shared" si="43"/>
        <v>0.92868530936018168</v>
      </c>
      <c r="BU6" s="19">
        <f t="shared" si="44"/>
        <v>5.4681311010327055E-2</v>
      </c>
      <c r="BV6" s="19">
        <f t="shared" si="45"/>
        <v>0.65617573212392466</v>
      </c>
      <c r="BW6" s="19">
        <f t="shared" si="46"/>
        <v>0.71085704313425169</v>
      </c>
      <c r="BX6" s="36">
        <f t="shared" si="47"/>
        <v>0.2097328834558867</v>
      </c>
      <c r="BY6" s="17">
        <f t="shared" si="48"/>
        <v>4.7835963821485814</v>
      </c>
      <c r="BZ6" s="96">
        <f t="shared" si="49"/>
        <v>0.13717205209299019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20">
        <f t="shared" si="1"/>
        <v>4.4192033710702372</v>
      </c>
      <c r="H7" s="29">
        <f t="shared" si="2"/>
        <v>49601.549295774654</v>
      </c>
      <c r="I7" s="19">
        <v>0.96699999999999997</v>
      </c>
      <c r="J7" s="19">
        <v>1.0999999999999999E-2</v>
      </c>
      <c r="K7" s="19">
        <v>1.423</v>
      </c>
      <c r="L7" s="19">
        <f t="shared" si="3"/>
        <v>1.0080237949805786</v>
      </c>
      <c r="M7" s="19">
        <f t="shared" si="4"/>
        <v>1.0085417479096452</v>
      </c>
      <c r="N7" s="19">
        <f t="shared" si="5"/>
        <v>0</v>
      </c>
      <c r="O7" s="19">
        <f t="shared" si="6"/>
        <v>1.0085417479096452</v>
      </c>
      <c r="P7" s="36">
        <f t="shared" si="7"/>
        <v>0</v>
      </c>
      <c r="Q7" s="17">
        <f t="shared" si="8"/>
        <v>11.800720609233695</v>
      </c>
      <c r="R7" s="96">
        <f t="shared" si="9"/>
        <v>0</v>
      </c>
      <c r="S7" s="26">
        <v>0.90849999999999997</v>
      </c>
      <c r="T7" s="20">
        <v>0.01</v>
      </c>
      <c r="U7" s="20">
        <v>1.3919999999999999</v>
      </c>
      <c r="V7" s="19">
        <f t="shared" si="10"/>
        <v>0.98606403556779021</v>
      </c>
      <c r="W7" s="19">
        <f t="shared" si="11"/>
        <v>0.85184281720049126</v>
      </c>
      <c r="X7" s="19">
        <f t="shared" si="12"/>
        <v>1.7036856344009825</v>
      </c>
      <c r="Y7" s="19">
        <f t="shared" si="13"/>
        <v>2.5555284516014738</v>
      </c>
      <c r="Z7" s="36">
        <f t="shared" si="14"/>
        <v>1.4595688976641021E-2</v>
      </c>
      <c r="AA7" s="17">
        <f t="shared" si="15"/>
        <v>11.330139726043393</v>
      </c>
      <c r="AB7" s="96">
        <f t="shared" si="16"/>
        <v>0.15036757494569114</v>
      </c>
      <c r="AC7" s="26">
        <v>0.82530000000000003</v>
      </c>
      <c r="AD7" s="20">
        <v>0.01</v>
      </c>
      <c r="AE7" s="20">
        <v>1.363</v>
      </c>
      <c r="AF7" s="19">
        <f t="shared" si="17"/>
        <v>0.96552103482679463</v>
      </c>
      <c r="AG7" s="19">
        <f t="shared" si="18"/>
        <v>0.67397926212930204</v>
      </c>
      <c r="AH7" s="19">
        <f t="shared" si="19"/>
        <v>2.6959170485172081</v>
      </c>
      <c r="AI7" s="19">
        <f t="shared" si="20"/>
        <v>3.3698963106465101</v>
      </c>
      <c r="AJ7" s="36">
        <f t="shared" si="21"/>
        <v>2.7987740407465295E-2</v>
      </c>
      <c r="AK7" s="17">
        <f t="shared" si="22"/>
        <v>10.66086913661719</v>
      </c>
      <c r="AL7" s="96">
        <f t="shared" si="23"/>
        <v>0.25287966806172163</v>
      </c>
      <c r="AM7" s="26">
        <v>0.7218</v>
      </c>
      <c r="AN7" s="20">
        <v>1.2999999999999999E-2</v>
      </c>
      <c r="AO7" s="20">
        <v>1.3320000000000001</v>
      </c>
      <c r="AP7" s="19">
        <f t="shared" si="24"/>
        <v>0.94356127541400625</v>
      </c>
      <c r="AQ7" s="19">
        <f t="shared" si="25"/>
        <v>0.49234931387072112</v>
      </c>
      <c r="AR7" s="19">
        <f t="shared" si="26"/>
        <v>2.9540958832243263</v>
      </c>
      <c r="AS7" s="19">
        <f t="shared" si="27"/>
        <v>3.4464451970950476</v>
      </c>
      <c r="AT7" s="36">
        <f t="shared" si="28"/>
        <v>5.2121773717052386E-2</v>
      </c>
      <c r="AU7" s="17">
        <f t="shared" si="29"/>
        <v>9.8283029586651178</v>
      </c>
      <c r="AV7" s="96">
        <f t="shared" si="30"/>
        <v>0.30057029129528912</v>
      </c>
      <c r="AW7" s="26">
        <v>0.63249999999999995</v>
      </c>
      <c r="AX7" s="20">
        <v>1.4999999999999999E-2</v>
      </c>
      <c r="AY7" s="20">
        <v>1.3240000000000001</v>
      </c>
      <c r="AZ7" s="19">
        <f t="shared" si="31"/>
        <v>0.93789424072683503</v>
      </c>
      <c r="BA7" s="19">
        <f>4*PI()^2*$C$13*SQRT($C$11*$C$2)*($C$7*AW7*AY7)^2</f>
        <v>0.37353229985343472</v>
      </c>
      <c r="BB7" s="19">
        <f>4*PI()^2*BB$1*SQRT($C$11*$C$2)*($C$7*AW7*AY7)^2</f>
        <v>2.9882583988274778</v>
      </c>
      <c r="BC7" s="19">
        <f t="shared" si="32"/>
        <v>3.3617906986809123</v>
      </c>
      <c r="BD7" s="36">
        <f t="shared" si="33"/>
        <v>7.9227025365129183E-2</v>
      </c>
      <c r="BE7" s="17">
        <f t="shared" si="34"/>
        <v>9.1099632515045403</v>
      </c>
      <c r="BF7" s="96">
        <f t="shared" si="35"/>
        <v>0.32802090593877609</v>
      </c>
      <c r="BG7" s="26">
        <v>0.56689999999999996</v>
      </c>
      <c r="BH7" s="20">
        <v>1.6E-2</v>
      </c>
      <c r="BI7" s="20">
        <v>1.3069999999999999</v>
      </c>
      <c r="BJ7" s="19">
        <f t="shared" si="36"/>
        <v>0.92585179201659606</v>
      </c>
      <c r="BK7" s="19">
        <f t="shared" si="37"/>
        <v>0.29241202008818334</v>
      </c>
      <c r="BL7" s="19">
        <f t="shared" si="38"/>
        <v>2.9241202008818332</v>
      </c>
      <c r="BM7" s="19">
        <f t="shared" si="39"/>
        <v>3.2165322209700165</v>
      </c>
      <c r="BN7" s="36">
        <f t="shared" si="40"/>
        <v>0.10294074142331405</v>
      </c>
      <c r="BO7" s="17">
        <f t="shared" si="41"/>
        <v>8.5822691329184941</v>
      </c>
      <c r="BP7" s="96">
        <f t="shared" si="42"/>
        <v>0.34071644172354848</v>
      </c>
      <c r="BQ7" s="26">
        <v>0.48949999999999999</v>
      </c>
      <c r="BR7" s="20">
        <v>2.3E-2</v>
      </c>
      <c r="BS7" s="20">
        <v>1.327</v>
      </c>
      <c r="BT7" s="19">
        <f t="shared" si="43"/>
        <v>0.94001937873452412</v>
      </c>
      <c r="BU7" s="19">
        <f t="shared" si="44"/>
        <v>0.22473896161825305</v>
      </c>
      <c r="BV7" s="19">
        <f t="shared" si="45"/>
        <v>2.6968675394190367</v>
      </c>
      <c r="BW7" s="19">
        <f t="shared" si="46"/>
        <v>2.9216065010372896</v>
      </c>
      <c r="BX7" s="36">
        <f t="shared" si="47"/>
        <v>0.18304887406509879</v>
      </c>
      <c r="BY7" s="17">
        <f t="shared" si="48"/>
        <v>7.9596544259282487</v>
      </c>
      <c r="BZ7" s="96">
        <f t="shared" si="49"/>
        <v>0.33881716405100465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20">
        <f t="shared" si="1"/>
        <v>4.7379342308661432</v>
      </c>
      <c r="H8" s="29">
        <f t="shared" si="2"/>
        <v>53179.014084507042</v>
      </c>
      <c r="I8" s="19">
        <v>1.0190999999999999</v>
      </c>
      <c r="J8" s="19">
        <v>1.4E-2</v>
      </c>
      <c r="K8" s="19">
        <v>1.4870000000000001</v>
      </c>
      <c r="L8" s="19">
        <f t="shared" si="3"/>
        <v>1.0533600724779484</v>
      </c>
      <c r="M8" s="19">
        <f t="shared" si="4"/>
        <v>1.2231695811913763</v>
      </c>
      <c r="N8" s="19">
        <f t="shared" si="5"/>
        <v>0</v>
      </c>
      <c r="O8" s="19">
        <f t="shared" si="6"/>
        <v>1.2231695811913763</v>
      </c>
      <c r="P8" s="36">
        <f t="shared" si="7"/>
        <v>0</v>
      </c>
      <c r="Q8" s="17">
        <f>0.5926*0.5*$C$6*$F8^3*($C$7*I8*2+$C$7)*$C$8</f>
        <v>15.059130506362857</v>
      </c>
      <c r="R8" s="96">
        <f t="shared" si="9"/>
        <v>0</v>
      </c>
      <c r="S8" s="26">
        <v>0.95699999999999996</v>
      </c>
      <c r="T8" s="20">
        <v>1.4999999999999999E-2</v>
      </c>
      <c r="U8" s="20">
        <v>1.464</v>
      </c>
      <c r="V8" s="19">
        <f t="shared" si="10"/>
        <v>1.0370673477523311</v>
      </c>
      <c r="W8" s="19">
        <f t="shared" si="11"/>
        <v>1.0455315939966778</v>
      </c>
      <c r="X8" s="19">
        <f t="shared" si="12"/>
        <v>2.0910631879933557</v>
      </c>
      <c r="Y8" s="19">
        <f t="shared" si="13"/>
        <v>3.1365947819900333</v>
      </c>
      <c r="Z8" s="36">
        <f t="shared" si="14"/>
        <v>2.4216955417099249E-2</v>
      </c>
      <c r="AA8" s="17">
        <f>0.5926*0.5*$C$6*$F8^3*($C$7*S8*2+$C$7)*$C$8</f>
        <v>14.443521261122166</v>
      </c>
      <c r="AB8" s="96">
        <f t="shared" si="16"/>
        <v>0.14477516598545123</v>
      </c>
      <c r="AC8" s="26">
        <v>0.90600000000000003</v>
      </c>
      <c r="AD8" s="20">
        <v>1.0999999999999999E-2</v>
      </c>
      <c r="AE8" s="20">
        <v>1.4430000000000001</v>
      </c>
      <c r="AF8" s="19">
        <f t="shared" si="17"/>
        <v>1.0221913816985067</v>
      </c>
      <c r="AG8" s="19">
        <f t="shared" si="18"/>
        <v>0.91037472014173626</v>
      </c>
      <c r="AH8" s="19">
        <f t="shared" si="19"/>
        <v>3.641498880566945</v>
      </c>
      <c r="AI8" s="19">
        <f t="shared" si="20"/>
        <v>4.5518736007086815</v>
      </c>
      <c r="AJ8" s="36">
        <f t="shared" si="21"/>
        <v>3.4506544636752269E-2</v>
      </c>
      <c r="AK8" s="17">
        <f>0.5926*0.5*$C$6*$F8^3*($C$7*AC8*2+$C$7)*$C$8</f>
        <v>13.93794845102112</v>
      </c>
      <c r="AL8" s="96">
        <f t="shared" si="23"/>
        <v>0.26126505585548798</v>
      </c>
      <c r="AM8" s="26">
        <v>0.83899999999999997</v>
      </c>
      <c r="AN8" s="20">
        <v>1.0999999999999999E-2</v>
      </c>
      <c r="AO8" s="20">
        <v>1.4239999999999999</v>
      </c>
      <c r="AP8" s="19">
        <f t="shared" si="24"/>
        <v>1.008732174316475</v>
      </c>
      <c r="AQ8" s="19">
        <f t="shared" si="25"/>
        <v>0.76028256662603866</v>
      </c>
      <c r="AR8" s="19">
        <f t="shared" si="26"/>
        <v>4.561695399756232</v>
      </c>
      <c r="AS8" s="19">
        <f t="shared" si="27"/>
        <v>5.3219779663822706</v>
      </c>
      <c r="AT8" s="36">
        <f t="shared" si="28"/>
        <v>5.040574618405505E-2</v>
      </c>
      <c r="AU8" s="17">
        <f>0.5926*0.5*$C$6*$F8^3*($C$7*AM8*2+$C$7)*$C$8</f>
        <v>13.273764563241306</v>
      </c>
      <c r="AV8" s="96">
        <f t="shared" si="30"/>
        <v>0.34366252151170568</v>
      </c>
      <c r="AW8" s="26">
        <v>0.77559999999999996</v>
      </c>
      <c r="AX8" s="20">
        <v>1.0999999999999999E-2</v>
      </c>
      <c r="AY8" s="20">
        <v>1.4059999999999999</v>
      </c>
      <c r="AZ8" s="19">
        <f t="shared" si="31"/>
        <v>0.99598134627033974</v>
      </c>
      <c r="BA8" s="19">
        <f>4*PI()^2*$C$13*SQRT($C$11*$C$2)*($C$7*AW8*AY8)^2</f>
        <v>0.63339900104546243</v>
      </c>
      <c r="BB8" s="19">
        <f>4*PI()^2*BB$1*SQRT($C$11*$C$2)*($C$7*AW8*AY8)^2</f>
        <v>5.0671920083636994</v>
      </c>
      <c r="BC8" s="19">
        <f t="shared" si="32"/>
        <v>5.7005910094091616</v>
      </c>
      <c r="BD8" s="36">
        <f t="shared" si="33"/>
        <v>6.5519329987469135E-2</v>
      </c>
      <c r="BE8" s="17">
        <f>0.5926*0.5*$C$6*$F8^3*($C$7*AW8*2+$C$7)*$C$8</f>
        <v>12.645268167939214</v>
      </c>
      <c r="BF8" s="96">
        <f t="shared" si="35"/>
        <v>0.40071843009316693</v>
      </c>
      <c r="BG8" s="26">
        <v>0.66779999999999995</v>
      </c>
      <c r="BH8" s="20">
        <v>1.4E-2</v>
      </c>
      <c r="BI8" s="20">
        <v>1.3660000000000001</v>
      </c>
      <c r="BJ8" s="19">
        <f t="shared" si="36"/>
        <v>0.96764617283448384</v>
      </c>
      <c r="BK8" s="19">
        <f t="shared" si="37"/>
        <v>0.44322613421005658</v>
      </c>
      <c r="BL8" s="19">
        <f t="shared" si="38"/>
        <v>4.4322613421005661</v>
      </c>
      <c r="BM8" s="19">
        <f t="shared" si="39"/>
        <v>4.8754874763106226</v>
      </c>
      <c r="BN8" s="36">
        <f t="shared" si="40"/>
        <v>9.8388778416010361E-2</v>
      </c>
      <c r="BO8" s="17">
        <f>0.5926*0.5*$C$6*$F8^3*($C$7*BG8*2+$C$7)*$C$8</f>
        <v>11.576626032078563</v>
      </c>
      <c r="BP8" s="96">
        <f t="shared" si="42"/>
        <v>0.38286296281998505</v>
      </c>
      <c r="BQ8" s="26">
        <v>0.64639999999999997</v>
      </c>
      <c r="BR8" s="20">
        <v>1.9E-2</v>
      </c>
      <c r="BS8" s="20">
        <v>1.3740000000000001</v>
      </c>
      <c r="BT8" s="19">
        <f t="shared" si="43"/>
        <v>0.97331320752165507</v>
      </c>
      <c r="BU8" s="19">
        <f t="shared" si="44"/>
        <v>0.42015282976120244</v>
      </c>
      <c r="BV8" s="19">
        <f t="shared" si="45"/>
        <v>5.0418339571344291</v>
      </c>
      <c r="BW8" s="19">
        <f t="shared" si="46"/>
        <v>5.4619867868956318</v>
      </c>
      <c r="BX8" s="36">
        <f t="shared" si="47"/>
        <v>0.162115465073461</v>
      </c>
      <c r="BY8" s="17">
        <f>0.5926*0.5*$C$6*$F8^3*($C$7*BQ8*2+$C$7)*$C$8</f>
        <v>11.364483715683221</v>
      </c>
      <c r="BZ8" s="96">
        <f t="shared" si="49"/>
        <v>0.44364830671336125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20">
        <f t="shared" si="1"/>
        <v>5.0566650906620492</v>
      </c>
      <c r="H9" s="29">
        <f t="shared" si="2"/>
        <v>56756.478873239437</v>
      </c>
      <c r="I9" s="19">
        <v>1.0731999999999999</v>
      </c>
      <c r="J9" s="19">
        <v>1.4999999999999999E-2</v>
      </c>
      <c r="K9" s="19">
        <v>1.5549999999999999</v>
      </c>
      <c r="L9" s="19">
        <f t="shared" si="3"/>
        <v>1.1015298673189036</v>
      </c>
      <c r="M9" s="19">
        <f t="shared" si="4"/>
        <v>1.4833828260679676</v>
      </c>
      <c r="N9" s="19">
        <f t="shared" si="5"/>
        <v>0</v>
      </c>
      <c r="O9" s="19">
        <f t="shared" si="6"/>
        <v>1.4833828260679676</v>
      </c>
      <c r="P9" s="36">
        <f t="shared" si="7"/>
        <v>0</v>
      </c>
      <c r="Q9" s="17">
        <f t="shared" ref="Q9:Q25" si="50">0.5926*0.5*$C$6*$F9^3*($C$7*I9*2+$C$7)*$C$8</f>
        <v>18.959328859659163</v>
      </c>
      <c r="R9" s="96">
        <f t="shared" si="9"/>
        <v>0</v>
      </c>
      <c r="S9" s="26">
        <v>1.0147999999999999</v>
      </c>
      <c r="T9" s="20">
        <v>1.4999999999999999E-2</v>
      </c>
      <c r="U9" s="20">
        <v>1.524</v>
      </c>
      <c r="V9" s="19">
        <f t="shared" si="10"/>
        <v>1.0795701079061153</v>
      </c>
      <c r="W9" s="19">
        <f t="shared" si="11"/>
        <v>1.2739781603947666</v>
      </c>
      <c r="X9" s="19">
        <f t="shared" si="12"/>
        <v>2.5479563207895333</v>
      </c>
      <c r="Y9" s="19">
        <f t="shared" si="13"/>
        <v>3.8219344811843001</v>
      </c>
      <c r="Z9" s="36">
        <f t="shared" si="14"/>
        <v>2.6242627917387389E-2</v>
      </c>
      <c r="AA9" s="17">
        <f t="shared" ref="AA9:AA25" si="51">0.5926*0.5*$C$6*$F9^3*($C$7*S9*2+$C$7)*$C$8</f>
        <v>18.255524635527397</v>
      </c>
      <c r="AB9" s="96">
        <f t="shared" si="16"/>
        <v>0.13957179383554449</v>
      </c>
      <c r="AC9" s="26">
        <v>0.94810000000000005</v>
      </c>
      <c r="AD9" s="20">
        <v>1.4E-2</v>
      </c>
      <c r="AE9" s="20">
        <v>1.5149999999999999</v>
      </c>
      <c r="AF9" s="19">
        <f t="shared" si="17"/>
        <v>1.0731946938830474</v>
      </c>
      <c r="AG9" s="19">
        <f t="shared" si="18"/>
        <v>1.098916491070264</v>
      </c>
      <c r="AH9" s="19">
        <f t="shared" si="19"/>
        <v>4.395665964281056</v>
      </c>
      <c r="AI9" s="19">
        <f t="shared" si="20"/>
        <v>5.4945824553513205</v>
      </c>
      <c r="AJ9" s="36">
        <f t="shared" si="21"/>
        <v>4.8409369554241861E-2</v>
      </c>
      <c r="AK9" s="17">
        <f t="shared" ref="AK9:AK25" si="52">0.5926*0.5*$C$6*$F9^3*($C$7*AC9*2+$C$7)*$C$8</f>
        <v>17.451693441185128</v>
      </c>
      <c r="AL9" s="96">
        <f t="shared" si="23"/>
        <v>0.25187618491552821</v>
      </c>
      <c r="AM9" s="26">
        <v>0.88449999999999995</v>
      </c>
      <c r="AN9" s="20">
        <v>1.2999999999999999E-2</v>
      </c>
      <c r="AO9" s="20">
        <v>1.4830000000000001</v>
      </c>
      <c r="AP9" s="19">
        <f t="shared" si="24"/>
        <v>1.0505265551343628</v>
      </c>
      <c r="AQ9" s="19">
        <f t="shared" si="25"/>
        <v>0.91645070250698268</v>
      </c>
      <c r="AR9" s="19">
        <f t="shared" si="26"/>
        <v>5.4987042150418954</v>
      </c>
      <c r="AS9" s="19">
        <f t="shared" si="27"/>
        <v>6.415154917548878</v>
      </c>
      <c r="AT9" s="36">
        <f t="shared" si="28"/>
        <v>6.4609002919813072E-2</v>
      </c>
      <c r="AU9" s="17">
        <f t="shared" ref="AU9:AU25" si="53">0.5926*0.5*$C$6*$F9^3*($C$7*AM9*2+$C$7)*$C$8</f>
        <v>16.685221717644367</v>
      </c>
      <c r="AV9" s="96">
        <f t="shared" si="30"/>
        <v>0.32955535791454899</v>
      </c>
      <c r="AW9" s="26">
        <v>0.83440000000000003</v>
      </c>
      <c r="AX9" s="20">
        <v>1.2E-2</v>
      </c>
      <c r="AY9" s="20">
        <v>1.4810000000000001</v>
      </c>
      <c r="AZ9" s="19">
        <f t="shared" si="31"/>
        <v>1.04910979646257</v>
      </c>
      <c r="BA9" s="19">
        <f>4*PI()^2*$C$13*SQRT($C$11*$C$2)*($C$7*AW9*AY9)^2</f>
        <v>0.81337316469298671</v>
      </c>
      <c r="BB9" s="19">
        <f>4*PI()^2*BB$1*SQRT($C$11*$C$2)*($C$7*AW9*AY9)^2</f>
        <v>6.5069853175438936</v>
      </c>
      <c r="BC9" s="19">
        <f t="shared" si="32"/>
        <v>7.3203584822368803</v>
      </c>
      <c r="BD9" s="36">
        <f t="shared" si="33"/>
        <v>7.9304436606951897E-2</v>
      </c>
      <c r="BE9" s="17">
        <f t="shared" ref="BE9:BE25" si="54">0.5926*0.5*$C$6*$F9^3*($C$7*AW9*2+$C$7)*$C$8</f>
        <v>16.081444463723106</v>
      </c>
      <c r="BF9" s="96">
        <f t="shared" si="35"/>
        <v>0.40462691844768683</v>
      </c>
      <c r="BG9" s="26">
        <v>0.74399999999999999</v>
      </c>
      <c r="BH9" s="20">
        <v>1.0999999999999999E-2</v>
      </c>
      <c r="BI9" s="20">
        <v>1.4259999999999999</v>
      </c>
      <c r="BJ9" s="19">
        <f t="shared" si="36"/>
        <v>1.0101489329882678</v>
      </c>
      <c r="BK9" s="19">
        <f t="shared" si="37"/>
        <v>0.59953708780077508</v>
      </c>
      <c r="BL9" s="19">
        <f t="shared" si="38"/>
        <v>5.9953708780077504</v>
      </c>
      <c r="BM9" s="19">
        <f t="shared" si="39"/>
        <v>6.5949079658085257</v>
      </c>
      <c r="BN9" s="36">
        <f t="shared" si="40"/>
        <v>8.4245724648882594E-2</v>
      </c>
      <c r="BO9" s="17">
        <f t="shared" ref="BO9:BO25" si="55">0.5926*0.5*$C$6*$F9^3*($C$7*BG9*2+$C$7)*$C$8</f>
        <v>14.991994089382153</v>
      </c>
      <c r="BP9" s="96">
        <f t="shared" si="42"/>
        <v>0.39990483202323823</v>
      </c>
      <c r="BQ9" s="26">
        <v>0.72109999999999996</v>
      </c>
      <c r="BR9" s="20">
        <v>0.01</v>
      </c>
      <c r="BS9" s="20">
        <v>1.446</v>
      </c>
      <c r="BT9" s="19">
        <f t="shared" si="43"/>
        <v>1.0243165197061959</v>
      </c>
      <c r="BU9" s="19">
        <f t="shared" si="44"/>
        <v>0.57910685921695659</v>
      </c>
      <c r="BV9" s="19">
        <f t="shared" si="45"/>
        <v>6.9492823106034791</v>
      </c>
      <c r="BW9" s="19">
        <f t="shared" si="46"/>
        <v>7.5283891698204357</v>
      </c>
      <c r="BX9" s="36">
        <f t="shared" si="47"/>
        <v>9.4500469469265103E-2</v>
      </c>
      <c r="BY9" s="17">
        <f t="shared" ref="BY9:BY25" si="56">0.5926*0.5*$C$6*$F9^3*($C$7*BQ9*2+$C$7)*$C$8</f>
        <v>14.716016063138703</v>
      </c>
      <c r="BZ9" s="96">
        <f t="shared" si="49"/>
        <v>0.47222578996840958</v>
      </c>
    </row>
    <row r="10" spans="2:78" ht="20.100000000000001" customHeight="1"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20">
        <f t="shared" si="1"/>
        <v>5.3753959504579552</v>
      </c>
      <c r="H10" s="29">
        <f t="shared" si="2"/>
        <v>60333.94366197184</v>
      </c>
      <c r="I10" s="19">
        <v>1.097</v>
      </c>
      <c r="J10" s="19">
        <v>1.6E-2</v>
      </c>
      <c r="K10" s="19">
        <v>1.589</v>
      </c>
      <c r="L10" s="19">
        <f t="shared" si="3"/>
        <v>1.1256147647393813</v>
      </c>
      <c r="M10" s="19">
        <f t="shared" si="4"/>
        <v>1.6184235208066924</v>
      </c>
      <c r="N10" s="19">
        <f t="shared" si="5"/>
        <v>0</v>
      </c>
      <c r="O10" s="19">
        <f t="shared" si="6"/>
        <v>1.6184235208066924</v>
      </c>
      <c r="P10" s="36">
        <f t="shared" si="7"/>
        <v>0</v>
      </c>
      <c r="Q10" s="17">
        <f t="shared" si="50"/>
        <v>23.119729330926333</v>
      </c>
      <c r="R10" s="96">
        <f t="shared" si="9"/>
        <v>0</v>
      </c>
      <c r="S10" s="26">
        <v>1.0303</v>
      </c>
      <c r="T10" s="20">
        <v>1.2999999999999999E-2</v>
      </c>
      <c r="U10" s="20">
        <v>1.5740000000000001</v>
      </c>
      <c r="V10" s="19">
        <f t="shared" si="10"/>
        <v>1.1149890747009352</v>
      </c>
      <c r="W10" s="19">
        <f t="shared" si="11"/>
        <v>1.4007737273732643</v>
      </c>
      <c r="X10" s="19">
        <f t="shared" si="12"/>
        <v>2.8015474547465287</v>
      </c>
      <c r="Y10" s="19">
        <f t="shared" si="13"/>
        <v>4.2023211821197926</v>
      </c>
      <c r="Z10" s="36">
        <f t="shared" si="14"/>
        <v>2.4260454798159286E-2</v>
      </c>
      <c r="AA10" s="17">
        <f t="shared" si="51"/>
        <v>22.15411508773736</v>
      </c>
      <c r="AB10" s="96">
        <f t="shared" si="16"/>
        <v>0.12645720416507306</v>
      </c>
      <c r="AC10" s="26">
        <v>0.97799999999999998</v>
      </c>
      <c r="AD10" s="20">
        <v>1.7000000000000001E-2</v>
      </c>
      <c r="AE10" s="20">
        <v>1.5569999999999999</v>
      </c>
      <c r="AF10" s="19">
        <f t="shared" si="17"/>
        <v>1.1029466259906964</v>
      </c>
      <c r="AG10" s="19">
        <f t="shared" si="18"/>
        <v>1.2350543414054704</v>
      </c>
      <c r="AH10" s="19">
        <f t="shared" si="19"/>
        <v>4.9402173656218817</v>
      </c>
      <c r="AI10" s="19">
        <f t="shared" si="20"/>
        <v>6.1752717070273526</v>
      </c>
      <c r="AJ10" s="36">
        <f t="shared" si="21"/>
        <v>6.2087228219222884E-2</v>
      </c>
      <c r="AK10" s="17">
        <f t="shared" si="52"/>
        <v>21.396969286856056</v>
      </c>
      <c r="AL10" s="96">
        <f t="shared" si="23"/>
        <v>0.23088397704326322</v>
      </c>
      <c r="AM10" s="26">
        <v>0.91320000000000001</v>
      </c>
      <c r="AN10" s="20">
        <v>1.2E-2</v>
      </c>
      <c r="AO10" s="20">
        <v>1.544</v>
      </c>
      <c r="AP10" s="19">
        <f t="shared" si="24"/>
        <v>1.0937376946240431</v>
      </c>
      <c r="AQ10" s="19">
        <f t="shared" si="25"/>
        <v>1.0589062936319098</v>
      </c>
      <c r="AR10" s="19">
        <f t="shared" si="26"/>
        <v>6.3534377617914579</v>
      </c>
      <c r="AS10" s="19">
        <f t="shared" si="27"/>
        <v>7.4123440554233682</v>
      </c>
      <c r="AT10" s="36">
        <f t="shared" si="28"/>
        <v>6.4646232900226114E-2</v>
      </c>
      <c r="AU10" s="17">
        <f t="shared" si="53"/>
        <v>20.458861296471568</v>
      </c>
      <c r="AV10" s="96">
        <f t="shared" si="30"/>
        <v>0.31054698840385619</v>
      </c>
      <c r="AW10" s="26">
        <v>0.86109999999999998</v>
      </c>
      <c r="AX10" s="20">
        <v>1.2E-2</v>
      </c>
      <c r="AY10" s="20">
        <v>1.532</v>
      </c>
      <c r="AZ10" s="19">
        <f t="shared" si="31"/>
        <v>1.0852371425932863</v>
      </c>
      <c r="BA10" s="19">
        <f>4*PI()^2*$C$13*SQRT($C$11*$C$2)*($C$7*AW10*AY10)^2</f>
        <v>0.92694900150962001</v>
      </c>
      <c r="BB10" s="19">
        <f>4*PI()^2*BB$1*SQRT($C$11*$C$2)*($C$7*AW10*AY10)^2</f>
        <v>7.4155920120769601</v>
      </c>
      <c r="BC10" s="19">
        <f t="shared" si="32"/>
        <v>8.3425410135865796</v>
      </c>
      <c r="BD10" s="36">
        <f t="shared" si="33"/>
        <v>8.4860365449643121E-2</v>
      </c>
      <c r="BE10" s="17">
        <f t="shared" si="54"/>
        <v>19.704610890622313</v>
      </c>
      <c r="BF10" s="96">
        <f t="shared" si="35"/>
        <v>0.37633790655597971</v>
      </c>
      <c r="BG10" s="26">
        <v>0.77929999999999999</v>
      </c>
      <c r="BH10" s="20">
        <v>2.5999999999999999E-2</v>
      </c>
      <c r="BI10" s="20">
        <v>1.4590000000000001</v>
      </c>
      <c r="BJ10" s="19">
        <f t="shared" si="36"/>
        <v>1.0335254510728491</v>
      </c>
      <c r="BK10" s="19">
        <f t="shared" si="37"/>
        <v>0.68857471048263319</v>
      </c>
      <c r="BL10" s="19">
        <f t="shared" si="38"/>
        <v>6.8857471048263319</v>
      </c>
      <c r="BM10" s="19">
        <f t="shared" si="39"/>
        <v>7.5743218153089646</v>
      </c>
      <c r="BN10" s="36">
        <f t="shared" si="40"/>
        <v>0.20844911991155718</v>
      </c>
      <c r="BO10" s="17">
        <f t="shared" si="55"/>
        <v>18.520394322513496</v>
      </c>
      <c r="BP10" s="96">
        <f t="shared" si="42"/>
        <v>0.37179268350976624</v>
      </c>
      <c r="BQ10" s="26">
        <v>0.76580000000000004</v>
      </c>
      <c r="BR10" s="20">
        <v>8.9999999999999993E-3</v>
      </c>
      <c r="BS10" s="20">
        <v>1.5129999999999999</v>
      </c>
      <c r="BT10" s="19">
        <f t="shared" si="43"/>
        <v>1.0717779352112546</v>
      </c>
      <c r="BU10" s="19">
        <f t="shared" si="44"/>
        <v>0.71505543500030566</v>
      </c>
      <c r="BV10" s="19">
        <f t="shared" si="45"/>
        <v>8.5806652200036684</v>
      </c>
      <c r="BW10" s="19">
        <f t="shared" si="46"/>
        <v>9.2957206550039739</v>
      </c>
      <c r="BX10" s="36">
        <f t="shared" si="47"/>
        <v>9.3114592205061908E-2</v>
      </c>
      <c r="BY10" s="17">
        <f t="shared" si="56"/>
        <v>18.324955157850063</v>
      </c>
      <c r="BZ10" s="96">
        <f t="shared" si="49"/>
        <v>0.46825027106971523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20">
        <f t="shared" si="1"/>
        <v>5.6941268102538602</v>
      </c>
      <c r="H11" s="29">
        <f t="shared" si="2"/>
        <v>63911.408450704221</v>
      </c>
      <c r="I11" s="19">
        <v>1.1091</v>
      </c>
      <c r="J11" s="19">
        <v>2.1999999999999999E-2</v>
      </c>
      <c r="K11" s="19">
        <v>1.621</v>
      </c>
      <c r="L11" s="19">
        <f t="shared" si="3"/>
        <v>1.1482829034880662</v>
      </c>
      <c r="M11" s="19">
        <f t="shared" si="4"/>
        <v>1.721625046397288</v>
      </c>
      <c r="N11" s="19">
        <f t="shared" si="5"/>
        <v>0</v>
      </c>
      <c r="O11" s="19">
        <f t="shared" si="6"/>
        <v>1.721625046397288</v>
      </c>
      <c r="P11" s="36">
        <f t="shared" si="7"/>
        <v>0</v>
      </c>
      <c r="Q11" s="17">
        <f t="shared" si="50"/>
        <v>27.68923065921987</v>
      </c>
      <c r="R11" s="96">
        <f t="shared" si="9"/>
        <v>0</v>
      </c>
      <c r="S11" s="26">
        <v>1.0431999999999999</v>
      </c>
      <c r="T11" s="20">
        <v>1.6E-2</v>
      </c>
      <c r="U11" s="20">
        <v>1.6080000000000001</v>
      </c>
      <c r="V11" s="19">
        <f t="shared" si="10"/>
        <v>1.1390739721214129</v>
      </c>
      <c r="W11" s="19">
        <f t="shared" si="11"/>
        <v>1.4987816853717109</v>
      </c>
      <c r="X11" s="19">
        <f t="shared" si="12"/>
        <v>2.9975633707434217</v>
      </c>
      <c r="Y11" s="19">
        <f t="shared" si="13"/>
        <v>4.4963450561151328</v>
      </c>
      <c r="Z11" s="36">
        <f t="shared" si="14"/>
        <v>3.1162924050483508E-2</v>
      </c>
      <c r="AA11" s="17">
        <f t="shared" si="51"/>
        <v>26.555230099625941</v>
      </c>
      <c r="AB11" s="96">
        <f t="shared" si="16"/>
        <v>0.11288033880699251</v>
      </c>
      <c r="AC11" s="26">
        <v>0.98640000000000005</v>
      </c>
      <c r="AD11" s="20">
        <v>1.7000000000000001E-2</v>
      </c>
      <c r="AE11" s="20">
        <v>1.609</v>
      </c>
      <c r="AF11" s="19">
        <f t="shared" si="17"/>
        <v>1.1397823514573093</v>
      </c>
      <c r="AG11" s="19">
        <f t="shared" si="18"/>
        <v>1.3416812399223572</v>
      </c>
      <c r="AH11" s="19">
        <f t="shared" si="19"/>
        <v>5.3667249596894289</v>
      </c>
      <c r="AI11" s="19">
        <f t="shared" si="20"/>
        <v>6.7084061996117859</v>
      </c>
      <c r="AJ11" s="36">
        <f t="shared" si="21"/>
        <v>6.6303603911730999E-2</v>
      </c>
      <c r="AK11" s="17">
        <f t="shared" si="52"/>
        <v>25.577821423071541</v>
      </c>
      <c r="AL11" s="96">
        <f t="shared" si="23"/>
        <v>0.20981947097529466</v>
      </c>
      <c r="AM11" s="26">
        <v>0.9405</v>
      </c>
      <c r="AN11" s="20">
        <v>2.1000000000000001E-2</v>
      </c>
      <c r="AO11" s="20">
        <v>1.5920000000000001</v>
      </c>
      <c r="AP11" s="19">
        <f t="shared" si="24"/>
        <v>1.1277399027470705</v>
      </c>
      <c r="AQ11" s="19">
        <f t="shared" si="25"/>
        <v>1.1940839433389387</v>
      </c>
      <c r="AR11" s="19">
        <f t="shared" si="26"/>
        <v>7.164503660033632</v>
      </c>
      <c r="AS11" s="19">
        <f t="shared" si="27"/>
        <v>8.3585876033725715</v>
      </c>
      <c r="AT11" s="36">
        <f t="shared" si="28"/>
        <v>0.12027429114588969</v>
      </c>
      <c r="AU11" s="17">
        <f t="shared" si="53"/>
        <v>24.787978848179865</v>
      </c>
      <c r="AV11" s="96">
        <f t="shared" si="30"/>
        <v>0.28903137702006343</v>
      </c>
      <c r="AW11" s="26">
        <v>0.88229999999999997</v>
      </c>
      <c r="AX11" s="20">
        <v>1.6E-2</v>
      </c>
      <c r="AY11" s="20">
        <v>1.5840000000000001</v>
      </c>
      <c r="AZ11" s="19">
        <f t="shared" si="31"/>
        <v>1.1220728680598993</v>
      </c>
      <c r="BA11" s="19">
        <f>4*PI()^2*$C$13*SQRT($C$11*$C$2)*($C$7*AW11*AY11)^2</f>
        <v>1.0403370006153436</v>
      </c>
      <c r="BB11" s="19">
        <f>4*PI()^2*BB$1*SQRT($C$11*$C$2)*($C$7*AW11*AY11)^2</f>
        <v>8.322696004922749</v>
      </c>
      <c r="BC11" s="19">
        <f t="shared" si="32"/>
        <v>9.3630330055380924</v>
      </c>
      <c r="BD11" s="36">
        <f t="shared" si="33"/>
        <v>0.12095851830154257</v>
      </c>
      <c r="BE11" s="17">
        <f t="shared" si="54"/>
        <v>23.786479112696309</v>
      </c>
      <c r="BF11" s="96">
        <f t="shared" si="35"/>
        <v>0.34989188460768933</v>
      </c>
      <c r="BG11" s="26">
        <v>0.78879999999999995</v>
      </c>
      <c r="BH11" s="20">
        <v>4.2999999999999997E-2</v>
      </c>
      <c r="BI11" s="20">
        <v>1.4450000000000001</v>
      </c>
      <c r="BJ11" s="19">
        <f t="shared" si="36"/>
        <v>1.0236081403702995</v>
      </c>
      <c r="BK11" s="19">
        <f t="shared" si="37"/>
        <v>0.69199129299709738</v>
      </c>
      <c r="BL11" s="19">
        <f t="shared" si="38"/>
        <v>6.9199129299709741</v>
      </c>
      <c r="BM11" s="19">
        <f t="shared" si="39"/>
        <v>7.6119042229680716</v>
      </c>
      <c r="BN11" s="36">
        <f t="shared" si="40"/>
        <v>0.33815848089358824</v>
      </c>
      <c r="BO11" s="17">
        <f t="shared" si="55"/>
        <v>22.177540534213264</v>
      </c>
      <c r="BP11" s="96">
        <f t="shared" si="42"/>
        <v>0.31202345991863401</v>
      </c>
      <c r="BQ11" s="26">
        <v>0.79859999999999998</v>
      </c>
      <c r="BR11" s="20">
        <v>1.2E-2</v>
      </c>
      <c r="BS11" s="20">
        <v>1.569</v>
      </c>
      <c r="BT11" s="19">
        <f t="shared" si="43"/>
        <v>1.1114471780214532</v>
      </c>
      <c r="BU11" s="19">
        <f t="shared" si="44"/>
        <v>0.83624903728975719</v>
      </c>
      <c r="BV11" s="19">
        <f t="shared" si="45"/>
        <v>10.034988447477087</v>
      </c>
      <c r="BW11" s="19">
        <f t="shared" si="46"/>
        <v>10.871237484766844</v>
      </c>
      <c r="BX11" s="36">
        <f t="shared" si="47"/>
        <v>0.13351329477862953</v>
      </c>
      <c r="BY11" s="17">
        <f t="shared" si="56"/>
        <v>22.346177946717368</v>
      </c>
      <c r="BZ11" s="96">
        <f t="shared" si="49"/>
        <v>0.44906956667957693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20">
        <f t="shared" si="1"/>
        <v>6.0128576700497671</v>
      </c>
      <c r="H12" s="29">
        <f t="shared" si="2"/>
        <v>67488.873239436623</v>
      </c>
      <c r="I12" s="19">
        <v>1.218</v>
      </c>
      <c r="J12" s="19">
        <v>4.4999999999999998E-2</v>
      </c>
      <c r="K12" s="19">
        <v>1.5169999999999999</v>
      </c>
      <c r="L12" s="19">
        <f t="shared" si="3"/>
        <v>1.0746114525548403</v>
      </c>
      <c r="M12" s="19">
        <f t="shared" si="4"/>
        <v>1.8184311825412824</v>
      </c>
      <c r="N12" s="19">
        <f t="shared" si="5"/>
        <v>0</v>
      </c>
      <c r="O12" s="19">
        <f t="shared" si="6"/>
        <v>1.8184311825412824</v>
      </c>
      <c r="P12" s="36">
        <f t="shared" si="7"/>
        <v>0</v>
      </c>
      <c r="Q12" s="17">
        <f t="shared" si="50"/>
        <v>34.810669883457869</v>
      </c>
      <c r="R12" s="96">
        <f t="shared" si="9"/>
        <v>0</v>
      </c>
      <c r="S12" s="26">
        <v>1.0893999999999999</v>
      </c>
      <c r="T12" s="20">
        <v>2.1000000000000001E-2</v>
      </c>
      <c r="U12" s="20">
        <v>1.595</v>
      </c>
      <c r="V12" s="19">
        <f t="shared" si="10"/>
        <v>1.1298650407547597</v>
      </c>
      <c r="W12" s="19">
        <f t="shared" si="11"/>
        <v>1.6081525679942885</v>
      </c>
      <c r="X12" s="19">
        <f t="shared" si="12"/>
        <v>3.216305135988577</v>
      </c>
      <c r="Y12" s="19">
        <f t="shared" si="13"/>
        <v>4.8244577039828656</v>
      </c>
      <c r="Z12" s="36">
        <f t="shared" si="14"/>
        <v>4.0242671104215332E-2</v>
      </c>
      <c r="AA12" s="17">
        <f t="shared" si="51"/>
        <v>32.204935222798568</v>
      </c>
      <c r="AB12" s="96">
        <f t="shared" si="16"/>
        <v>9.9869945824691039E-2</v>
      </c>
      <c r="AC12" s="26">
        <v>1.0208999999999999</v>
      </c>
      <c r="AD12" s="20">
        <v>1.9E-2</v>
      </c>
      <c r="AE12" s="20">
        <v>1.613</v>
      </c>
      <c r="AF12" s="19">
        <f t="shared" si="17"/>
        <v>1.1426158688008949</v>
      </c>
      <c r="AG12" s="19">
        <f t="shared" si="18"/>
        <v>1.4443294755573934</v>
      </c>
      <c r="AH12" s="19">
        <f t="shared" si="19"/>
        <v>5.7773179022295738</v>
      </c>
      <c r="AI12" s="19">
        <f t="shared" si="20"/>
        <v>7.221647377786967</v>
      </c>
      <c r="AJ12" s="36">
        <f t="shared" si="21"/>
        <v>7.4472933506352035E-2</v>
      </c>
      <c r="AK12" s="17">
        <f t="shared" si="52"/>
        <v>30.816966138388285</v>
      </c>
      <c r="AL12" s="96">
        <f t="shared" si="23"/>
        <v>0.18747198787465472</v>
      </c>
      <c r="AM12" s="26">
        <v>0.95909999999999995</v>
      </c>
      <c r="AN12" s="20">
        <v>1.2E-2</v>
      </c>
      <c r="AO12" s="20">
        <v>1.62</v>
      </c>
      <c r="AP12" s="19">
        <f t="shared" si="24"/>
        <v>1.1475745241521698</v>
      </c>
      <c r="AQ12" s="19">
        <f t="shared" si="25"/>
        <v>1.2858459549371604</v>
      </c>
      <c r="AR12" s="19">
        <f t="shared" si="26"/>
        <v>7.7150757296229617</v>
      </c>
      <c r="AS12" s="19">
        <f t="shared" si="27"/>
        <v>9.0009216845601223</v>
      </c>
      <c r="AT12" s="36">
        <f t="shared" si="28"/>
        <v>7.1167000130604771E-2</v>
      </c>
      <c r="AU12" s="17">
        <f t="shared" si="53"/>
        <v>29.564754614059005</v>
      </c>
      <c r="AV12" s="96">
        <f t="shared" si="30"/>
        <v>0.26095517552356723</v>
      </c>
      <c r="AW12" s="26">
        <v>0.90280000000000005</v>
      </c>
      <c r="AX12" s="20">
        <v>1.2999999999999999E-2</v>
      </c>
      <c r="AY12" s="20">
        <v>1.619</v>
      </c>
      <c r="AZ12" s="19">
        <f t="shared" si="31"/>
        <v>1.1468661448162734</v>
      </c>
      <c r="BA12" s="19">
        <f>4*PI()^2*$C$13*SQRT($C$11*$C$2)*($C$7*AW12*AY12)^2</f>
        <v>1.1379100424368498</v>
      </c>
      <c r="BB12" s="19">
        <f>4*PI()^2*BB$1*SQRT($C$11*$C$2)*($C$7*AW12*AY12)^2</f>
        <v>9.1032803394947983</v>
      </c>
      <c r="BC12" s="19">
        <f t="shared" si="32"/>
        <v>10.241190381931649</v>
      </c>
      <c r="BD12" s="36">
        <f t="shared" si="33"/>
        <v>0.10266990753363178</v>
      </c>
      <c r="BE12" s="17">
        <f t="shared" si="54"/>
        <v>28.423985862930557</v>
      </c>
      <c r="BF12" s="96">
        <f t="shared" si="35"/>
        <v>0.32026755091258818</v>
      </c>
      <c r="BG12" s="26">
        <v>0.69489999999999996</v>
      </c>
      <c r="BH12" s="20">
        <v>4.1000000000000002E-2</v>
      </c>
      <c r="BI12" s="20">
        <v>1.3280000000000001</v>
      </c>
      <c r="BJ12" s="19">
        <f t="shared" si="36"/>
        <v>0.94072775807042064</v>
      </c>
      <c r="BK12" s="19">
        <f t="shared" si="37"/>
        <v>0.45359880875463021</v>
      </c>
      <c r="BL12" s="19">
        <f t="shared" si="38"/>
        <v>4.5359880875463015</v>
      </c>
      <c r="BM12" s="19">
        <f t="shared" si="39"/>
        <v>4.9895868963009313</v>
      </c>
      <c r="BN12" s="36">
        <f t="shared" si="40"/>
        <v>0.27233041060663771</v>
      </c>
      <c r="BO12" s="17">
        <f t="shared" si="55"/>
        <v>24.211449035939349</v>
      </c>
      <c r="BP12" s="96">
        <f t="shared" si="42"/>
        <v>0.18734888939580213</v>
      </c>
      <c r="BQ12" s="26">
        <v>0.8196</v>
      </c>
      <c r="BR12" s="20">
        <v>1.4999999999999999E-2</v>
      </c>
      <c r="BS12" s="20">
        <v>1.6020000000000001</v>
      </c>
      <c r="BT12" s="19">
        <f t="shared" si="43"/>
        <v>1.1348236961060345</v>
      </c>
      <c r="BU12" s="19">
        <f t="shared" si="44"/>
        <v>0.91824813483484524</v>
      </c>
      <c r="BV12" s="19">
        <f t="shared" si="45"/>
        <v>11.018977618018141</v>
      </c>
      <c r="BW12" s="19">
        <f t="shared" si="46"/>
        <v>11.937225752852987</v>
      </c>
      <c r="BX12" s="36">
        <f t="shared" si="47"/>
        <v>0.17398574322053098</v>
      </c>
      <c r="BY12" s="17">
        <f t="shared" si="56"/>
        <v>26.738160639238068</v>
      </c>
      <c r="BZ12" s="96">
        <f t="shared" si="49"/>
        <v>0.41210679248623661</v>
      </c>
    </row>
    <row r="13" spans="2:78" ht="20.100000000000001" customHeight="1"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20">
        <f t="shared" si="1"/>
        <v>6.3315885298456731</v>
      </c>
      <c r="H13" s="29">
        <f t="shared" si="2"/>
        <v>71066.338028169019</v>
      </c>
      <c r="I13" s="19">
        <v>1.4965999999999999</v>
      </c>
      <c r="J13" s="19">
        <v>0.04</v>
      </c>
      <c r="K13" s="19">
        <v>1.339</v>
      </c>
      <c r="L13" s="19">
        <f t="shared" si="3"/>
        <v>0.94851993076528096</v>
      </c>
      <c r="M13" s="19">
        <f t="shared" si="4"/>
        <v>2.1389654406420942</v>
      </c>
      <c r="N13" s="19">
        <f t="shared" si="5"/>
        <v>0</v>
      </c>
      <c r="O13" s="19">
        <f t="shared" si="6"/>
        <v>2.1389654406420942</v>
      </c>
      <c r="P13" s="36">
        <f t="shared" si="7"/>
        <v>0</v>
      </c>
      <c r="Q13" s="17">
        <f t="shared" si="50"/>
        <v>47.236266874843977</v>
      </c>
      <c r="R13" s="96">
        <f t="shared" si="9"/>
        <v>0</v>
      </c>
      <c r="S13" s="26">
        <v>1.3110999999999999</v>
      </c>
      <c r="T13" s="20">
        <v>4.8000000000000001E-2</v>
      </c>
      <c r="U13" s="20">
        <v>1.3580000000000001</v>
      </c>
      <c r="V13" s="19">
        <f t="shared" si="10"/>
        <v>0.96197913814731262</v>
      </c>
      <c r="W13" s="19">
        <f t="shared" si="11"/>
        <v>1.6885048272879688</v>
      </c>
      <c r="X13" s="19">
        <f t="shared" si="12"/>
        <v>3.3770096545759376</v>
      </c>
      <c r="Y13" s="19">
        <f t="shared" si="13"/>
        <v>5.0655144818639064</v>
      </c>
      <c r="Z13" s="36">
        <f t="shared" si="14"/>
        <v>6.6678666681327367E-2</v>
      </c>
      <c r="AA13" s="17">
        <f t="shared" si="51"/>
        <v>42.847642460698161</v>
      </c>
      <c r="AB13" s="96">
        <f t="shared" si="16"/>
        <v>7.8814363186340691E-2</v>
      </c>
      <c r="AC13" s="26">
        <v>1.1051</v>
      </c>
      <c r="AD13" s="20">
        <v>2.5000000000000001E-2</v>
      </c>
      <c r="AE13" s="20">
        <v>1.5509999999999999</v>
      </c>
      <c r="AF13" s="19">
        <f t="shared" si="17"/>
        <v>1.098696349975318</v>
      </c>
      <c r="AG13" s="19">
        <f t="shared" si="18"/>
        <v>1.5647965695810613</v>
      </c>
      <c r="AH13" s="19">
        <f t="shared" si="19"/>
        <v>6.2591862783242451</v>
      </c>
      <c r="AI13" s="19">
        <f t="shared" si="20"/>
        <v>7.823982847905306</v>
      </c>
      <c r="AJ13" s="36">
        <f t="shared" si="21"/>
        <v>9.0602405778031234E-2</v>
      </c>
      <c r="AK13" s="17">
        <f t="shared" si="52"/>
        <v>37.974021817495782</v>
      </c>
      <c r="AL13" s="96">
        <f t="shared" si="23"/>
        <v>0.16482811087026997</v>
      </c>
      <c r="AM13" s="26">
        <v>1.0086999999999999</v>
      </c>
      <c r="AN13" s="20">
        <v>1.7999999999999999E-2</v>
      </c>
      <c r="AO13" s="20">
        <v>1.5840000000000001</v>
      </c>
      <c r="AP13" s="19">
        <f t="shared" si="24"/>
        <v>1.1220728680598993</v>
      </c>
      <c r="AQ13" s="19">
        <f t="shared" si="25"/>
        <v>1.3597702278753641</v>
      </c>
      <c r="AR13" s="19">
        <f t="shared" si="26"/>
        <v>8.1586213672521843</v>
      </c>
      <c r="AS13" s="19">
        <f t="shared" si="27"/>
        <v>9.5183915951275484</v>
      </c>
      <c r="AT13" s="36">
        <f t="shared" si="28"/>
        <v>0.10205874981692652</v>
      </c>
      <c r="AU13" s="17">
        <f t="shared" si="53"/>
        <v>35.693356623298165</v>
      </c>
      <c r="AV13" s="96">
        <f t="shared" si="30"/>
        <v>0.22857534676149785</v>
      </c>
      <c r="AW13" s="26">
        <v>0.9375</v>
      </c>
      <c r="AX13" s="20">
        <v>1.6E-2</v>
      </c>
      <c r="AY13" s="20">
        <v>1.583</v>
      </c>
      <c r="AZ13" s="19">
        <f t="shared" si="31"/>
        <v>1.1213644887240029</v>
      </c>
      <c r="BA13" s="19">
        <f>4*PI()^2*$C$13*SQRT($C$11*$C$2)*($C$7*AW13*AY13)^2</f>
        <v>1.1731012956121694</v>
      </c>
      <c r="BB13" s="19">
        <f>4*PI()^2*BB$1*SQRT($C$11*$C$2)*($C$7*AW13*AY13)^2</f>
        <v>9.3848103648973549</v>
      </c>
      <c r="BC13" s="19">
        <f t="shared" si="32"/>
        <v>10.557911660509525</v>
      </c>
      <c r="BD13" s="36">
        <f t="shared" si="33"/>
        <v>0.12080584110842252</v>
      </c>
      <c r="BE13" s="17">
        <f t="shared" si="54"/>
        <v>34.008881915550546</v>
      </c>
      <c r="BF13" s="96">
        <f t="shared" si="35"/>
        <v>0.27595174661140959</v>
      </c>
      <c r="BG13" s="26">
        <v>0.72309999999999997</v>
      </c>
      <c r="BH13" s="20">
        <v>2.4E-2</v>
      </c>
      <c r="BI13" s="20">
        <v>1.2609999999999999</v>
      </c>
      <c r="BJ13" s="19">
        <f t="shared" si="36"/>
        <v>0.89326634256536164</v>
      </c>
      <c r="BK13" s="19">
        <f t="shared" si="37"/>
        <v>0.44285140628592223</v>
      </c>
      <c r="BL13" s="19">
        <f t="shared" si="38"/>
        <v>4.4285140628592217</v>
      </c>
      <c r="BM13" s="19">
        <f t="shared" si="39"/>
        <v>4.871365469145144</v>
      </c>
      <c r="BN13" s="36">
        <f t="shared" si="40"/>
        <v>0.14373335037173876</v>
      </c>
      <c r="BO13" s="17">
        <f t="shared" si="55"/>
        <v>28.936531110198178</v>
      </c>
      <c r="BP13" s="96">
        <f t="shared" si="42"/>
        <v>0.1530423272227841</v>
      </c>
      <c r="BQ13" s="26">
        <v>0.83109999999999995</v>
      </c>
      <c r="BR13" s="20">
        <v>1.7000000000000001E-2</v>
      </c>
      <c r="BS13" s="20">
        <v>1.593</v>
      </c>
      <c r="BT13" s="19">
        <f t="shared" si="43"/>
        <v>1.1284482820829669</v>
      </c>
      <c r="BU13" s="19">
        <f t="shared" si="44"/>
        <v>0.93361806856525853</v>
      </c>
      <c r="BV13" s="19">
        <f t="shared" si="45"/>
        <v>11.203416822783103</v>
      </c>
      <c r="BW13" s="19">
        <f t="shared" si="46"/>
        <v>12.137034891348362</v>
      </c>
      <c r="BX13" s="36">
        <f t="shared" si="47"/>
        <v>0.1949745169781851</v>
      </c>
      <c r="BY13" s="17">
        <f t="shared" si="56"/>
        <v>31.491633194983891</v>
      </c>
      <c r="BZ13" s="96">
        <f t="shared" si="49"/>
        <v>0.35575852015727233</v>
      </c>
    </row>
    <row r="14" spans="2:78" ht="20.100000000000001" customHeight="1" thickBot="1">
      <c r="B14" s="13" t="s">
        <v>16</v>
      </c>
      <c r="C14" s="14">
        <f>1/(2*PI())*SQRT($C$2/(C11+C12))</f>
        <v>1.4116730250672471</v>
      </c>
      <c r="D14" s="2"/>
      <c r="E14" s="38">
        <v>42</v>
      </c>
      <c r="F14" s="20">
        <f t="shared" si="0"/>
        <v>0.83460000000000001</v>
      </c>
      <c r="G14" s="20">
        <f t="shared" si="1"/>
        <v>6.6503193896415782</v>
      </c>
      <c r="H14" s="29">
        <f t="shared" si="2"/>
        <v>74643.8028169014</v>
      </c>
      <c r="I14" s="19">
        <v>1.3458000000000001</v>
      </c>
      <c r="J14" s="19">
        <v>5.3999999999999999E-2</v>
      </c>
      <c r="K14" s="19">
        <v>1.5429999999999999</v>
      </c>
      <c r="L14" s="19">
        <f t="shared" si="3"/>
        <v>1.0930293152881467</v>
      </c>
      <c r="M14" s="19">
        <f t="shared" si="4"/>
        <v>2.2968045084445032</v>
      </c>
      <c r="N14" s="19">
        <f t="shared" si="5"/>
        <v>0</v>
      </c>
      <c r="O14" s="19">
        <f t="shared" si="6"/>
        <v>2.2968045084445032</v>
      </c>
      <c r="P14" s="36">
        <f t="shared" si="7"/>
        <v>0</v>
      </c>
      <c r="Q14" s="17">
        <f t="shared" si="50"/>
        <v>50.60094195349928</v>
      </c>
      <c r="R14" s="96">
        <f t="shared" si="9"/>
        <v>0</v>
      </c>
      <c r="S14" s="26">
        <v>1.3552999999999999</v>
      </c>
      <c r="T14" s="20">
        <v>0.05</v>
      </c>
      <c r="U14" s="20">
        <v>1.3779999999999999</v>
      </c>
      <c r="V14" s="19">
        <f t="shared" si="10"/>
        <v>0.97614672486524057</v>
      </c>
      <c r="W14" s="19">
        <f t="shared" si="11"/>
        <v>1.8578063531893174</v>
      </c>
      <c r="X14" s="19">
        <f t="shared" si="12"/>
        <v>3.7156127063786348</v>
      </c>
      <c r="Y14" s="19">
        <f t="shared" si="13"/>
        <v>5.5734190595679518</v>
      </c>
      <c r="Z14" s="36">
        <f t="shared" si="14"/>
        <v>7.1517869627345132E-2</v>
      </c>
      <c r="AA14" s="17">
        <f t="shared" si="51"/>
        <v>50.861375883804968</v>
      </c>
      <c r="AB14" s="96">
        <f t="shared" si="16"/>
        <v>7.3053719877085393E-2</v>
      </c>
      <c r="AC14" s="26">
        <v>1.2030000000000001</v>
      </c>
      <c r="AD14" s="20">
        <v>3.5999999999999997E-2</v>
      </c>
      <c r="AE14" s="20">
        <v>1.4630000000000001</v>
      </c>
      <c r="AF14" s="19">
        <f t="shared" si="17"/>
        <v>1.0363589684164347</v>
      </c>
      <c r="AG14" s="19">
        <f t="shared" si="18"/>
        <v>1.6498749885085309</v>
      </c>
      <c r="AH14" s="19">
        <f t="shared" si="19"/>
        <v>6.5994999540341235</v>
      </c>
      <c r="AI14" s="19">
        <f t="shared" si="20"/>
        <v>8.249374942542655</v>
      </c>
      <c r="AJ14" s="36">
        <f t="shared" si="21"/>
        <v>0.11608264052929615</v>
      </c>
      <c r="AK14" s="17">
        <f t="shared" si="52"/>
        <v>46.686208769535845</v>
      </c>
      <c r="AL14" s="96">
        <f t="shared" si="23"/>
        <v>0.14135866089731611</v>
      </c>
      <c r="AM14" s="26">
        <v>1.0797000000000001</v>
      </c>
      <c r="AN14" s="20">
        <v>2.4E-2</v>
      </c>
      <c r="AO14" s="20">
        <v>1.5329999999999999</v>
      </c>
      <c r="AP14" s="19">
        <f t="shared" si="24"/>
        <v>1.0859455219291827</v>
      </c>
      <c r="AQ14" s="19">
        <f t="shared" si="25"/>
        <v>1.4592229262903071</v>
      </c>
      <c r="AR14" s="19">
        <f t="shared" si="26"/>
        <v>8.7553375577418411</v>
      </c>
      <c r="AS14" s="19">
        <f t="shared" si="27"/>
        <v>10.214560484032148</v>
      </c>
      <c r="AT14" s="36">
        <f t="shared" si="28"/>
        <v>0.12745677805969577</v>
      </c>
      <c r="AU14" s="17">
        <f t="shared" si="53"/>
        <v>43.306050495147261</v>
      </c>
      <c r="AV14" s="96">
        <f t="shared" si="30"/>
        <v>0.20217354059389314</v>
      </c>
      <c r="AW14" s="26">
        <v>0.99219999999999997</v>
      </c>
      <c r="AX14" s="20">
        <v>2.3E-2</v>
      </c>
      <c r="AY14" s="20">
        <v>1.5640000000000001</v>
      </c>
      <c r="AZ14" s="19">
        <f t="shared" si="31"/>
        <v>1.1079052813419712</v>
      </c>
      <c r="BA14" s="19">
        <f>4*PI()^2*$C$13*SQRT($C$11*$C$2)*($C$7*AW14*AY14)^2</f>
        <v>1.2826349650813216</v>
      </c>
      <c r="BB14" s="19">
        <f>4*PI()^2*BB$1*SQRT($C$11*$C$2)*($C$7*AW14*AY14)^2</f>
        <v>10.261079720650573</v>
      </c>
      <c r="BC14" s="19">
        <f t="shared" si="32"/>
        <v>11.543714685731894</v>
      </c>
      <c r="BD14" s="36">
        <f t="shared" si="33"/>
        <v>0.16951473480007501</v>
      </c>
      <c r="BE14" s="17">
        <f t="shared" si="54"/>
        <v>40.907316926542215</v>
      </c>
      <c r="BF14" s="96">
        <f t="shared" si="35"/>
        <v>0.25083727048333487</v>
      </c>
      <c r="BG14" s="26">
        <v>0.83709999999999996</v>
      </c>
      <c r="BH14" s="20">
        <v>6.5000000000000002E-2</v>
      </c>
      <c r="BI14" s="20">
        <v>1.2350000000000001</v>
      </c>
      <c r="BJ14" s="19">
        <f t="shared" si="36"/>
        <v>0.87484847983205538</v>
      </c>
      <c r="BK14" s="19">
        <f t="shared" si="37"/>
        <v>0.56927187897880838</v>
      </c>
      <c r="BL14" s="19">
        <f t="shared" si="38"/>
        <v>5.692718789788084</v>
      </c>
      <c r="BM14" s="19">
        <f t="shared" si="39"/>
        <v>6.2619906687668925</v>
      </c>
      <c r="BN14" s="36">
        <f t="shared" si="40"/>
        <v>0.37339062184177063</v>
      </c>
      <c r="BO14" s="17">
        <f t="shared" si="55"/>
        <v>36.65539033807773</v>
      </c>
      <c r="BP14" s="96">
        <f t="shared" si="42"/>
        <v>0.15530372851805294</v>
      </c>
      <c r="BQ14" s="26">
        <v>0.84440000000000004</v>
      </c>
      <c r="BR14" s="20">
        <v>0.02</v>
      </c>
      <c r="BS14" s="20">
        <v>1.569</v>
      </c>
      <c r="BT14" s="19">
        <f t="shared" si="43"/>
        <v>1.1114471780214532</v>
      </c>
      <c r="BU14" s="19">
        <f t="shared" si="44"/>
        <v>0.93491788594079905</v>
      </c>
      <c r="BV14" s="19">
        <f t="shared" si="45"/>
        <v>11.219014631289589</v>
      </c>
      <c r="BW14" s="19">
        <f t="shared" si="46"/>
        <v>12.153932517230388</v>
      </c>
      <c r="BX14" s="36">
        <f t="shared" si="47"/>
        <v>0.22252215796438257</v>
      </c>
      <c r="BY14" s="17">
        <f t="shared" si="56"/>
        <v>36.855513252944213</v>
      </c>
      <c r="BZ14" s="96">
        <f t="shared" si="49"/>
        <v>0.30440532883891813</v>
      </c>
    </row>
    <row r="15" spans="2:78" ht="20.100000000000001" customHeight="1">
      <c r="B15" s="2"/>
      <c r="C15" s="2"/>
      <c r="D15" s="2"/>
      <c r="E15" s="38">
        <v>44</v>
      </c>
      <c r="F15" s="20">
        <f t="shared" si="0"/>
        <v>0.87460000000000004</v>
      </c>
      <c r="G15" s="20">
        <f t="shared" si="1"/>
        <v>6.9690502494374851</v>
      </c>
      <c r="H15" s="29">
        <f t="shared" si="2"/>
        <v>78221.267605633795</v>
      </c>
      <c r="I15" s="19">
        <v>1.6437999999999999</v>
      </c>
      <c r="J15" s="19">
        <v>4.2000000000000003E-2</v>
      </c>
      <c r="K15" s="19">
        <v>1.373</v>
      </c>
      <c r="L15" s="19">
        <f t="shared" si="3"/>
        <v>0.97260482818575866</v>
      </c>
      <c r="M15" s="19">
        <f t="shared" si="4"/>
        <v>2.7131272204368986</v>
      </c>
      <c r="N15" s="19">
        <f t="shared" si="5"/>
        <v>0</v>
      </c>
      <c r="O15" s="19">
        <f t="shared" si="6"/>
        <v>2.7131272204368986</v>
      </c>
      <c r="P15" s="36">
        <f t="shared" si="7"/>
        <v>0</v>
      </c>
      <c r="Q15" s="17">
        <f t="shared" si="50"/>
        <v>67.631886910433806</v>
      </c>
      <c r="R15" s="96">
        <f t="shared" si="9"/>
        <v>0</v>
      </c>
      <c r="S15" s="26">
        <v>1.5432999999999999</v>
      </c>
      <c r="T15" s="20">
        <v>3.3000000000000002E-2</v>
      </c>
      <c r="U15" s="20">
        <v>1.3580000000000001</v>
      </c>
      <c r="V15" s="19">
        <f t="shared" si="10"/>
        <v>0.96197913814731262</v>
      </c>
      <c r="W15" s="19">
        <f t="shared" si="11"/>
        <v>2.3395448983345628</v>
      </c>
      <c r="X15" s="19">
        <f t="shared" si="12"/>
        <v>4.6790897966691256</v>
      </c>
      <c r="Y15" s="19">
        <f t="shared" si="13"/>
        <v>7.0186346950036889</v>
      </c>
      <c r="Z15" s="36">
        <f t="shared" si="14"/>
        <v>4.5841583343412561E-2</v>
      </c>
      <c r="AA15" s="17">
        <f t="shared" si="51"/>
        <v>64.461346452136127</v>
      </c>
      <c r="AB15" s="96">
        <f t="shared" si="16"/>
        <v>7.2587528095514511E-2</v>
      </c>
      <c r="AC15" s="26">
        <v>1.2805</v>
      </c>
      <c r="AD15" s="20">
        <v>2.8000000000000001E-2</v>
      </c>
      <c r="AE15" s="20">
        <v>1.3580000000000001</v>
      </c>
      <c r="AF15" s="19">
        <f t="shared" si="17"/>
        <v>0.96197913814731262</v>
      </c>
      <c r="AG15" s="19">
        <f t="shared" si="18"/>
        <v>1.6106079461554161</v>
      </c>
      <c r="AH15" s="19">
        <f t="shared" si="19"/>
        <v>6.4424317846216645</v>
      </c>
      <c r="AI15" s="19">
        <f t="shared" si="20"/>
        <v>8.0530397307770798</v>
      </c>
      <c r="AJ15" s="36">
        <f t="shared" si="21"/>
        <v>7.7791777794881917E-2</v>
      </c>
      <c r="AK15" s="17">
        <f t="shared" si="52"/>
        <v>56.170619761184547</v>
      </c>
      <c r="AL15" s="96">
        <f t="shared" si="23"/>
        <v>0.11469397724312744</v>
      </c>
      <c r="AM15" s="26">
        <v>1.0969</v>
      </c>
      <c r="AN15" s="20">
        <v>3.4000000000000002E-2</v>
      </c>
      <c r="AO15" s="20">
        <v>1.397</v>
      </c>
      <c r="AP15" s="19">
        <f t="shared" si="24"/>
        <v>0.98960593224727222</v>
      </c>
      <c r="AQ15" s="19">
        <f t="shared" si="25"/>
        <v>1.2507140170337698</v>
      </c>
      <c r="AR15" s="19">
        <f t="shared" si="26"/>
        <v>7.504284102202619</v>
      </c>
      <c r="AS15" s="19">
        <f t="shared" si="27"/>
        <v>8.7549981192363884</v>
      </c>
      <c r="AT15" s="36">
        <f t="shared" si="28"/>
        <v>0.14994746007240514</v>
      </c>
      <c r="AU15" s="17">
        <f t="shared" si="53"/>
        <v>50.378468237369049</v>
      </c>
      <c r="AV15" s="96">
        <f t="shared" si="30"/>
        <v>0.1489581633733793</v>
      </c>
      <c r="AW15" s="26">
        <v>0.97960000000000003</v>
      </c>
      <c r="AX15" s="20">
        <v>3.6999999999999998E-2</v>
      </c>
      <c r="AY15" s="20">
        <v>1.45</v>
      </c>
      <c r="AZ15" s="19">
        <f t="shared" si="31"/>
        <v>1.0271500370497815</v>
      </c>
      <c r="BA15" s="19">
        <f>4*PI()^2*$C$13*SQRT($C$11*$C$2)*($C$7*AW15*AY15)^2</f>
        <v>1.0746441757635896</v>
      </c>
      <c r="BB15" s="19">
        <f>4*PI()^2*BB$1*SQRT($C$11*$C$2)*($C$7*AW15*AY15)^2</f>
        <v>8.5971534061087169</v>
      </c>
      <c r="BC15" s="19">
        <f t="shared" si="32"/>
        <v>9.6717975818723065</v>
      </c>
      <c r="BD15" s="36">
        <f t="shared" si="33"/>
        <v>0.23439257471168309</v>
      </c>
      <c r="BE15" s="17">
        <f t="shared" si="54"/>
        <v>46.677926986042493</v>
      </c>
      <c r="BF15" s="96">
        <f t="shared" si="35"/>
        <v>0.18418027451560595</v>
      </c>
      <c r="BG15" s="26">
        <v>1.0855999999999999</v>
      </c>
      <c r="BH15" s="20">
        <v>4.4999999999999998E-2</v>
      </c>
      <c r="BI15" s="20">
        <v>1.2729999999999999</v>
      </c>
      <c r="BJ15" s="19">
        <f t="shared" si="36"/>
        <v>0.90176689459611847</v>
      </c>
      <c r="BK15" s="19">
        <f t="shared" si="37"/>
        <v>1.0172497891940735</v>
      </c>
      <c r="BL15" s="19">
        <f t="shared" si="38"/>
        <v>10.172497891940735</v>
      </c>
      <c r="BM15" s="19">
        <f t="shared" si="39"/>
        <v>11.189747681134808</v>
      </c>
      <c r="BN15" s="36">
        <f t="shared" si="40"/>
        <v>0.27465370073790385</v>
      </c>
      <c r="BO15" s="17">
        <f t="shared" si="55"/>
        <v>50.021979608724628</v>
      </c>
      <c r="BP15" s="96">
        <f t="shared" si="42"/>
        <v>0.20336056212710321</v>
      </c>
      <c r="BQ15" s="26">
        <v>0.84640000000000004</v>
      </c>
      <c r="BR15" s="20">
        <v>2.7E-2</v>
      </c>
      <c r="BS15" s="20">
        <v>1.5189999999999999</v>
      </c>
      <c r="BT15" s="19">
        <f t="shared" si="43"/>
        <v>1.0760282112266331</v>
      </c>
      <c r="BU15" s="19">
        <f t="shared" si="44"/>
        <v>0.88043639934247975</v>
      </c>
      <c r="BV15" s="19">
        <f t="shared" si="45"/>
        <v>10.565236792109756</v>
      </c>
      <c r="BW15" s="19">
        <f t="shared" si="46"/>
        <v>11.445673191452236</v>
      </c>
      <c r="BX15" s="36">
        <f t="shared" si="47"/>
        <v>0.28156371842995936</v>
      </c>
      <c r="BY15" s="17">
        <f t="shared" si="56"/>
        <v>42.475777841313601</v>
      </c>
      <c r="BZ15" s="96">
        <f t="shared" si="49"/>
        <v>0.24873556951871978</v>
      </c>
    </row>
    <row r="16" spans="2:78" ht="20.100000000000001" customHeight="1">
      <c r="B16" s="2"/>
      <c r="C16" s="2"/>
      <c r="D16" s="2"/>
      <c r="E16" s="38">
        <v>46</v>
      </c>
      <c r="F16" s="20">
        <f t="shared" si="0"/>
        <v>0.91460000000000008</v>
      </c>
      <c r="G16" s="20">
        <f t="shared" si="1"/>
        <v>7.2877811092333911</v>
      </c>
      <c r="H16" s="29">
        <f t="shared" si="2"/>
        <v>81798.732394366205</v>
      </c>
      <c r="I16" s="19">
        <v>1.7717000000000001</v>
      </c>
      <c r="J16" s="19">
        <v>3.2000000000000001E-2</v>
      </c>
      <c r="K16" s="19">
        <v>1.389</v>
      </c>
      <c r="L16" s="19">
        <f t="shared" si="3"/>
        <v>0.983938897560101</v>
      </c>
      <c r="M16" s="19">
        <f t="shared" si="4"/>
        <v>3.2256407259696274</v>
      </c>
      <c r="N16" s="19">
        <f t="shared" si="5"/>
        <v>0</v>
      </c>
      <c r="O16" s="19">
        <f t="shared" si="6"/>
        <v>3.2256407259696274</v>
      </c>
      <c r="P16" s="36">
        <f t="shared" si="7"/>
        <v>0</v>
      </c>
      <c r="Q16" s="17">
        <f t="shared" si="50"/>
        <v>81.95649707728569</v>
      </c>
      <c r="R16" s="96">
        <f t="shared" si="9"/>
        <v>0</v>
      </c>
      <c r="S16" s="26">
        <v>1.6435</v>
      </c>
      <c r="T16" s="20">
        <v>3.9E-2</v>
      </c>
      <c r="U16" s="20">
        <v>1.3779999999999999</v>
      </c>
      <c r="V16" s="19">
        <f t="shared" si="10"/>
        <v>0.97614672486524057</v>
      </c>
      <c r="W16" s="19">
        <f t="shared" si="11"/>
        <v>2.7319263303171311</v>
      </c>
      <c r="X16" s="19">
        <f t="shared" si="12"/>
        <v>5.4638526606342621</v>
      </c>
      <c r="Y16" s="19">
        <f t="shared" si="13"/>
        <v>8.1957789909513927</v>
      </c>
      <c r="Z16" s="36">
        <f t="shared" si="14"/>
        <v>5.5783938309329213E-2</v>
      </c>
      <c r="AA16" s="17">
        <f t="shared" si="51"/>
        <v>77.331404448281845</v>
      </c>
      <c r="AB16" s="96">
        <f t="shared" si="16"/>
        <v>7.0655029474971057E-2</v>
      </c>
      <c r="AC16" s="26">
        <v>1.411</v>
      </c>
      <c r="AD16" s="20">
        <v>5.5E-2</v>
      </c>
      <c r="AE16" s="20">
        <v>1.365</v>
      </c>
      <c r="AF16" s="19">
        <f t="shared" si="17"/>
        <v>0.96693779349858744</v>
      </c>
      <c r="AG16" s="19">
        <f t="shared" si="18"/>
        <v>1.9758340350837715</v>
      </c>
      <c r="AH16" s="19">
        <f t="shared" si="19"/>
        <v>7.9033361403350861</v>
      </c>
      <c r="AI16" s="19">
        <f t="shared" si="20"/>
        <v>9.8791701754188583</v>
      </c>
      <c r="AJ16" s="36">
        <f t="shared" si="21"/>
        <v>0.15438465003660165</v>
      </c>
      <c r="AK16" s="17">
        <f t="shared" si="52"/>
        <v>68.943463447943358</v>
      </c>
      <c r="AL16" s="96">
        <f t="shared" si="23"/>
        <v>0.1146350320259527</v>
      </c>
      <c r="AM16" s="26">
        <v>1.2031000000000001</v>
      </c>
      <c r="AN16" s="20">
        <v>2.7E-2</v>
      </c>
      <c r="AO16" s="20">
        <v>1.359</v>
      </c>
      <c r="AP16" s="19">
        <f t="shared" si="24"/>
        <v>0.96268751748320902</v>
      </c>
      <c r="AQ16" s="19">
        <f t="shared" si="25"/>
        <v>1.4238803575613603</v>
      </c>
      <c r="AR16" s="19">
        <f t="shared" si="26"/>
        <v>8.5432821453681616</v>
      </c>
      <c r="AS16" s="19">
        <f t="shared" si="27"/>
        <v>9.9671625029295221</v>
      </c>
      <c r="AT16" s="36">
        <f t="shared" si="28"/>
        <v>0.11268602569291103</v>
      </c>
      <c r="AU16" s="17">
        <f t="shared" si="53"/>
        <v>61.443020721189093</v>
      </c>
      <c r="AV16" s="96">
        <f t="shared" si="30"/>
        <v>0.13904398001743989</v>
      </c>
      <c r="AW16" s="26">
        <v>1.0415000000000001</v>
      </c>
      <c r="AX16" s="20">
        <v>2.9000000000000001E-2</v>
      </c>
      <c r="AY16" s="20">
        <v>1.36</v>
      </c>
      <c r="AZ16" s="19">
        <f t="shared" si="31"/>
        <v>0.96339589681910542</v>
      </c>
      <c r="BA16" s="19">
        <f>4*PI()^2*$C$13*SQRT($C$11*$C$2)*($C$7*AW16*AY16)^2</f>
        <v>1.068630332463071</v>
      </c>
      <c r="BB16" s="19">
        <f>4*PI()^2*BB$1*SQRT($C$11*$C$2)*($C$7*AW16*AY16)^2</f>
        <v>8.5490426597045683</v>
      </c>
      <c r="BC16" s="19">
        <f t="shared" si="32"/>
        <v>9.6176729921676394</v>
      </c>
      <c r="BD16" s="36">
        <f t="shared" si="33"/>
        <v>0.16161510016280681</v>
      </c>
      <c r="BE16" s="17">
        <f t="shared" si="54"/>
        <v>55.612950761383935</v>
      </c>
      <c r="BF16" s="96">
        <f t="shared" si="35"/>
        <v>0.1537239535514951</v>
      </c>
      <c r="BG16" s="26">
        <v>1.1041000000000001</v>
      </c>
      <c r="BH16" s="20">
        <v>2.9000000000000001E-2</v>
      </c>
      <c r="BI16" s="20">
        <v>1.218</v>
      </c>
      <c r="BJ16" s="19">
        <f t="shared" si="36"/>
        <v>0.86280603112181642</v>
      </c>
      <c r="BK16" s="19">
        <f t="shared" si="37"/>
        <v>0.96325778638391479</v>
      </c>
      <c r="BL16" s="19">
        <f t="shared" si="38"/>
        <v>9.6325778638391473</v>
      </c>
      <c r="BM16" s="19">
        <f t="shared" si="39"/>
        <v>10.595835650223062</v>
      </c>
      <c r="BN16" s="36">
        <f t="shared" si="40"/>
        <v>0.16203495340474139</v>
      </c>
      <c r="BO16" s="17">
        <f t="shared" si="55"/>
        <v>57.871381327496579</v>
      </c>
      <c r="BP16" s="96">
        <f t="shared" si="42"/>
        <v>0.16644803774991968</v>
      </c>
      <c r="BQ16" s="26">
        <v>0.70689999999999997</v>
      </c>
      <c r="BR16" s="20">
        <v>4.2999999999999997E-2</v>
      </c>
      <c r="BS16" s="20">
        <v>1.4059999999999999</v>
      </c>
      <c r="BT16" s="19">
        <f t="shared" si="43"/>
        <v>0.99598134627033974</v>
      </c>
      <c r="BU16" s="19">
        <f t="shared" si="44"/>
        <v>0.52615988824173321</v>
      </c>
      <c r="BV16" s="19">
        <f t="shared" si="45"/>
        <v>6.3139186589007981</v>
      </c>
      <c r="BW16" s="19">
        <f t="shared" si="46"/>
        <v>6.8400785471425314</v>
      </c>
      <c r="BX16" s="36">
        <f t="shared" si="47"/>
        <v>0.38418152583561443</v>
      </c>
      <c r="BY16" s="17">
        <f t="shared" si="56"/>
        <v>43.54153115401509</v>
      </c>
      <c r="BZ16" s="96">
        <f t="shared" si="49"/>
        <v>0.14500910949978327</v>
      </c>
    </row>
    <row r="17" spans="2:78" ht="20.100000000000001" customHeight="1">
      <c r="B17" s="2"/>
      <c r="C17" s="2"/>
      <c r="D17" s="2"/>
      <c r="E17" s="38">
        <v>48</v>
      </c>
      <c r="F17" s="20">
        <f t="shared" si="0"/>
        <v>0.9546</v>
      </c>
      <c r="G17" s="20">
        <f t="shared" si="1"/>
        <v>7.606511969029297</v>
      </c>
      <c r="H17" s="29">
        <f t="shared" si="2"/>
        <v>85376.1971830986</v>
      </c>
      <c r="I17" s="19">
        <v>1.8647</v>
      </c>
      <c r="J17" s="19">
        <v>3.1E-2</v>
      </c>
      <c r="K17" s="19">
        <v>1.413</v>
      </c>
      <c r="L17" s="19">
        <f t="shared" si="3"/>
        <v>1.0009400016216148</v>
      </c>
      <c r="M17" s="19">
        <f t="shared" si="4"/>
        <v>3.6977146784180892</v>
      </c>
      <c r="N17" s="19">
        <f t="shared" si="5"/>
        <v>0</v>
      </c>
      <c r="O17" s="19">
        <f t="shared" si="6"/>
        <v>3.6977146784180892</v>
      </c>
      <c r="P17" s="36">
        <f t="shared" si="7"/>
        <v>0</v>
      </c>
      <c r="Q17" s="17">
        <f t="shared" si="50"/>
        <v>97.001658587666569</v>
      </c>
      <c r="R17" s="96">
        <f t="shared" si="9"/>
        <v>0</v>
      </c>
      <c r="S17" s="22">
        <v>1.7563</v>
      </c>
      <c r="T17" s="19">
        <v>2.8000000000000001E-2</v>
      </c>
      <c r="U17" s="19">
        <v>1.399</v>
      </c>
      <c r="V17" s="19">
        <f t="shared" si="10"/>
        <v>0.99102269091906503</v>
      </c>
      <c r="W17" s="19">
        <f t="shared" si="11"/>
        <v>3.2156143905721226</v>
      </c>
      <c r="X17" s="19">
        <f t="shared" si="12"/>
        <v>6.4312287811442452</v>
      </c>
      <c r="Y17" s="19">
        <f t="shared" si="13"/>
        <v>9.6468431717163678</v>
      </c>
      <c r="Z17" s="36">
        <f t="shared" si="14"/>
        <v>4.1279990633132584E-2</v>
      </c>
      <c r="AA17" s="17">
        <f t="shared" si="51"/>
        <v>92.555014281453083</v>
      </c>
      <c r="AB17" s="96">
        <f t="shared" si="16"/>
        <v>6.9485471220255501E-2</v>
      </c>
      <c r="AC17" s="22">
        <v>1.5785</v>
      </c>
      <c r="AD17" s="19">
        <v>2.4E-2</v>
      </c>
      <c r="AE17" s="19">
        <v>1.3839999999999999</v>
      </c>
      <c r="AF17" s="19">
        <f t="shared" si="17"/>
        <v>0.98039700088061899</v>
      </c>
      <c r="AG17" s="19">
        <f t="shared" si="18"/>
        <v>2.5420991452624242</v>
      </c>
      <c r="AH17" s="19">
        <f t="shared" si="19"/>
        <v>10.168396581049697</v>
      </c>
      <c r="AI17" s="19">
        <f t="shared" si="20"/>
        <v>12.710495726312121</v>
      </c>
      <c r="AJ17" s="36">
        <f t="shared" si="21"/>
        <v>6.9256341717303091E-2</v>
      </c>
      <c r="AK17" s="17">
        <f t="shared" si="52"/>
        <v>85.261533122368576</v>
      </c>
      <c r="AL17" s="96">
        <f t="shared" si="23"/>
        <v>0.11926124488584867</v>
      </c>
      <c r="AM17" s="26">
        <v>1.3712</v>
      </c>
      <c r="AN17" s="20">
        <v>1.7999999999999999E-2</v>
      </c>
      <c r="AO17" s="20">
        <v>1.383</v>
      </c>
      <c r="AP17" s="19">
        <f t="shared" si="24"/>
        <v>0.97968862154472258</v>
      </c>
      <c r="AQ17" s="19">
        <f t="shared" si="25"/>
        <v>1.9154777044190681</v>
      </c>
      <c r="AR17" s="19">
        <f t="shared" si="26"/>
        <v>11.492866226514407</v>
      </c>
      <c r="AS17" s="19">
        <f t="shared" si="27"/>
        <v>13.408343930933475</v>
      </c>
      <c r="AT17" s="36">
        <f t="shared" si="28"/>
        <v>7.7800833512120637E-2</v>
      </c>
      <c r="AU17" s="17">
        <f t="shared" si="53"/>
        <v>76.75794119729423</v>
      </c>
      <c r="AV17" s="96">
        <f t="shared" si="30"/>
        <v>0.14972869317812731</v>
      </c>
      <c r="AW17" s="26">
        <v>1.2104999999999999</v>
      </c>
      <c r="AX17" s="20">
        <v>1.7999999999999999E-2</v>
      </c>
      <c r="AY17" s="20">
        <v>1.389</v>
      </c>
      <c r="AZ17" s="19">
        <f t="shared" si="31"/>
        <v>0.983938897560101</v>
      </c>
      <c r="BA17" s="19">
        <f>4*PI()^2*$C$13*SQRT($C$11*$C$2)*($C$7*AW17*AY17)^2</f>
        <v>1.505792781729117</v>
      </c>
      <c r="BB17" s="19">
        <f>4*PI()^2*BB$1*SQRT($C$11*$C$2)*($C$7*AW17*AY17)^2</f>
        <v>12.046342253832936</v>
      </c>
      <c r="BC17" s="19">
        <f t="shared" si="32"/>
        <v>13.552135035562053</v>
      </c>
      <c r="BD17" s="36">
        <f t="shared" si="33"/>
        <v>0.10463647908777512</v>
      </c>
      <c r="BE17" s="17">
        <f t="shared" si="54"/>
        <v>70.165914075444519</v>
      </c>
      <c r="BF17" s="96">
        <f t="shared" si="35"/>
        <v>0.17168367878568994</v>
      </c>
      <c r="BG17" s="22">
        <v>1.3029999999999999</v>
      </c>
      <c r="BH17" s="19">
        <v>1.9E-2</v>
      </c>
      <c r="BI17" s="19">
        <v>1.3440000000000001</v>
      </c>
      <c r="BJ17" s="19">
        <f t="shared" si="36"/>
        <v>0.95206182744476309</v>
      </c>
      <c r="BK17" s="19">
        <f t="shared" si="37"/>
        <v>1.6334976001766222</v>
      </c>
      <c r="BL17" s="19">
        <f t="shared" si="38"/>
        <v>16.334976001766222</v>
      </c>
      <c r="BM17" s="19">
        <f t="shared" si="39"/>
        <v>17.968473601942843</v>
      </c>
      <c r="BN17" s="36">
        <f t="shared" si="40"/>
        <v>0.12926122651370078</v>
      </c>
      <c r="BO17" s="17">
        <f t="shared" si="55"/>
        <v>73.960329189141461</v>
      </c>
      <c r="BP17" s="96">
        <f t="shared" si="42"/>
        <v>0.22086132093858302</v>
      </c>
      <c r="BQ17" s="22">
        <v>0.95179999999999998</v>
      </c>
      <c r="BR17" s="19">
        <v>2.4E-2</v>
      </c>
      <c r="BS17" s="19">
        <v>1.3420000000000001</v>
      </c>
      <c r="BT17" s="19">
        <f t="shared" si="43"/>
        <v>0.95064506877297028</v>
      </c>
      <c r="BU17" s="19">
        <f t="shared" si="44"/>
        <v>0.86901558362677689</v>
      </c>
      <c r="BV17" s="19">
        <f t="shared" si="45"/>
        <v>10.428187003521321</v>
      </c>
      <c r="BW17" s="19">
        <f t="shared" si="46"/>
        <v>11.297202587148098</v>
      </c>
      <c r="BX17" s="36">
        <f t="shared" si="47"/>
        <v>0.19535010703126734</v>
      </c>
      <c r="BY17" s="17">
        <f t="shared" si="56"/>
        <v>59.553857968272638</v>
      </c>
      <c r="BZ17" s="96">
        <f t="shared" si="49"/>
        <v>0.17510514615320044</v>
      </c>
    </row>
    <row r="18" spans="2:78" ht="20.100000000000001" customHeight="1">
      <c r="B18" s="2"/>
      <c r="C18" s="2"/>
      <c r="D18" s="2"/>
      <c r="E18" s="38">
        <v>50</v>
      </c>
      <c r="F18" s="20">
        <f t="shared" si="0"/>
        <v>0.99460000000000004</v>
      </c>
      <c r="G18" s="20">
        <f t="shared" si="1"/>
        <v>7.9252428288252039</v>
      </c>
      <c r="H18" s="29">
        <f t="shared" si="2"/>
        <v>88953.661971830996</v>
      </c>
      <c r="I18" s="19">
        <v>1.8626</v>
      </c>
      <c r="J18" s="19">
        <v>4.1000000000000002E-2</v>
      </c>
      <c r="K18" s="19">
        <v>1.333</v>
      </c>
      <c r="L18" s="19">
        <f t="shared" si="3"/>
        <v>0.94426965474990254</v>
      </c>
      <c r="M18" s="19">
        <f t="shared" si="4"/>
        <v>3.2834516685358541</v>
      </c>
      <c r="N18" s="19">
        <f t="shared" si="5"/>
        <v>0</v>
      </c>
      <c r="O18" s="19">
        <f t="shared" si="6"/>
        <v>3.2834516685358541</v>
      </c>
      <c r="P18" s="36">
        <f t="shared" si="7"/>
        <v>0</v>
      </c>
      <c r="Q18" s="17">
        <f t="shared" si="50"/>
        <v>109.61610924269264</v>
      </c>
      <c r="R18" s="96">
        <f t="shared" si="9"/>
        <v>0</v>
      </c>
      <c r="S18" s="22">
        <v>1.6881999999999999</v>
      </c>
      <c r="T18" s="19">
        <v>3.4000000000000002E-2</v>
      </c>
      <c r="U18" s="19">
        <v>1.3160000000000001</v>
      </c>
      <c r="V18" s="19">
        <f t="shared" si="10"/>
        <v>0.9322272060396638</v>
      </c>
      <c r="W18" s="19">
        <f t="shared" si="11"/>
        <v>2.6290007036107754</v>
      </c>
      <c r="X18" s="19">
        <f t="shared" si="12"/>
        <v>5.2580014072215508</v>
      </c>
      <c r="Y18" s="19">
        <f t="shared" si="13"/>
        <v>7.8870021108323263</v>
      </c>
      <c r="Z18" s="36">
        <f t="shared" si="14"/>
        <v>4.4354411908525272E-2</v>
      </c>
      <c r="AA18" s="17">
        <f t="shared" si="51"/>
        <v>101.5245789574452</v>
      </c>
      <c r="AB18" s="96">
        <f t="shared" si="16"/>
        <v>5.1790428103380581E-2</v>
      </c>
      <c r="AC18" s="22">
        <v>1.5315000000000001</v>
      </c>
      <c r="AD18" s="19">
        <v>2.5999999999999999E-2</v>
      </c>
      <c r="AE18" s="19">
        <v>1.31</v>
      </c>
      <c r="AF18" s="19">
        <f t="shared" si="17"/>
        <v>0.92797693002428538</v>
      </c>
      <c r="AG18" s="19">
        <f t="shared" si="18"/>
        <v>2.1439158029994672</v>
      </c>
      <c r="AH18" s="19">
        <f t="shared" si="19"/>
        <v>8.5756632119978686</v>
      </c>
      <c r="AI18" s="19">
        <f t="shared" si="20"/>
        <v>10.719579014997336</v>
      </c>
      <c r="AJ18" s="36">
        <f t="shared" si="21"/>
        <v>6.7219002693259033E-2</v>
      </c>
      <c r="AK18" s="17">
        <f t="shared" si="52"/>
        <v>94.254264761927601</v>
      </c>
      <c r="AL18" s="96">
        <f t="shared" si="23"/>
        <v>9.0984352099703195E-2</v>
      </c>
      <c r="AM18" s="22">
        <v>1.4166000000000001</v>
      </c>
      <c r="AN18" s="19">
        <v>2.1999999999999999E-2</v>
      </c>
      <c r="AO18" s="19">
        <v>1.3109999999999999</v>
      </c>
      <c r="AP18" s="19">
        <f t="shared" si="24"/>
        <v>0.92868530936018168</v>
      </c>
      <c r="AQ18" s="19">
        <f t="shared" si="25"/>
        <v>1.8370923564784565</v>
      </c>
      <c r="AR18" s="19">
        <f t="shared" si="26"/>
        <v>11.022554138870738</v>
      </c>
      <c r="AS18" s="19">
        <f t="shared" si="27"/>
        <v>12.859646495349194</v>
      </c>
      <c r="AT18" s="36">
        <f t="shared" si="28"/>
        <v>8.5446730296842743E-2</v>
      </c>
      <c r="AU18" s="17">
        <f t="shared" si="53"/>
        <v>88.92331963707133</v>
      </c>
      <c r="AV18" s="96">
        <f t="shared" si="30"/>
        <v>0.12395572032013451</v>
      </c>
      <c r="AW18" s="22">
        <v>1.2754000000000001</v>
      </c>
      <c r="AX18" s="19">
        <v>1.7999999999999999E-2</v>
      </c>
      <c r="AY18" s="19">
        <v>1.3089999999999999</v>
      </c>
      <c r="AZ18" s="19">
        <f t="shared" si="31"/>
        <v>0.92726855068838887</v>
      </c>
      <c r="BA18" s="19">
        <f>4*PI()^2*$C$13*SQRT($C$11*$C$2)*($C$7*AW18*AY18)^2</f>
        <v>1.4845787858012474</v>
      </c>
      <c r="BB18" s="19">
        <f>4*PI()^2*BB$1*SQRT($C$11*$C$2)*($C$7*AW18*AY18)^2</f>
        <v>11.876630286409979</v>
      </c>
      <c r="BC18" s="19">
        <f t="shared" si="32"/>
        <v>13.361209072211226</v>
      </c>
      <c r="BD18" s="36">
        <f t="shared" si="33"/>
        <v>9.2930424135641482E-2</v>
      </c>
      <c r="BE18" s="17">
        <f t="shared" si="54"/>
        <v>82.372149474932939</v>
      </c>
      <c r="BF18" s="96">
        <f t="shared" si="35"/>
        <v>0.14418259523534968</v>
      </c>
      <c r="BG18" s="22">
        <v>1.3119000000000001</v>
      </c>
      <c r="BH18" s="19">
        <v>2.3E-2</v>
      </c>
      <c r="BI18" s="19">
        <v>1.371</v>
      </c>
      <c r="BJ18" s="19">
        <f t="shared" si="36"/>
        <v>0.97118806951396586</v>
      </c>
      <c r="BK18" s="19">
        <f t="shared" si="37"/>
        <v>1.7230881892996572</v>
      </c>
      <c r="BL18" s="19">
        <f t="shared" si="38"/>
        <v>17.230881892996571</v>
      </c>
      <c r="BM18" s="19">
        <f t="shared" si="39"/>
        <v>18.953970082296227</v>
      </c>
      <c r="BN18" s="36">
        <f t="shared" si="40"/>
        <v>0.16282417249483858</v>
      </c>
      <c r="BO18" s="17">
        <f t="shared" si="55"/>
        <v>84.065617682567861</v>
      </c>
      <c r="BP18" s="96">
        <f t="shared" si="42"/>
        <v>0.20496943183193461</v>
      </c>
      <c r="BQ18" s="22">
        <v>1.0288999999999999</v>
      </c>
      <c r="BR18" s="19">
        <v>1.7000000000000001E-2</v>
      </c>
      <c r="BS18" s="19">
        <v>1.3160000000000001</v>
      </c>
      <c r="BT18" s="19">
        <f t="shared" si="43"/>
        <v>0.9322272060396638</v>
      </c>
      <c r="BU18" s="19">
        <f t="shared" si="44"/>
        <v>0.97653821872344315</v>
      </c>
      <c r="BV18" s="19">
        <f t="shared" si="45"/>
        <v>11.718458624681316</v>
      </c>
      <c r="BW18" s="19">
        <f t="shared" si="46"/>
        <v>12.694996843404759</v>
      </c>
      <c r="BX18" s="36">
        <f t="shared" si="47"/>
        <v>0.13306323572557582</v>
      </c>
      <c r="BY18" s="17">
        <f t="shared" si="56"/>
        <v>70.935439524740886</v>
      </c>
      <c r="BZ18" s="96">
        <f t="shared" si="49"/>
        <v>0.16519892881743756</v>
      </c>
    </row>
    <row r="19" spans="2:78" ht="20.100000000000001" customHeight="1">
      <c r="B19" s="15"/>
      <c r="C19" s="2"/>
      <c r="D19" s="2"/>
      <c r="E19" s="38">
        <v>52</v>
      </c>
      <c r="F19" s="20">
        <f t="shared" si="0"/>
        <v>1.0346</v>
      </c>
      <c r="G19" s="20">
        <f t="shared" si="1"/>
        <v>8.2439736886211072</v>
      </c>
      <c r="H19" s="29">
        <f t="shared" si="2"/>
        <v>92531.126760563377</v>
      </c>
      <c r="I19" s="19">
        <v>1.8171999999999999</v>
      </c>
      <c r="J19" s="19">
        <v>3.5999999999999997E-2</v>
      </c>
      <c r="K19" s="19">
        <v>1.327</v>
      </c>
      <c r="L19" s="19">
        <f t="shared" si="3"/>
        <v>0.94001937873452412</v>
      </c>
      <c r="M19" s="19">
        <f t="shared" si="4"/>
        <v>3.0972654922773435</v>
      </c>
      <c r="N19" s="19">
        <f t="shared" si="5"/>
        <v>0</v>
      </c>
      <c r="O19" s="19">
        <f t="shared" si="6"/>
        <v>3.0972654922773435</v>
      </c>
      <c r="P19" s="36">
        <f t="shared" si="7"/>
        <v>0</v>
      </c>
      <c r="Q19" s="17">
        <f t="shared" si="50"/>
        <v>121.00958198606176</v>
      </c>
      <c r="R19" s="96">
        <f t="shared" si="9"/>
        <v>0</v>
      </c>
      <c r="S19" s="26">
        <v>1.6828000000000001</v>
      </c>
      <c r="T19" s="20">
        <v>2.5999999999999999E-2</v>
      </c>
      <c r="U19" s="19">
        <v>1.3180000000000001</v>
      </c>
      <c r="V19" s="19">
        <f t="shared" si="10"/>
        <v>0.93364396471145661</v>
      </c>
      <c r="W19" s="19">
        <f t="shared" si="11"/>
        <v>2.620154852594041</v>
      </c>
      <c r="X19" s="19">
        <f t="shared" si="12"/>
        <v>5.240309705188082</v>
      </c>
      <c r="Y19" s="19">
        <f t="shared" si="13"/>
        <v>7.8604645577821231</v>
      </c>
      <c r="Z19" s="36">
        <f t="shared" si="14"/>
        <v>3.4021252501172689E-2</v>
      </c>
      <c r="AA19" s="17">
        <f t="shared" si="51"/>
        <v>113.99090089727932</v>
      </c>
      <c r="AB19" s="96">
        <f t="shared" si="16"/>
        <v>4.597129826976528E-2</v>
      </c>
      <c r="AC19" s="26">
        <v>1.5862000000000001</v>
      </c>
      <c r="AD19" s="20">
        <v>3.1E-2</v>
      </c>
      <c r="AE19" s="19">
        <v>1.3080000000000001</v>
      </c>
      <c r="AF19" s="19">
        <f t="shared" si="17"/>
        <v>0.92656017135249258</v>
      </c>
      <c r="AG19" s="19">
        <f t="shared" si="18"/>
        <v>2.2927806666262254</v>
      </c>
      <c r="AH19" s="19">
        <f t="shared" si="19"/>
        <v>9.1711226665049015</v>
      </c>
      <c r="AI19" s="19">
        <f t="shared" si="20"/>
        <v>11.463903333131126</v>
      </c>
      <c r="AJ19" s="36">
        <f t="shared" si="21"/>
        <v>7.9901200991017135E-2</v>
      </c>
      <c r="AK19" s="17">
        <f t="shared" si="52"/>
        <v>108.94622386471693</v>
      </c>
      <c r="AL19" s="96">
        <f t="shared" si="23"/>
        <v>8.4180271157383732E-2</v>
      </c>
      <c r="AM19" s="22">
        <v>1.4786999999999999</v>
      </c>
      <c r="AN19" s="19">
        <v>2.7E-2</v>
      </c>
      <c r="AO19" s="19">
        <v>1.3089999999999999</v>
      </c>
      <c r="AP19" s="19">
        <f t="shared" si="24"/>
        <v>0.92726855068838887</v>
      </c>
      <c r="AQ19" s="19">
        <f t="shared" si="25"/>
        <v>1.9955865618469837</v>
      </c>
      <c r="AR19" s="19">
        <f t="shared" si="26"/>
        <v>11.973519371081901</v>
      </c>
      <c r="AS19" s="19">
        <f t="shared" si="27"/>
        <v>13.969105932928885</v>
      </c>
      <c r="AT19" s="36">
        <f t="shared" si="28"/>
        <v>0.10454672715259665</v>
      </c>
      <c r="AU19" s="17">
        <f t="shared" si="53"/>
        <v>103.33232344028156</v>
      </c>
      <c r="AV19" s="96">
        <f t="shared" si="30"/>
        <v>0.11587390056124799</v>
      </c>
      <c r="AW19" s="26">
        <v>1.3602000000000001</v>
      </c>
      <c r="AX19" s="20">
        <v>1.6E-2</v>
      </c>
      <c r="AY19" s="19">
        <v>1.3069999999999999</v>
      </c>
      <c r="AZ19" s="19">
        <f t="shared" si="31"/>
        <v>0.92585179201659606</v>
      </c>
      <c r="BA19" s="19">
        <f>4*PI()^2*$C$13*SQRT($C$11*$C$2)*($C$7*AW19*AY19)^2</f>
        <v>1.6834020359868402</v>
      </c>
      <c r="BB19" s="19">
        <f>4*PI()^2*BB$1*SQRT($C$11*$C$2)*($C$7*AW19*AY19)^2</f>
        <v>13.467216287894722</v>
      </c>
      <c r="BC19" s="19">
        <f t="shared" si="32"/>
        <v>15.150618323881563</v>
      </c>
      <c r="BD19" s="36">
        <f t="shared" si="33"/>
        <v>8.2352593138651245E-2</v>
      </c>
      <c r="BE19" s="17">
        <f t="shared" si="54"/>
        <v>97.143977391020243</v>
      </c>
      <c r="BF19" s="96">
        <f t="shared" si="35"/>
        <v>0.13863151015206013</v>
      </c>
      <c r="BG19" s="26">
        <v>1.2726</v>
      </c>
      <c r="BH19" s="20">
        <v>2.1000000000000001E-2</v>
      </c>
      <c r="BI19" s="19">
        <v>1.401</v>
      </c>
      <c r="BJ19" s="19">
        <f t="shared" si="36"/>
        <v>0.99243944959085784</v>
      </c>
      <c r="BK19" s="19">
        <f t="shared" si="37"/>
        <v>1.6931336466870015</v>
      </c>
      <c r="BL19" s="19">
        <f t="shared" si="38"/>
        <v>16.931336466870015</v>
      </c>
      <c r="BM19" s="19">
        <f t="shared" si="39"/>
        <v>18.624470113557017</v>
      </c>
      <c r="BN19" s="36">
        <f t="shared" si="40"/>
        <v>0.15524288300237801</v>
      </c>
      <c r="BO19" s="17">
        <f t="shared" si="55"/>
        <v>92.56930132422454</v>
      </c>
      <c r="BP19" s="96">
        <f t="shared" si="42"/>
        <v>0.18290444266796296</v>
      </c>
      <c r="BQ19" s="26">
        <v>1.1313</v>
      </c>
      <c r="BR19" s="20">
        <v>1.6E-2</v>
      </c>
      <c r="BS19" s="19">
        <v>1.3140000000000001</v>
      </c>
      <c r="BT19" s="19">
        <f t="shared" si="43"/>
        <v>0.930810447367871</v>
      </c>
      <c r="BU19" s="19">
        <f t="shared" si="44"/>
        <v>1.1770026390583934</v>
      </c>
      <c r="BV19" s="19">
        <f t="shared" si="45"/>
        <v>14.124031668700722</v>
      </c>
      <c r="BW19" s="19">
        <f t="shared" si="46"/>
        <v>15.301034307759116</v>
      </c>
      <c r="BX19" s="36">
        <f t="shared" si="47"/>
        <v>0.12485561932378364</v>
      </c>
      <c r="BY19" s="17">
        <f t="shared" si="56"/>
        <v>85.190286161687638</v>
      </c>
      <c r="BZ19" s="96">
        <f t="shared" si="49"/>
        <v>0.16579392211330168</v>
      </c>
    </row>
    <row r="20" spans="2:78" ht="20.100000000000001" customHeight="1">
      <c r="B20" s="15"/>
      <c r="C20" s="2"/>
      <c r="D20" s="16"/>
      <c r="E20" s="38">
        <v>54</v>
      </c>
      <c r="F20" s="20">
        <f t="shared" si="0"/>
        <v>1.0746</v>
      </c>
      <c r="G20" s="20">
        <f t="shared" si="1"/>
        <v>8.562704548417015</v>
      </c>
      <c r="H20" s="29">
        <f t="shared" si="2"/>
        <v>96108.591549295772</v>
      </c>
      <c r="I20" s="19">
        <v>1.7995000000000001</v>
      </c>
      <c r="J20" s="19">
        <v>3.7999999999999999E-2</v>
      </c>
      <c r="K20" s="19">
        <v>1.3240000000000001</v>
      </c>
      <c r="L20" s="19">
        <f t="shared" si="3"/>
        <v>0.93789424072683503</v>
      </c>
      <c r="M20" s="19">
        <f t="shared" si="4"/>
        <v>3.0235057864199537</v>
      </c>
      <c r="N20" s="19">
        <f t="shared" si="5"/>
        <v>0</v>
      </c>
      <c r="O20" s="19">
        <f t="shared" si="6"/>
        <v>3.0235057864199537</v>
      </c>
      <c r="P20" s="36">
        <f t="shared" si="7"/>
        <v>0</v>
      </c>
      <c r="Q20" s="17">
        <f t="shared" si="50"/>
        <v>134.55899701201685</v>
      </c>
      <c r="R20" s="96">
        <f t="shared" si="9"/>
        <v>0</v>
      </c>
      <c r="S20" s="22">
        <v>1.7529999999999999</v>
      </c>
      <c r="T20" s="19">
        <v>3.3000000000000002E-2</v>
      </c>
      <c r="U20" s="19">
        <v>1.3220000000000001</v>
      </c>
      <c r="V20" s="19">
        <f t="shared" si="10"/>
        <v>0.93647748205504222</v>
      </c>
      <c r="W20" s="19">
        <f t="shared" si="11"/>
        <v>2.860604874865293</v>
      </c>
      <c r="X20" s="19">
        <f t="shared" si="12"/>
        <v>5.721209749730586</v>
      </c>
      <c r="Y20" s="19">
        <f t="shared" si="13"/>
        <v>8.5818146245958786</v>
      </c>
      <c r="Z20" s="36">
        <f t="shared" si="14"/>
        <v>4.3443317266766208E-2</v>
      </c>
      <c r="AA20" s="17">
        <f t="shared" si="51"/>
        <v>131.83797358907324</v>
      </c>
      <c r="AB20" s="96">
        <f t="shared" si="16"/>
        <v>4.3395765225905755E-2</v>
      </c>
      <c r="AC20" s="22">
        <v>1.6798</v>
      </c>
      <c r="AD20" s="19">
        <v>3.2000000000000001E-2</v>
      </c>
      <c r="AE20" s="19">
        <v>1.3220000000000001</v>
      </c>
      <c r="AF20" s="19">
        <f t="shared" si="17"/>
        <v>0.93647748205504222</v>
      </c>
      <c r="AG20" s="19">
        <f t="shared" si="18"/>
        <v>2.6266922702693325</v>
      </c>
      <c r="AH20" s="19">
        <f t="shared" si="19"/>
        <v>10.50676908107733</v>
      </c>
      <c r="AI20" s="19">
        <f t="shared" si="20"/>
        <v>13.133461351346662</v>
      </c>
      <c r="AJ20" s="36">
        <f t="shared" si="21"/>
        <v>8.4253706214334451E-2</v>
      </c>
      <c r="AK20" s="17">
        <f t="shared" si="52"/>
        <v>127.55455607166527</v>
      </c>
      <c r="AL20" s="96">
        <f t="shared" si="23"/>
        <v>8.2370786310245206E-2</v>
      </c>
      <c r="AM20" s="26">
        <v>1.5924</v>
      </c>
      <c r="AN20" s="20">
        <v>2.5000000000000001E-2</v>
      </c>
      <c r="AO20" s="19">
        <v>1.3180000000000001</v>
      </c>
      <c r="AP20" s="19">
        <f t="shared" si="24"/>
        <v>0.93364396471145661</v>
      </c>
      <c r="AQ20" s="19">
        <f t="shared" si="25"/>
        <v>2.3462068058669892</v>
      </c>
      <c r="AR20" s="19">
        <f t="shared" si="26"/>
        <v>14.077240835201936</v>
      </c>
      <c r="AS20" s="19">
        <f t="shared" si="27"/>
        <v>16.423447641068925</v>
      </c>
      <c r="AT20" s="36">
        <f t="shared" si="28"/>
        <v>9.8138228368767358E-2</v>
      </c>
      <c r="AU20" s="17">
        <f t="shared" si="53"/>
        <v>122.44020236918638</v>
      </c>
      <c r="AV20" s="96">
        <f t="shared" si="30"/>
        <v>0.11497237478222799</v>
      </c>
      <c r="AW20" s="22">
        <v>1.4668000000000001</v>
      </c>
      <c r="AX20" s="19">
        <v>1.7000000000000001E-2</v>
      </c>
      <c r="AY20" s="19">
        <v>1.3160000000000001</v>
      </c>
      <c r="AZ20" s="19">
        <f t="shared" si="31"/>
        <v>0.9322272060396638</v>
      </c>
      <c r="BA20" s="19">
        <f>4*PI()^2*$C$13*SQRT($C$11*$C$2)*($C$7*AW20*AY20)^2</f>
        <v>1.9846535852790106</v>
      </c>
      <c r="BB20" s="19">
        <f>4*PI()^2*BB$1*SQRT($C$11*$C$2)*($C$7*AW20*AY20)^2</f>
        <v>15.877228682232085</v>
      </c>
      <c r="BC20" s="19">
        <f t="shared" si="32"/>
        <v>17.861882267511096</v>
      </c>
      <c r="BD20" s="36">
        <f t="shared" si="33"/>
        <v>8.8708823817050544E-2</v>
      </c>
      <c r="BE20" s="17">
        <f t="shared" si="54"/>
        <v>115.09051329560108</v>
      </c>
      <c r="BF20" s="96">
        <f t="shared" si="35"/>
        <v>0.1379542781380482</v>
      </c>
      <c r="BG20" s="22">
        <v>1.2899</v>
      </c>
      <c r="BH20" s="19">
        <v>0.03</v>
      </c>
      <c r="BI20" s="19">
        <v>1.421</v>
      </c>
      <c r="BJ20" s="19">
        <f t="shared" si="36"/>
        <v>1.0066070363087858</v>
      </c>
      <c r="BK20" s="19">
        <f t="shared" si="37"/>
        <v>1.789498642530122</v>
      </c>
      <c r="BL20" s="19">
        <f t="shared" si="38"/>
        <v>17.894986425301219</v>
      </c>
      <c r="BM20" s="19">
        <f t="shared" si="39"/>
        <v>19.684485067831343</v>
      </c>
      <c r="BN20" s="36">
        <f t="shared" si="40"/>
        <v>0.22815266427679101</v>
      </c>
      <c r="BO20" s="17">
        <f t="shared" si="55"/>
        <v>104.73892096186516</v>
      </c>
      <c r="BP20" s="96">
        <f t="shared" si="42"/>
        <v>0.17085326315149532</v>
      </c>
      <c r="BQ20" s="22">
        <v>1.2162999999999999</v>
      </c>
      <c r="BR20" s="19">
        <v>1.9E-2</v>
      </c>
      <c r="BS20" s="19">
        <v>1.3360000000000001</v>
      </c>
      <c r="BT20" s="19">
        <f t="shared" si="43"/>
        <v>0.94639479275759186</v>
      </c>
      <c r="BU20" s="19">
        <f t="shared" si="44"/>
        <v>1.4064537705204183</v>
      </c>
      <c r="BV20" s="19">
        <f t="shared" si="45"/>
        <v>16.877445246245017</v>
      </c>
      <c r="BW20" s="19">
        <f t="shared" si="46"/>
        <v>18.283899016765435</v>
      </c>
      <c r="BX20" s="36">
        <f t="shared" si="47"/>
        <v>0.15327237866669222</v>
      </c>
      <c r="BY20" s="17">
        <f t="shared" si="56"/>
        <v>100.4320967913566</v>
      </c>
      <c r="BZ20" s="96">
        <f t="shared" si="49"/>
        <v>0.16804832105922463</v>
      </c>
    </row>
    <row r="21" spans="2:78" ht="20.100000000000001" customHeight="1">
      <c r="B21" s="15"/>
      <c r="C21" s="2"/>
      <c r="D21" s="16"/>
      <c r="E21" s="38">
        <v>56</v>
      </c>
      <c r="F21" s="20">
        <f t="shared" si="0"/>
        <v>1.1146</v>
      </c>
      <c r="G21" s="21">
        <f t="shared" si="1"/>
        <v>8.881435408212921</v>
      </c>
      <c r="H21" s="30">
        <f t="shared" si="2"/>
        <v>99686.056338028182</v>
      </c>
      <c r="I21" s="19">
        <v>1.8090999999999999</v>
      </c>
      <c r="J21" s="19">
        <v>3.9E-2</v>
      </c>
      <c r="K21" s="19">
        <v>1.333</v>
      </c>
      <c r="L21" s="19">
        <f t="shared" si="3"/>
        <v>0.94426965474990254</v>
      </c>
      <c r="M21" s="19">
        <f t="shared" si="4"/>
        <v>3.0975375369807621</v>
      </c>
      <c r="N21" s="19">
        <f t="shared" si="5"/>
        <v>0</v>
      </c>
      <c r="O21" s="19">
        <f t="shared" si="6"/>
        <v>3.0975375369807621</v>
      </c>
      <c r="P21" s="36">
        <f t="shared" si="7"/>
        <v>0</v>
      </c>
      <c r="Q21" s="17">
        <f>0.5926*0.5*$C$6*$F21^3*($C$7*I21*2+$C$7)*$C$8</f>
        <v>150.77824226665052</v>
      </c>
      <c r="R21" s="96">
        <f t="shared" si="9"/>
        <v>0</v>
      </c>
      <c r="S21" s="27">
        <v>1.8058000000000001</v>
      </c>
      <c r="T21" s="21">
        <v>3.5999999999999997E-2</v>
      </c>
      <c r="U21" s="21">
        <v>1.3320000000000001</v>
      </c>
      <c r="V21" s="19">
        <f t="shared" si="10"/>
        <v>0.94356127541400625</v>
      </c>
      <c r="W21" s="19">
        <f t="shared" si="11"/>
        <v>3.0816185446256203</v>
      </c>
      <c r="X21" s="19">
        <f t="shared" si="12"/>
        <v>6.1632370892512407</v>
      </c>
      <c r="Y21" s="19">
        <f t="shared" si="13"/>
        <v>9.2448556338768615</v>
      </c>
      <c r="Z21" s="36">
        <f t="shared" si="14"/>
        <v>4.8112406508048364E-2</v>
      </c>
      <c r="AA21" s="17">
        <f>0.5926*0.5*$C$6*$F21^3*($C$7*S21*2+$C$7)*$C$8</f>
        <v>150.56276082388931</v>
      </c>
      <c r="AB21" s="96">
        <f t="shared" si="16"/>
        <v>4.0934671066906604E-2</v>
      </c>
      <c r="AC21" s="27">
        <v>1.7238</v>
      </c>
      <c r="AD21" s="21">
        <v>2.3E-2</v>
      </c>
      <c r="AE21" s="21">
        <v>1.3380000000000001</v>
      </c>
      <c r="AF21" s="19">
        <f t="shared" si="17"/>
        <v>0.94781155142938467</v>
      </c>
      <c r="AG21" s="19">
        <f t="shared" si="18"/>
        <v>2.8334601660521801</v>
      </c>
      <c r="AH21" s="19">
        <f t="shared" si="19"/>
        <v>11.33384066420872</v>
      </c>
      <c r="AI21" s="19">
        <f t="shared" si="20"/>
        <v>14.167300830260901</v>
      </c>
      <c r="AJ21" s="36">
        <f t="shared" si="21"/>
        <v>6.2032057794834193E-2</v>
      </c>
      <c r="AK21" s="17">
        <f>0.5926*0.5*$C$6*$F21^3*($C$7*AC21*2+$C$7)*$C$8</f>
        <v>145.20837345830734</v>
      </c>
      <c r="AL21" s="96">
        <f t="shared" si="23"/>
        <v>7.8052252733640914E-2</v>
      </c>
      <c r="AM21" s="22">
        <v>1.6198999999999999</v>
      </c>
      <c r="AN21" s="19">
        <v>2.9000000000000001E-2</v>
      </c>
      <c r="AO21" s="19">
        <v>1.341</v>
      </c>
      <c r="AP21" s="19">
        <f t="shared" si="24"/>
        <v>0.94993668943707377</v>
      </c>
      <c r="AQ21" s="19">
        <f t="shared" si="25"/>
        <v>2.5134201845152031</v>
      </c>
      <c r="AR21" s="19">
        <f t="shared" si="26"/>
        <v>15.080521107091219</v>
      </c>
      <c r="AS21" s="19">
        <f t="shared" si="27"/>
        <v>17.59394129160642</v>
      </c>
      <c r="AT21" s="36">
        <f t="shared" si="28"/>
        <v>0.11784819580012122</v>
      </c>
      <c r="AU21" s="17">
        <f>0.5926*0.5*$C$6*$F21^3*($C$7*AM21*2+$C$7)*$C$8</f>
        <v>138.42397288167356</v>
      </c>
      <c r="AV21" s="96">
        <f t="shared" si="30"/>
        <v>0.10894443204561269</v>
      </c>
      <c r="AW21" s="27">
        <v>1.4865999999999999</v>
      </c>
      <c r="AX21" s="21">
        <v>2.1999999999999999E-2</v>
      </c>
      <c r="AY21" s="21">
        <v>1.339</v>
      </c>
      <c r="AZ21" s="19">
        <f t="shared" si="31"/>
        <v>0.94851993076528096</v>
      </c>
      <c r="BA21" s="19">
        <f>4*PI()^2*$C$13*SQRT($C$11*$C$2)*($C$7*AW21*AY21)^2</f>
        <v>2.1104766078470552</v>
      </c>
      <c r="BB21" s="19">
        <f>4*PI()^2*BB$1*SQRT($C$11*$C$2)*($C$7*AW21*AY21)^2</f>
        <v>16.883812862776441</v>
      </c>
      <c r="BC21" s="19">
        <f t="shared" si="32"/>
        <v>18.994289470623496</v>
      </c>
      <c r="BD21" s="36">
        <f t="shared" si="33"/>
        <v>0.11884747408531933</v>
      </c>
      <c r="BE21" s="17">
        <f>0.5926*0.5*$C$6*$F21^3*($C$7*AW21*2+$C$7)*$C$8</f>
        <v>129.719828542258</v>
      </c>
      <c r="BF21" s="96">
        <f t="shared" si="35"/>
        <v>0.130155991204354</v>
      </c>
      <c r="BG21" s="27">
        <v>1.2767999999999999</v>
      </c>
      <c r="BH21" s="21">
        <v>2.5999999999999999E-2</v>
      </c>
      <c r="BI21" s="21">
        <v>1.4450000000000001</v>
      </c>
      <c r="BJ21" s="19">
        <f t="shared" si="36"/>
        <v>1.0236081403702995</v>
      </c>
      <c r="BK21" s="19">
        <f t="shared" si="37"/>
        <v>1.813061659771172</v>
      </c>
      <c r="BL21" s="19">
        <f t="shared" si="38"/>
        <v>18.130616597711718</v>
      </c>
      <c r="BM21" s="19">
        <f t="shared" si="39"/>
        <v>19.94367825748289</v>
      </c>
      <c r="BN21" s="36">
        <f t="shared" si="40"/>
        <v>0.2044679186798441</v>
      </c>
      <c r="BO21" s="17">
        <f>0.5926*0.5*$C$6*$F21^3*($C$7*BG21*2+$C$7)*$C$8</f>
        <v>116.02043257519583</v>
      </c>
      <c r="BP21" s="96">
        <f t="shared" si="42"/>
        <v>0.15627089293914501</v>
      </c>
      <c r="BQ21" s="27">
        <v>1.2591000000000001</v>
      </c>
      <c r="BR21" s="21">
        <v>1.7999999999999999E-2</v>
      </c>
      <c r="BS21" s="21">
        <v>1.3540000000000001</v>
      </c>
      <c r="BT21" s="19">
        <f t="shared" si="43"/>
        <v>0.95914562080372701</v>
      </c>
      <c r="BU21" s="19">
        <f t="shared" si="44"/>
        <v>1.5480639899219661</v>
      </c>
      <c r="BV21" s="19">
        <f t="shared" si="45"/>
        <v>18.576767879063592</v>
      </c>
      <c r="BW21" s="19">
        <f t="shared" si="46"/>
        <v>20.124831868985559</v>
      </c>
      <c r="BX21" s="36">
        <f t="shared" si="47"/>
        <v>0.14914449018225856</v>
      </c>
      <c r="BY21" s="17">
        <f>0.5926*0.5*$C$6*$F21^3*($C$7*BQ21*2+$C$7)*$C$8</f>
        <v>114.8646684731129</v>
      </c>
      <c r="BZ21" s="96">
        <f t="shared" si="49"/>
        <v>0.16172743216868268</v>
      </c>
    </row>
    <row r="22" spans="2:78" ht="20.100000000000001" customHeight="1">
      <c r="B22" s="2"/>
      <c r="C22" s="2"/>
      <c r="D22" s="16"/>
      <c r="E22" s="38">
        <v>58</v>
      </c>
      <c r="F22" s="20">
        <f t="shared" si="0"/>
        <v>1.1545999999999998</v>
      </c>
      <c r="G22" s="21">
        <f t="shared" si="1"/>
        <v>9.2001662680088252</v>
      </c>
      <c r="H22" s="30">
        <f t="shared" si="2"/>
        <v>103263.52112676055</v>
      </c>
      <c r="I22" s="19">
        <v>1.8696999999999999</v>
      </c>
      <c r="J22" s="19">
        <v>3.2000000000000001E-2</v>
      </c>
      <c r="K22" s="19">
        <v>1.3460000000000001</v>
      </c>
      <c r="L22" s="19">
        <f t="shared" si="3"/>
        <v>0.95347858611655589</v>
      </c>
      <c r="M22" s="19">
        <f t="shared" si="4"/>
        <v>3.3733787726853315</v>
      </c>
      <c r="N22" s="19">
        <f t="shared" si="5"/>
        <v>0</v>
      </c>
      <c r="O22" s="19">
        <f t="shared" si="6"/>
        <v>3.3733787726853315</v>
      </c>
      <c r="P22" s="36">
        <f t="shared" si="7"/>
        <v>0</v>
      </c>
      <c r="Q22" s="17">
        <f t="shared" ref="Q22:Q26" si="57">0.5926*0.5*$C$6*$F22^3*($C$7*I22*2+$C$7)*$C$8</f>
        <v>171.99936625059536</v>
      </c>
      <c r="R22" s="96">
        <f t="shared" si="9"/>
        <v>0</v>
      </c>
      <c r="S22" s="27">
        <v>1.7977000000000001</v>
      </c>
      <c r="T22" s="21">
        <v>3.5000000000000003E-2</v>
      </c>
      <c r="U22" s="21">
        <v>1.3560000000000001</v>
      </c>
      <c r="V22" s="19">
        <f t="shared" si="10"/>
        <v>0.96056237947551981</v>
      </c>
      <c r="W22" s="19">
        <f t="shared" si="11"/>
        <v>3.1650818670171588</v>
      </c>
      <c r="X22" s="19">
        <f t="shared" si="12"/>
        <v>6.3301637340343175</v>
      </c>
      <c r="Y22" s="19">
        <f t="shared" si="13"/>
        <v>9.4952456010514759</v>
      </c>
      <c r="Z22" s="36">
        <f t="shared" si="14"/>
        <v>4.8476756383736067E-2</v>
      </c>
      <c r="AA22" s="17">
        <f t="shared" ref="AA22:AA26" si="58">0.5926*0.5*$C$6*$F22^3*($C$7*S22*2+$C$7)*$C$8</f>
        <v>166.77340753428408</v>
      </c>
      <c r="AB22" s="96">
        <f t="shared" si="16"/>
        <v>3.7956673234808183E-2</v>
      </c>
      <c r="AC22" s="27">
        <v>1.6918</v>
      </c>
      <c r="AD22" s="21">
        <v>2.7E-2</v>
      </c>
      <c r="AE22" s="21">
        <v>1.3560000000000001</v>
      </c>
      <c r="AF22" s="19">
        <f t="shared" si="17"/>
        <v>0.96056237947551981</v>
      </c>
      <c r="AG22" s="19">
        <f t="shared" si="18"/>
        <v>2.8031642916443209</v>
      </c>
      <c r="AH22" s="19">
        <f t="shared" si="19"/>
        <v>11.212657166577284</v>
      </c>
      <c r="AI22" s="19">
        <f t="shared" si="20"/>
        <v>14.015821458221605</v>
      </c>
      <c r="AJ22" s="36">
        <f t="shared" si="21"/>
        <v>7.4792709849192784E-2</v>
      </c>
      <c r="AK22" s="17">
        <f t="shared" ref="AK22:AK26" si="59">0.5926*0.5*$C$6*$F22^3*($C$7*AC22*2+$C$7)*$C$8</f>
        <v>159.08689325570955</v>
      </c>
      <c r="AL22" s="96">
        <f t="shared" si="23"/>
        <v>7.0481338450393477E-2</v>
      </c>
      <c r="AM22" s="27">
        <v>1.5685</v>
      </c>
      <c r="AN22" s="21">
        <v>2.1999999999999999E-2</v>
      </c>
      <c r="AO22" s="21">
        <v>1.3580000000000001</v>
      </c>
      <c r="AP22" s="19">
        <f t="shared" si="24"/>
        <v>0.96197913814731262</v>
      </c>
      <c r="AQ22" s="19">
        <f t="shared" si="25"/>
        <v>2.4165718815726245</v>
      </c>
      <c r="AR22" s="19">
        <f t="shared" si="26"/>
        <v>14.499431289435746</v>
      </c>
      <c r="AS22" s="19">
        <f t="shared" si="27"/>
        <v>16.91600317100837</v>
      </c>
      <c r="AT22" s="36">
        <f t="shared" si="28"/>
        <v>9.1683166686825093E-2</v>
      </c>
      <c r="AU22" s="17">
        <f t="shared" ref="AU22:AU26" si="60">0.5926*0.5*$C$6*$F22^3*($C$7*AM22*2+$C$7)*$C$8</f>
        <v>150.13743895402646</v>
      </c>
      <c r="AV22" s="96">
        <f t="shared" si="30"/>
        <v>9.657438804371514E-2</v>
      </c>
      <c r="AW22" s="27">
        <v>1.425</v>
      </c>
      <c r="AX22" s="21">
        <v>1.9E-2</v>
      </c>
      <c r="AY22" s="21">
        <v>1.361</v>
      </c>
      <c r="AZ22" s="19">
        <f t="shared" si="31"/>
        <v>0.96410427615500183</v>
      </c>
      <c r="BA22" s="19">
        <f>4*PI()^2*$C$13*SQRT($C$11*$C$2)*($C$7*AW22*AY22)^2</f>
        <v>2.0034435544399778</v>
      </c>
      <c r="BB22" s="19">
        <f>4*PI()^2*BB$1*SQRT($C$11*$C$2)*($C$7*AW22*AY22)^2</f>
        <v>16.027548435519822</v>
      </c>
      <c r="BC22" s="19">
        <f t="shared" si="32"/>
        <v>18.030991989959801</v>
      </c>
      <c r="BD22" s="36">
        <f t="shared" si="33"/>
        <v>0.10604152687300025</v>
      </c>
      <c r="BE22" s="17">
        <f t="shared" ref="BE22:BE26" si="61">0.5926*0.5*$C$6*$F22^3*($C$7*AW22*2+$C$7)*$C$8</f>
        <v>139.72181290137829</v>
      </c>
      <c r="BF22" s="96">
        <f t="shared" si="35"/>
        <v>0.11471042425446312</v>
      </c>
      <c r="BG22" s="27">
        <v>1.2683</v>
      </c>
      <c r="BH22" s="21">
        <v>2.5999999999999999E-2</v>
      </c>
      <c r="BI22" s="21">
        <v>1.46</v>
      </c>
      <c r="BJ22" s="19">
        <f t="shared" si="36"/>
        <v>1.0342338304087455</v>
      </c>
      <c r="BK22" s="19">
        <f t="shared" si="37"/>
        <v>1.8263366247098227</v>
      </c>
      <c r="BL22" s="19">
        <f t="shared" si="38"/>
        <v>18.263366247098226</v>
      </c>
      <c r="BM22" s="19">
        <f t="shared" si="39"/>
        <v>20.089702871808047</v>
      </c>
      <c r="BN22" s="36">
        <f t="shared" si="40"/>
        <v>0.20873496028924729</v>
      </c>
      <c r="BO22" s="17">
        <f t="shared" ref="BO22:BO26" si="62">0.5926*0.5*$C$6*$F22^3*($C$7*BG22*2+$C$7)*$C$8</f>
        <v>128.34809441740634</v>
      </c>
      <c r="BP22" s="96">
        <f t="shared" si="42"/>
        <v>0.14229557774113225</v>
      </c>
      <c r="BQ22" s="27">
        <v>1.2289000000000001</v>
      </c>
      <c r="BR22" s="21">
        <v>1.7000000000000001E-2</v>
      </c>
      <c r="BS22" s="21">
        <v>1.3720000000000001</v>
      </c>
      <c r="BT22" s="19">
        <f t="shared" si="43"/>
        <v>0.97189644884986226</v>
      </c>
      <c r="BU22" s="19">
        <f t="shared" si="44"/>
        <v>1.5141623498518</v>
      </c>
      <c r="BV22" s="19">
        <f t="shared" si="45"/>
        <v>18.169948198221597</v>
      </c>
      <c r="BW22" s="19">
        <f t="shared" si="46"/>
        <v>19.684110548073399</v>
      </c>
      <c r="BX22" s="36">
        <f t="shared" si="47"/>
        <v>0.14462871388732801</v>
      </c>
      <c r="BY22" s="17">
        <f t="shared" ref="BY22:BY26" si="63">0.5926*0.5*$C$6*$F22^3*($C$7*BQ22*2+$C$7)*$C$8</f>
        <v>125.48833367542488</v>
      </c>
      <c r="BZ22" s="96">
        <f t="shared" si="49"/>
        <v>0.14479392359466739</v>
      </c>
    </row>
    <row r="23" spans="2:78" ht="20.100000000000001" customHeight="1">
      <c r="B23" s="16"/>
      <c r="C23" s="16"/>
      <c r="D23" s="16"/>
      <c r="E23" s="38">
        <v>60</v>
      </c>
      <c r="F23" s="20">
        <f t="shared" si="0"/>
        <v>1.1945999999999999</v>
      </c>
      <c r="G23" s="21">
        <f t="shared" si="1"/>
        <v>9.5188971278047312</v>
      </c>
      <c r="H23" s="30">
        <f t="shared" si="2"/>
        <v>106840.98591549294</v>
      </c>
      <c r="I23" s="19">
        <v>1.8835999999999999</v>
      </c>
      <c r="J23" s="19">
        <v>3.5999999999999997E-2</v>
      </c>
      <c r="K23" s="19">
        <v>1.3520000000000001</v>
      </c>
      <c r="L23" s="19">
        <f t="shared" si="3"/>
        <v>0.95772886213193431</v>
      </c>
      <c r="M23" s="19">
        <f t="shared" si="4"/>
        <v>3.4543145242734465</v>
      </c>
      <c r="N23" s="19">
        <f t="shared" si="5"/>
        <v>0</v>
      </c>
      <c r="O23" s="19">
        <f t="shared" si="6"/>
        <v>3.4543145242734465</v>
      </c>
      <c r="P23" s="36">
        <f t="shared" si="7"/>
        <v>0</v>
      </c>
      <c r="Q23" s="17">
        <f t="shared" si="57"/>
        <v>191.61951061135272</v>
      </c>
      <c r="R23" s="96">
        <f t="shared" si="9"/>
        <v>0</v>
      </c>
      <c r="S23" s="27">
        <v>1.8258000000000001</v>
      </c>
      <c r="T23" s="21">
        <v>2.5000000000000001E-2</v>
      </c>
      <c r="U23" s="21">
        <v>1.365</v>
      </c>
      <c r="V23" s="19">
        <f t="shared" si="10"/>
        <v>0.96693779349858744</v>
      </c>
      <c r="W23" s="19">
        <f t="shared" si="11"/>
        <v>3.3082844236497149</v>
      </c>
      <c r="X23" s="19">
        <f t="shared" si="12"/>
        <v>6.6165688472994297</v>
      </c>
      <c r="Y23" s="19">
        <f t="shared" si="13"/>
        <v>9.9248532709491446</v>
      </c>
      <c r="Z23" s="36">
        <f t="shared" si="14"/>
        <v>3.5087420462864019E-2</v>
      </c>
      <c r="AA23" s="17">
        <f t="shared" si="58"/>
        <v>186.97292237786718</v>
      </c>
      <c r="AB23" s="96">
        <f t="shared" si="16"/>
        <v>3.5387845272737001E-2</v>
      </c>
      <c r="AC23" s="27">
        <v>1.7041999999999999</v>
      </c>
      <c r="AD23" s="21">
        <v>3.1E-2</v>
      </c>
      <c r="AE23" s="21">
        <v>1.369</v>
      </c>
      <c r="AF23" s="19">
        <f t="shared" si="17"/>
        <v>0.96977131084217305</v>
      </c>
      <c r="AG23" s="19">
        <f t="shared" si="18"/>
        <v>2.899206502943064</v>
      </c>
      <c r="AH23" s="19">
        <f t="shared" si="19"/>
        <v>11.596826011772256</v>
      </c>
      <c r="AI23" s="19">
        <f t="shared" si="20"/>
        <v>14.496032514715321</v>
      </c>
      <c r="AJ23" s="36">
        <f t="shared" si="21"/>
        <v>8.7527538571461921E-2</v>
      </c>
      <c r="AK23" s="17">
        <f t="shared" si="59"/>
        <v>177.1974011115723</v>
      </c>
      <c r="AL23" s="96">
        <f t="shared" si="23"/>
        <v>6.5445801908067022E-2</v>
      </c>
      <c r="AM23" s="27">
        <v>1.5389999999999999</v>
      </c>
      <c r="AN23" s="21">
        <v>2.4E-2</v>
      </c>
      <c r="AO23" s="21">
        <v>1.3680000000000001</v>
      </c>
      <c r="AP23" s="19">
        <f t="shared" si="24"/>
        <v>0.96906293150627665</v>
      </c>
      <c r="AQ23" s="19">
        <f t="shared" si="25"/>
        <v>2.3609161681667916</v>
      </c>
      <c r="AR23" s="19">
        <f t="shared" si="26"/>
        <v>14.165497009000749</v>
      </c>
      <c r="AS23" s="19">
        <f t="shared" si="27"/>
        <v>16.526413177167541</v>
      </c>
      <c r="AT23" s="36">
        <f t="shared" si="28"/>
        <v>0.10149644265540077</v>
      </c>
      <c r="AU23" s="17">
        <f t="shared" si="60"/>
        <v>163.9168409701914</v>
      </c>
      <c r="AV23" s="96">
        <f t="shared" si="30"/>
        <v>8.6418801906856982E-2</v>
      </c>
      <c r="AW23" s="27">
        <v>1.4120999999999999</v>
      </c>
      <c r="AX23" s="21">
        <v>2.1999999999999999E-2</v>
      </c>
      <c r="AY23" s="21">
        <v>1.3720000000000001</v>
      </c>
      <c r="AZ23" s="19">
        <f t="shared" si="31"/>
        <v>0.97189644884986226</v>
      </c>
      <c r="BA23" s="19">
        <f>4*PI()^2*$C$13*SQRT($C$11*$C$2)*($C$7*AW23*AY23)^2</f>
        <v>1.9992645286116006</v>
      </c>
      <c r="BB23" s="19">
        <f>4*PI()^2*BB$1*SQRT($C$11*$C$2)*($C$7*AW23*AY23)^2</f>
        <v>15.994116228892805</v>
      </c>
      <c r="BC23" s="19">
        <f t="shared" si="32"/>
        <v>17.993380757504404</v>
      </c>
      <c r="BD23" s="36">
        <f t="shared" si="33"/>
        <v>0.12477771394200847</v>
      </c>
      <c r="BE23" s="17">
        <f t="shared" si="61"/>
        <v>153.71524846449387</v>
      </c>
      <c r="BF23" s="96">
        <f t="shared" si="35"/>
        <v>0.10405029031708087</v>
      </c>
      <c r="BG23" s="27">
        <v>1.2665999999999999</v>
      </c>
      <c r="BH23" s="21">
        <v>2.8000000000000001E-2</v>
      </c>
      <c r="BI23" s="21">
        <v>1.4670000000000001</v>
      </c>
      <c r="BJ23" s="19">
        <f t="shared" si="36"/>
        <v>1.0391924857600203</v>
      </c>
      <c r="BK23" s="19">
        <f t="shared" si="37"/>
        <v>1.8389517183154704</v>
      </c>
      <c r="BL23" s="19">
        <f t="shared" si="38"/>
        <v>18.389517183154702</v>
      </c>
      <c r="BM23" s="19">
        <f t="shared" si="39"/>
        <v>20.228468901470173</v>
      </c>
      <c r="BN23" s="36">
        <f t="shared" si="40"/>
        <v>0.22695219796451072</v>
      </c>
      <c r="BO23" s="17">
        <f t="shared" si="62"/>
        <v>142.01838708089267</v>
      </c>
      <c r="BP23" s="96">
        <f t="shared" si="42"/>
        <v>0.1294868753345309</v>
      </c>
      <c r="BQ23" s="27">
        <v>1.2335</v>
      </c>
      <c r="BR23" s="21">
        <v>1.4999999999999999E-2</v>
      </c>
      <c r="BS23" s="21">
        <v>1.3779999999999999</v>
      </c>
      <c r="BT23" s="19">
        <f t="shared" si="43"/>
        <v>0.97614672486524057</v>
      </c>
      <c r="BU23" s="19">
        <f t="shared" si="44"/>
        <v>1.538891053031737</v>
      </c>
      <c r="BV23" s="19">
        <f t="shared" si="45"/>
        <v>18.466692636380845</v>
      </c>
      <c r="BW23" s="19">
        <f t="shared" si="46"/>
        <v>20.005583689412582</v>
      </c>
      <c r="BX23" s="36">
        <f t="shared" si="47"/>
        <v>0.12873216532922122</v>
      </c>
      <c r="BY23" s="17">
        <f t="shared" si="63"/>
        <v>139.35745160462326</v>
      </c>
      <c r="BZ23" s="96">
        <f t="shared" si="49"/>
        <v>0.1325131338421246</v>
      </c>
    </row>
    <row r="24" spans="2:78" ht="20.100000000000001" customHeight="1">
      <c r="B24" s="16"/>
      <c r="C24" s="16"/>
      <c r="D24" s="18"/>
      <c r="E24" s="38">
        <v>62</v>
      </c>
      <c r="F24" s="20">
        <f t="shared" si="0"/>
        <v>1.2345999999999999</v>
      </c>
      <c r="G24" s="21">
        <f t="shared" si="1"/>
        <v>9.8376279876006389</v>
      </c>
      <c r="H24" s="30">
        <f t="shared" si="2"/>
        <v>110418.45070422534</v>
      </c>
      <c r="I24" s="19">
        <v>1.9286000000000001</v>
      </c>
      <c r="J24" s="19">
        <v>2.9000000000000001E-2</v>
      </c>
      <c r="K24" s="19">
        <v>1.351</v>
      </c>
      <c r="L24" s="19">
        <f t="shared" si="3"/>
        <v>0.9570204827960378</v>
      </c>
      <c r="M24" s="19">
        <f t="shared" si="4"/>
        <v>3.6159811247294331</v>
      </c>
      <c r="N24" s="19">
        <f t="shared" si="5"/>
        <v>0</v>
      </c>
      <c r="O24" s="19">
        <f t="shared" si="6"/>
        <v>3.6159811247294331</v>
      </c>
      <c r="P24" s="36">
        <f t="shared" si="7"/>
        <v>0</v>
      </c>
      <c r="Q24" s="17">
        <f t="shared" si="57"/>
        <v>215.5130768189558</v>
      </c>
      <c r="R24" s="96">
        <f t="shared" si="9"/>
        <v>0</v>
      </c>
      <c r="S24" s="27">
        <v>1.8661000000000001</v>
      </c>
      <c r="T24" s="21">
        <v>3.4000000000000002E-2</v>
      </c>
      <c r="U24" s="21">
        <v>1.3580000000000001</v>
      </c>
      <c r="V24" s="19">
        <f t="shared" si="10"/>
        <v>0.96197913814731262</v>
      </c>
      <c r="W24" s="19">
        <f t="shared" si="11"/>
        <v>3.4205858713948118</v>
      </c>
      <c r="X24" s="19">
        <f t="shared" si="12"/>
        <v>6.8411717427896237</v>
      </c>
      <c r="Y24" s="19">
        <f t="shared" si="13"/>
        <v>10.261757614184436</v>
      </c>
      <c r="Z24" s="36">
        <f t="shared" si="14"/>
        <v>4.7230722232606867E-2</v>
      </c>
      <c r="AA24" s="17">
        <f t="shared" si="58"/>
        <v>209.96684965055232</v>
      </c>
      <c r="AB24" s="96">
        <f t="shared" si="16"/>
        <v>3.2582151678588217E-2</v>
      </c>
      <c r="AC24" s="27">
        <v>1.7762</v>
      </c>
      <c r="AD24" s="21">
        <v>2.7E-2</v>
      </c>
      <c r="AE24" s="21">
        <v>1.3720000000000001</v>
      </c>
      <c r="AF24" s="19">
        <f t="shared" si="17"/>
        <v>0.97189644884986226</v>
      </c>
      <c r="AG24" s="19">
        <f t="shared" si="18"/>
        <v>3.1631740280158733</v>
      </c>
      <c r="AH24" s="19">
        <f t="shared" si="19"/>
        <v>12.652696112063493</v>
      </c>
      <c r="AI24" s="19">
        <f t="shared" si="20"/>
        <v>15.815870140079367</v>
      </c>
      <c r="AJ24" s="36">
        <f t="shared" si="21"/>
        <v>7.6568142646232476E-2</v>
      </c>
      <c r="AK24" s="17">
        <f t="shared" si="59"/>
        <v>201.9891564915207</v>
      </c>
      <c r="AL24" s="96">
        <f t="shared" si="23"/>
        <v>6.2640472052244253E-2</v>
      </c>
      <c r="AM24" s="27">
        <v>1.6203000000000001</v>
      </c>
      <c r="AN24" s="21">
        <v>2.7E-2</v>
      </c>
      <c r="AO24" s="21">
        <v>1.37</v>
      </c>
      <c r="AP24" s="19">
        <f t="shared" si="24"/>
        <v>0.97047969017806945</v>
      </c>
      <c r="AQ24" s="19">
        <f t="shared" si="25"/>
        <v>2.6246000346723388</v>
      </c>
      <c r="AR24" s="19">
        <f t="shared" si="26"/>
        <v>15.747600208034031</v>
      </c>
      <c r="AS24" s="19">
        <f t="shared" si="27"/>
        <v>18.37220024270637</v>
      </c>
      <c r="AT24" s="36">
        <f t="shared" si="28"/>
        <v>0.11451761192140952</v>
      </c>
      <c r="AU24" s="17">
        <f t="shared" si="60"/>
        <v>188.15464744265503</v>
      </c>
      <c r="AV24" s="96">
        <f t="shared" si="30"/>
        <v>8.3694984004227257E-2</v>
      </c>
      <c r="AW24" s="27">
        <v>1.458</v>
      </c>
      <c r="AX24" s="21">
        <v>2.5999999999999999E-2</v>
      </c>
      <c r="AY24" s="21">
        <v>1.369</v>
      </c>
      <c r="AZ24" s="19">
        <f t="shared" si="31"/>
        <v>0.96977131084217305</v>
      </c>
      <c r="BA24" s="19">
        <f>4*PI()^2*$C$13*SQRT($C$11*$C$2)*($C$7*AW24*AY24)^2</f>
        <v>2.1220376064907236</v>
      </c>
      <c r="BB24" s="19">
        <f>4*PI()^2*BB$1*SQRT($C$11*$C$2)*($C$7*AW24*AY24)^2</f>
        <v>16.976300851925789</v>
      </c>
      <c r="BC24" s="19">
        <f t="shared" si="32"/>
        <v>19.098338458416514</v>
      </c>
      <c r="BD24" s="36">
        <f t="shared" si="33"/>
        <v>0.14682038728116195</v>
      </c>
      <c r="BE24" s="17">
        <f t="shared" si="61"/>
        <v>173.7522047317448</v>
      </c>
      <c r="BF24" s="96">
        <f t="shared" si="35"/>
        <v>9.7704088866874636E-2</v>
      </c>
      <c r="BG24" s="27">
        <v>1.3592</v>
      </c>
      <c r="BH24" s="21">
        <v>3.7999999999999999E-2</v>
      </c>
      <c r="BI24" s="21">
        <v>1.2370000000000001</v>
      </c>
      <c r="BJ24" s="19">
        <f t="shared" si="36"/>
        <v>0.87626523850384819</v>
      </c>
      <c r="BK24" s="19">
        <f t="shared" si="37"/>
        <v>1.5056958829187455</v>
      </c>
      <c r="BL24" s="19">
        <f t="shared" si="38"/>
        <v>15.056958829187453</v>
      </c>
      <c r="BM24" s="19">
        <f t="shared" si="39"/>
        <v>16.562654712106198</v>
      </c>
      <c r="BN24" s="36">
        <f t="shared" si="40"/>
        <v>0.21899748630735705</v>
      </c>
      <c r="BO24" s="17">
        <f t="shared" si="62"/>
        <v>164.98472882393258</v>
      </c>
      <c r="BP24" s="96">
        <f t="shared" si="42"/>
        <v>9.1262742536952296E-2</v>
      </c>
      <c r="BQ24" s="27">
        <v>1.2492000000000001</v>
      </c>
      <c r="BR24" s="21">
        <v>1.4E-2</v>
      </c>
      <c r="BS24" s="21">
        <v>1.379</v>
      </c>
      <c r="BT24" s="19">
        <f t="shared" si="43"/>
        <v>0.97685510420113697</v>
      </c>
      <c r="BU24" s="19">
        <f t="shared" si="44"/>
        <v>1.5806059606562091</v>
      </c>
      <c r="BV24" s="19">
        <f t="shared" si="45"/>
        <v>18.967271527874505</v>
      </c>
      <c r="BW24" s="19">
        <f t="shared" si="46"/>
        <v>20.547877488530716</v>
      </c>
      <c r="BX24" s="36">
        <f t="shared" si="47"/>
        <v>0.12032446744240506</v>
      </c>
      <c r="BY24" s="17">
        <f t="shared" si="63"/>
        <v>155.22336900754243</v>
      </c>
      <c r="BZ24" s="96">
        <f t="shared" si="49"/>
        <v>0.122193401993181</v>
      </c>
    </row>
    <row r="25" spans="2:78" ht="20.100000000000001" customHeight="1" thickBot="1">
      <c r="B25" s="16"/>
      <c r="C25" s="16"/>
      <c r="D25" s="18"/>
      <c r="E25" s="38">
        <v>64</v>
      </c>
      <c r="F25" s="24">
        <f t="shared" si="0"/>
        <v>1.2746</v>
      </c>
      <c r="G25" s="25">
        <f t="shared" si="1"/>
        <v>10.156358847396545</v>
      </c>
      <c r="H25" s="31">
        <f t="shared" si="2"/>
        <v>113995.91549295773</v>
      </c>
      <c r="I25" s="19">
        <v>1.9577</v>
      </c>
      <c r="J25" s="19">
        <v>3.5000000000000003E-2</v>
      </c>
      <c r="K25" s="19">
        <v>1.355</v>
      </c>
      <c r="L25" s="35">
        <f t="shared" si="3"/>
        <v>0.95985400013962341</v>
      </c>
      <c r="M25" s="35">
        <f t="shared" si="4"/>
        <v>3.7480209001383966</v>
      </c>
      <c r="N25" s="35">
        <f t="shared" si="5"/>
        <v>0</v>
      </c>
      <c r="O25" s="35">
        <f t="shared" si="6"/>
        <v>3.7480209001383966</v>
      </c>
      <c r="P25" s="37">
        <f t="shared" si="7"/>
        <v>0</v>
      </c>
      <c r="Q25" s="17">
        <f t="shared" si="57"/>
        <v>239.9879470290031</v>
      </c>
      <c r="R25" s="96">
        <f t="shared" si="9"/>
        <v>0</v>
      </c>
      <c r="S25" s="28">
        <v>1.891</v>
      </c>
      <c r="T25" s="25">
        <v>0.03</v>
      </c>
      <c r="U25" s="25">
        <v>1.351</v>
      </c>
      <c r="V25" s="35">
        <f t="shared" si="10"/>
        <v>0.9570204827960378</v>
      </c>
      <c r="W25" s="35">
        <f t="shared" si="11"/>
        <v>3.4763611485563519</v>
      </c>
      <c r="X25" s="35">
        <f t="shared" si="12"/>
        <v>6.9527222971127038</v>
      </c>
      <c r="Y25" s="35">
        <f t="shared" si="13"/>
        <v>10.429083445669056</v>
      </c>
      <c r="Z25" s="37">
        <f t="shared" si="14"/>
        <v>4.1245643386863012E-2</v>
      </c>
      <c r="AA25" s="17">
        <f t="shared" si="58"/>
        <v>233.47486729313846</v>
      </c>
      <c r="AB25" s="96">
        <f t="shared" si="16"/>
        <v>2.9779317909979751E-2</v>
      </c>
      <c r="AC25" s="28">
        <v>1.8366</v>
      </c>
      <c r="AD25" s="25">
        <v>2.7E-2</v>
      </c>
      <c r="AE25" s="25">
        <v>1.3560000000000001</v>
      </c>
      <c r="AF25" s="35">
        <f t="shared" si="17"/>
        <v>0.96056237947551981</v>
      </c>
      <c r="AG25" s="35">
        <f t="shared" si="18"/>
        <v>3.3035407700137647</v>
      </c>
      <c r="AH25" s="35">
        <f t="shared" si="19"/>
        <v>13.214163080055059</v>
      </c>
      <c r="AI25" s="35">
        <f t="shared" si="20"/>
        <v>16.517703850068823</v>
      </c>
      <c r="AJ25" s="37">
        <f t="shared" si="21"/>
        <v>7.4792709849192784E-2</v>
      </c>
      <c r="AK25" s="17">
        <f t="shared" si="59"/>
        <v>228.1628502372009</v>
      </c>
      <c r="AL25" s="96">
        <f t="shared" si="23"/>
        <v>5.7915489161874743E-2</v>
      </c>
      <c r="AM25" s="28">
        <v>1.7324999999999999</v>
      </c>
      <c r="AN25" s="25">
        <v>2.5999999999999999E-2</v>
      </c>
      <c r="AO25" s="25">
        <v>1.3640000000000001</v>
      </c>
      <c r="AP25" s="35">
        <f t="shared" si="24"/>
        <v>0.96622941416269104</v>
      </c>
      <c r="AQ25" s="35">
        <f t="shared" si="25"/>
        <v>2.9744478509324948</v>
      </c>
      <c r="AR25" s="35">
        <f t="shared" si="26"/>
        <v>17.846687105594967</v>
      </c>
      <c r="AS25" s="35">
        <f t="shared" si="27"/>
        <v>20.821134956527462</v>
      </c>
      <c r="AT25" s="37">
        <f t="shared" si="28"/>
        <v>0.10931241096217964</v>
      </c>
      <c r="AU25" s="17">
        <f t="shared" si="60"/>
        <v>217.99775877537914</v>
      </c>
      <c r="AV25" s="96">
        <f t="shared" si="30"/>
        <v>8.1866378837334122E-2</v>
      </c>
      <c r="AW25" s="28">
        <v>1.5798000000000001</v>
      </c>
      <c r="AX25" s="25">
        <v>2.9000000000000001E-2</v>
      </c>
      <c r="AY25" s="25">
        <v>1.3620000000000001</v>
      </c>
      <c r="AZ25" s="35">
        <f t="shared" si="31"/>
        <v>0.96481265549089823</v>
      </c>
      <c r="BA25" s="35">
        <f>4*PI()^2*$C$13*SQRT($C$11*$C$2)*($C$7*AW25*AY25)^2</f>
        <v>2.4659800911985781</v>
      </c>
      <c r="BB25" s="35">
        <f>4*PI()^2*BB$1*SQRT($C$11*$C$2)*($C$7*AW25*AY25)^2</f>
        <v>19.727840729588625</v>
      </c>
      <c r="BC25" s="35">
        <f t="shared" si="32"/>
        <v>22.193820820787202</v>
      </c>
      <c r="BD25" s="37">
        <f t="shared" si="33"/>
        <v>0.16209078820632233</v>
      </c>
      <c r="BE25" s="17">
        <f t="shared" si="61"/>
        <v>203.08700501726031</v>
      </c>
      <c r="BF25" s="96">
        <f t="shared" si="35"/>
        <v>9.7139847662394557E-2</v>
      </c>
      <c r="BG25" s="28">
        <v>1.2437</v>
      </c>
      <c r="BH25" s="25">
        <v>2.1999999999999999E-2</v>
      </c>
      <c r="BI25" s="25">
        <v>1.492</v>
      </c>
      <c r="BJ25" s="35">
        <f t="shared" si="36"/>
        <v>1.0569019691574304</v>
      </c>
      <c r="BK25" s="35">
        <f t="shared" si="37"/>
        <v>1.8340030215630654</v>
      </c>
      <c r="BL25" s="35">
        <f t="shared" si="38"/>
        <v>18.340030215630652</v>
      </c>
      <c r="BM25" s="35">
        <f t="shared" si="39"/>
        <v>20.174033237193719</v>
      </c>
      <c r="BN25" s="37">
        <f t="shared" si="40"/>
        <v>0.18444906632268118</v>
      </c>
      <c r="BO25" s="17">
        <f t="shared" si="62"/>
        <v>170.26772316982249</v>
      </c>
      <c r="BP25" s="96">
        <f t="shared" si="42"/>
        <v>0.10771289986263914</v>
      </c>
      <c r="BQ25" s="28">
        <v>1.3096000000000001</v>
      </c>
      <c r="BR25" s="25">
        <v>2.1999999999999999E-2</v>
      </c>
      <c r="BS25" s="25">
        <v>1.3740000000000001</v>
      </c>
      <c r="BT25" s="35">
        <f t="shared" si="43"/>
        <v>0.97331320752165507</v>
      </c>
      <c r="BU25" s="35">
        <f t="shared" si="44"/>
        <v>1.7245743806617424</v>
      </c>
      <c r="BV25" s="35">
        <f t="shared" si="45"/>
        <v>20.694892567940908</v>
      </c>
      <c r="BW25" s="35">
        <f t="shared" si="46"/>
        <v>22.419466948602651</v>
      </c>
      <c r="BX25" s="37">
        <f t="shared" si="47"/>
        <v>0.18771264376927063</v>
      </c>
      <c r="BY25" s="17">
        <f t="shared" si="63"/>
        <v>176.70268500780571</v>
      </c>
      <c r="BZ25" s="96">
        <f t="shared" si="49"/>
        <v>0.11711702381334345</v>
      </c>
    </row>
    <row r="26" spans="2:78" ht="20.100000000000001" customHeight="1">
      <c r="B26" s="16"/>
      <c r="C26" s="16"/>
      <c r="D26" s="18"/>
      <c r="E26" s="38">
        <v>66</v>
      </c>
      <c r="F26" s="20">
        <f>0.02*E26-0.0054</f>
        <v>1.3146</v>
      </c>
      <c r="G26" s="20">
        <f t="shared" si="1"/>
        <v>10.475089707192451</v>
      </c>
      <c r="H26" s="29">
        <f t="shared" si="2"/>
        <v>117573.38028169014</v>
      </c>
      <c r="I26" s="19">
        <v>1.9436</v>
      </c>
      <c r="J26" s="19">
        <v>3.5999999999999997E-2</v>
      </c>
      <c r="K26" s="19">
        <v>1.3580000000000001</v>
      </c>
      <c r="L26" s="19">
        <f t="shared" si="3"/>
        <v>0.96197913814731262</v>
      </c>
      <c r="M26" s="19">
        <f>4*PI()^2*$C$13*SQRT($C$11*$C$2)*($C$7*I26*K26)^2</f>
        <v>3.7106026686736047</v>
      </c>
      <c r="N26" s="19">
        <f>4*PI()^2*N$1*SQRT($C$11*$C$2)*($C$7*I26*K26)^2</f>
        <v>0</v>
      </c>
      <c r="O26" s="19">
        <f>M26+N26</f>
        <v>3.7106026686736047</v>
      </c>
      <c r="P26" s="36">
        <f>2*PI()^2*N$1*2*SQRT($C$2*$C$11)*J26*$C$7^2*K26^2/SQRT(2)</f>
        <v>0</v>
      </c>
      <c r="Q26" s="17">
        <f>0.5926*0.5*$C$6*$F26^3*($C$7*I26*2+$C$7)*$C$8</f>
        <v>261.78805048668733</v>
      </c>
      <c r="R26" s="96">
        <f t="shared" si="9"/>
        <v>0</v>
      </c>
      <c r="S26" s="22">
        <v>1.8847</v>
      </c>
      <c r="T26" s="19">
        <v>3.3000000000000002E-2</v>
      </c>
      <c r="U26" s="19">
        <v>1.3580000000000001</v>
      </c>
      <c r="V26" s="19">
        <f t="shared" si="10"/>
        <v>0.96197913814731262</v>
      </c>
      <c r="W26" s="19">
        <f>4*PI()^2*$C$13*SQRT($C$11*$C$2)*($C$7*S26*U26)^2</f>
        <v>3.4891137871824038</v>
      </c>
      <c r="X26" s="19">
        <f>4*PI()^2*X$1*SQRT($C$11*$C$2)*($C$7*S26*U26)^2</f>
        <v>6.9782275743648077</v>
      </c>
      <c r="Y26" s="19">
        <f>W26+X26</f>
        <v>10.467341361547211</v>
      </c>
      <c r="Z26" s="36">
        <f>2*PI()^2*X$1*2*SQRT($C$2*$C$11)*T26*$C$7^2*U26^2/SQRT(2)</f>
        <v>4.5841583343412561E-2</v>
      </c>
      <c r="AA26" s="17">
        <f>0.5926*0.5*$C$6*$F26^3*($C$7*S26*2+$C$7)*$C$8</f>
        <v>255.47796856916159</v>
      </c>
      <c r="AB26" s="96">
        <f t="shared" si="16"/>
        <v>2.7314400585879483E-2</v>
      </c>
      <c r="AC26" s="26">
        <v>1.8293999999999999</v>
      </c>
      <c r="AD26" s="20">
        <v>2.9000000000000001E-2</v>
      </c>
      <c r="AE26" s="20">
        <v>1.357</v>
      </c>
      <c r="AF26" s="19">
        <f t="shared" si="17"/>
        <v>0.96127075881141621</v>
      </c>
      <c r="AG26" s="19">
        <f>4*PI()^2*$C$13*SQRT($C$11*$C$2)*($C$7*AC26*AE26)^2</f>
        <v>3.2825260153328863</v>
      </c>
      <c r="AH26" s="19">
        <f>4*PI()^2*AH$1*SQRT($C$11*$C$2)*($C$7*AC26*AE26)^2</f>
        <v>13.130104061331545</v>
      </c>
      <c r="AI26" s="19">
        <f>AG26+AH26</f>
        <v>16.412630076664431</v>
      </c>
      <c r="AJ26" s="36">
        <f>2*PI()^2*AH$1*2*SQRT($C$2*$C$11)*AD26*$C$7^2*AE26^2/SQRT(2)</f>
        <v>8.0451439386813456E-2</v>
      </c>
      <c r="AK26" s="17">
        <f>0.5926*0.5*$C$6*$F26^3*($C$7*AC26*2+$C$7)*$C$8</f>
        <v>249.5535622866629</v>
      </c>
      <c r="AL26" s="96">
        <f t="shared" si="23"/>
        <v>5.2614372405748136E-2</v>
      </c>
      <c r="AM26" s="26">
        <v>1.7724</v>
      </c>
      <c r="AN26" s="20">
        <v>2.1999999999999999E-2</v>
      </c>
      <c r="AO26" s="20">
        <v>1.367</v>
      </c>
      <c r="AP26" s="19">
        <f t="shared" si="24"/>
        <v>0.96835455217038025</v>
      </c>
      <c r="AQ26" s="19">
        <f>4*PI()^2*$C$13*SQRT($C$11*$C$2)*($C$7*AM26*AO26)^2</f>
        <v>3.1267390944278359</v>
      </c>
      <c r="AR26" s="19">
        <f>4*PI()^2*AR$1*SQRT($C$11*$C$2)*($C$7*AM26*AO26)^2</f>
        <v>18.760434566567014</v>
      </c>
      <c r="AS26" s="19">
        <f>AQ26+AR26</f>
        <v>21.887173660994851</v>
      </c>
      <c r="AT26" s="36">
        <f>2*PI()^2*AR$1*2*SQRT($C$2*$C$11)*AN26*$C$7^2*AO26^2/SQRT(2)</f>
        <v>9.2902434421687274E-2</v>
      </c>
      <c r="AU26" s="17">
        <f>0.5926*0.5*$C$6*$F26^3*($C$7*AM26*2+$C$7)*$C$8</f>
        <v>243.44703139873477</v>
      </c>
      <c r="AV26" s="96">
        <f t="shared" si="30"/>
        <v>7.7061669057035445E-2</v>
      </c>
      <c r="AW26" s="26">
        <v>1.6478999999999999</v>
      </c>
      <c r="AX26" s="20">
        <v>2.4E-2</v>
      </c>
      <c r="AY26" s="20">
        <v>1.3620000000000001</v>
      </c>
      <c r="AZ26" s="19">
        <f t="shared" si="31"/>
        <v>0.96481265549089823</v>
      </c>
      <c r="BA26" s="19">
        <f>4*PI()^2*$C$13*SQRT($C$11*$C$2)*($C$7*AW26*AY26)^2</f>
        <v>2.6831629878665821</v>
      </c>
      <c r="BB26" s="19">
        <f>4*PI()^2*BB$1*SQRT($C$11*$C$2)*($C$7*AW26*AY26)^2</f>
        <v>21.465303902932657</v>
      </c>
      <c r="BC26" s="19">
        <f>BA26+BB26</f>
        <v>24.148466890799238</v>
      </c>
      <c r="BD26" s="36">
        <f>2*PI()^2*BB$1*2*SQRT($C$2*$C$11)*AX26*$C$7^2*AY26^2/SQRT(2)</f>
        <v>0.1341441005845426</v>
      </c>
      <c r="BE26" s="17">
        <f>0.5926*0.5*$C$6*$F26^3*($C$7*AW26*2+$C$7)*$C$8</f>
        <v>230.10908235404966</v>
      </c>
      <c r="BF26" s="96">
        <f t="shared" si="35"/>
        <v>9.328316676308232E-2</v>
      </c>
      <c r="BG26" s="22">
        <v>1.3527</v>
      </c>
      <c r="BH26" s="20">
        <v>0.03</v>
      </c>
      <c r="BI26" s="20">
        <v>1.242</v>
      </c>
      <c r="BJ26" s="19">
        <f t="shared" si="36"/>
        <v>0.87980713518333009</v>
      </c>
      <c r="BK26" s="19">
        <f>4*PI()^2*$C$13*SQRT($C$11*$C$2)*($C$7*BG26*BI26)^2</f>
        <v>1.5034095465124164</v>
      </c>
      <c r="BL26" s="19">
        <f>4*PI()^2*BL$1*SQRT($C$11*$C$2)*($C$7*BG26*BI26)^2</f>
        <v>15.034095465124162</v>
      </c>
      <c r="BM26" s="19">
        <f>BK26+BL26</f>
        <v>16.537505011636579</v>
      </c>
      <c r="BN26" s="36">
        <f>2*PI()^2*BL$1*2*SQRT($C$2*$C$11)*BH26*$C$7^2*BI26^2/SQRT(2)</f>
        <v>0.17429325494949036</v>
      </c>
      <c r="BO26" s="17">
        <f>0.5926*0.5*$C$6*$F26^3*($C$7*BG26*2+$C$7)*$C$8</f>
        <v>198.48368028183236</v>
      </c>
      <c r="BP26" s="96">
        <f t="shared" si="42"/>
        <v>7.5744743566709571E-2</v>
      </c>
      <c r="BQ26" s="26">
        <v>1.3804000000000001</v>
      </c>
      <c r="BR26" s="20">
        <v>2.1999999999999999E-2</v>
      </c>
      <c r="BS26" s="20">
        <v>1.3640000000000001</v>
      </c>
      <c r="BT26" s="19">
        <f t="shared" si="43"/>
        <v>0.96622941416269104</v>
      </c>
      <c r="BU26" s="19">
        <f>4*PI()^2*$C$13*SQRT($C$11*$C$2)*($C$7*BQ26*BS26)^2</f>
        <v>1.8882946983435447</v>
      </c>
      <c r="BV26" s="19">
        <f>4*PI()^2*BV$1*SQRT($C$11*$C$2)*($C$7*BQ26*BS26)^2</f>
        <v>22.659536380122535</v>
      </c>
      <c r="BW26" s="19">
        <f>BU26+BV26</f>
        <v>24.547831078466078</v>
      </c>
      <c r="BX26" s="36">
        <f>2*PI()^2*BV$1*2*SQRT($C$2*$C$11)*BR26*$C$7^2*BS26^2/SQRT(2)</f>
        <v>0.18499023393599631</v>
      </c>
      <c r="BY26" s="17">
        <f>0.5926*0.5*$C$6*$F26^3*($C$7*BQ26*2+$C$7)*$C$8</f>
        <v>201.4512400291238</v>
      </c>
      <c r="BZ26" s="96">
        <f t="shared" si="49"/>
        <v>0.11248149366986596</v>
      </c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S27" s="17"/>
      <c r="T27" s="17"/>
      <c r="U27" s="17"/>
      <c r="V27" s="3"/>
      <c r="W27" s="3"/>
      <c r="X27" s="3"/>
      <c r="Y27" s="3"/>
      <c r="Z27" s="17"/>
      <c r="AC27" s="17"/>
      <c r="AD27" s="17"/>
      <c r="AE27" s="17"/>
      <c r="AF27" s="3"/>
      <c r="AG27" s="3"/>
      <c r="AH27" s="3"/>
      <c r="AI27" s="3"/>
      <c r="AJ27" s="17"/>
      <c r="AM27" s="17"/>
      <c r="AN27" s="17"/>
      <c r="AO27" s="17"/>
      <c r="AP27" s="3"/>
      <c r="AQ27" s="3"/>
      <c r="AR27" s="3"/>
      <c r="AS27" s="3"/>
      <c r="AT27" s="17"/>
      <c r="AW27" s="17"/>
      <c r="AX27" s="17"/>
      <c r="AY27" s="17"/>
      <c r="AZ27" s="3"/>
      <c r="BA27" s="3"/>
      <c r="BB27" s="3"/>
      <c r="BC27" s="3"/>
      <c r="BD27" s="17"/>
      <c r="BG27" s="17"/>
      <c r="BH27" s="17"/>
      <c r="BI27" s="17"/>
      <c r="BJ27" s="3"/>
      <c r="BK27" s="3"/>
      <c r="BL27" s="3"/>
      <c r="BM27" s="3"/>
      <c r="BN27" s="17"/>
      <c r="BQ27" s="17"/>
      <c r="BR27" s="17"/>
      <c r="BS27" s="17"/>
      <c r="BT27" s="3"/>
      <c r="BU27" s="3"/>
      <c r="BV27" s="3"/>
      <c r="BW27" s="3"/>
      <c r="BX27" s="17"/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S28" s="17"/>
      <c r="T28" s="17"/>
      <c r="U28" s="17"/>
      <c r="V28" s="3"/>
      <c r="W28" s="3"/>
      <c r="X28" s="3"/>
      <c r="Y28" s="3"/>
      <c r="Z28" s="17"/>
      <c r="AC28" s="17"/>
      <c r="AD28" s="17"/>
      <c r="AE28" s="17"/>
      <c r="AF28" s="3"/>
      <c r="AG28" s="3"/>
      <c r="AH28" s="3"/>
      <c r="AI28" s="3"/>
      <c r="AJ28" s="17"/>
      <c r="AM28" s="17"/>
      <c r="AN28" s="17"/>
      <c r="AO28" s="17"/>
      <c r="AP28" s="3"/>
      <c r="AQ28" s="3"/>
      <c r="AR28" s="3"/>
      <c r="AS28" s="3"/>
      <c r="AT28" s="17"/>
      <c r="AW28" s="17"/>
      <c r="AX28" s="17"/>
      <c r="AY28" s="17"/>
      <c r="AZ28" s="3"/>
      <c r="BA28" s="3"/>
      <c r="BB28" s="3"/>
      <c r="BC28" s="3"/>
      <c r="BD28" s="17"/>
      <c r="BG28" s="17"/>
      <c r="BH28" s="17"/>
      <c r="BI28" s="17"/>
      <c r="BJ28" s="3"/>
      <c r="BK28" s="3"/>
      <c r="BL28" s="3"/>
      <c r="BM28" s="3"/>
      <c r="BN28" s="17"/>
      <c r="BQ28" s="17"/>
      <c r="BR28" s="17"/>
      <c r="BS28" s="17"/>
      <c r="BT28" s="3"/>
      <c r="BU28" s="3"/>
      <c r="BV28" s="3"/>
      <c r="BW28" s="3"/>
      <c r="BX28" s="17"/>
    </row>
    <row r="29" spans="2:78" ht="20.100000000000001" customHeight="1" thickBot="1">
      <c r="B29" s="16"/>
      <c r="C29" s="16"/>
      <c r="D29" s="18"/>
    </row>
    <row r="30" spans="2:78" ht="20.100000000000001" customHeight="1">
      <c r="B30" s="18"/>
      <c r="C30" s="18"/>
      <c r="D30" s="18"/>
      <c r="E30" s="82" t="s">
        <v>19</v>
      </c>
      <c r="F30" s="83"/>
      <c r="G30" s="83"/>
      <c r="H30" s="84"/>
      <c r="I30" s="79" t="s">
        <v>21</v>
      </c>
      <c r="J30" s="80"/>
      <c r="K30" s="80"/>
      <c r="L30" s="80"/>
      <c r="M30" s="81"/>
      <c r="N30" s="77">
        <v>0</v>
      </c>
      <c r="O30" s="78"/>
      <c r="P30" s="32"/>
      <c r="S30" s="79" t="s">
        <v>21</v>
      </c>
      <c r="T30" s="80"/>
      <c r="U30" s="80"/>
      <c r="V30" s="80"/>
      <c r="W30" s="81"/>
      <c r="X30" s="77">
        <v>0.04</v>
      </c>
      <c r="Y30" s="78"/>
      <c r="Z30" s="32"/>
      <c r="AC30" s="79" t="s">
        <v>21</v>
      </c>
      <c r="AD30" s="80"/>
      <c r="AE30" s="80"/>
      <c r="AF30" s="80"/>
      <c r="AG30" s="81"/>
      <c r="AH30" s="77">
        <v>0.08</v>
      </c>
      <c r="AI30" s="78"/>
      <c r="AJ30" s="32"/>
      <c r="AM30" s="79" t="s">
        <v>21</v>
      </c>
      <c r="AN30" s="80"/>
      <c r="AO30" s="80"/>
      <c r="AP30" s="80"/>
      <c r="AQ30" s="81"/>
      <c r="AR30" s="77">
        <v>0.12</v>
      </c>
      <c r="AS30" s="78"/>
      <c r="AT30" s="32"/>
      <c r="AW30" s="79" t="s">
        <v>21</v>
      </c>
      <c r="AX30" s="80"/>
      <c r="AY30" s="80"/>
      <c r="AZ30" s="80"/>
      <c r="BA30" s="81"/>
      <c r="BB30" s="77">
        <v>0.16</v>
      </c>
      <c r="BC30" s="78"/>
      <c r="BD30" s="32"/>
      <c r="BG30" s="79" t="s">
        <v>21</v>
      </c>
      <c r="BH30" s="80"/>
      <c r="BI30" s="80"/>
      <c r="BJ30" s="80"/>
      <c r="BK30" s="81"/>
      <c r="BL30" s="77">
        <v>0.2</v>
      </c>
      <c r="BM30" s="78"/>
      <c r="BN30" s="32"/>
      <c r="BQ30" s="79" t="s">
        <v>21</v>
      </c>
      <c r="BR30" s="80"/>
      <c r="BS30" s="80"/>
      <c r="BT30" s="80"/>
      <c r="BU30" s="81"/>
      <c r="BV30" s="77">
        <v>0.24</v>
      </c>
      <c r="BW30" s="78"/>
      <c r="BX30" s="32"/>
    </row>
    <row r="31" spans="2:78" ht="20.100000000000001" customHeight="1" thickBot="1">
      <c r="B31" s="40" t="s">
        <v>34</v>
      </c>
      <c r="C31" s="40"/>
      <c r="D31" s="2"/>
      <c r="E31" s="22" t="s">
        <v>25</v>
      </c>
      <c r="F31" s="19" t="s">
        <v>27</v>
      </c>
      <c r="G31" s="39" t="s">
        <v>0</v>
      </c>
      <c r="H31" s="23" t="s">
        <v>28</v>
      </c>
      <c r="I31" s="22" t="s">
        <v>29</v>
      </c>
      <c r="J31" s="19" t="s">
        <v>23</v>
      </c>
      <c r="K31" s="19" t="s">
        <v>26</v>
      </c>
      <c r="L31" s="39" t="s">
        <v>18</v>
      </c>
      <c r="M31" s="19" t="s">
        <v>30</v>
      </c>
      <c r="N31" s="19" t="s">
        <v>31</v>
      </c>
      <c r="O31" s="19" t="s">
        <v>32</v>
      </c>
      <c r="P31" s="23" t="s">
        <v>20</v>
      </c>
      <c r="Q31" s="76" t="s">
        <v>62</v>
      </c>
      <c r="R31" s="76" t="s">
        <v>63</v>
      </c>
      <c r="S31" s="22" t="s">
        <v>9</v>
      </c>
      <c r="T31" s="19" t="s">
        <v>23</v>
      </c>
      <c r="U31" s="19" t="s">
        <v>26</v>
      </c>
      <c r="V31" s="39" t="s">
        <v>18</v>
      </c>
      <c r="W31" s="19" t="s">
        <v>30</v>
      </c>
      <c r="X31" s="19" t="s">
        <v>31</v>
      </c>
      <c r="Y31" s="19" t="s">
        <v>32</v>
      </c>
      <c r="Z31" s="23" t="s">
        <v>20</v>
      </c>
      <c r="AA31" s="76" t="s">
        <v>62</v>
      </c>
      <c r="AB31" s="76" t="s">
        <v>63</v>
      </c>
      <c r="AC31" s="22" t="s">
        <v>10</v>
      </c>
      <c r="AD31" s="19" t="s">
        <v>23</v>
      </c>
      <c r="AE31" s="19" t="s">
        <v>26</v>
      </c>
      <c r="AF31" s="39" t="s">
        <v>18</v>
      </c>
      <c r="AG31" s="19" t="s">
        <v>30</v>
      </c>
      <c r="AH31" s="19" t="s">
        <v>31</v>
      </c>
      <c r="AI31" s="19" t="s">
        <v>32</v>
      </c>
      <c r="AJ31" s="23" t="s">
        <v>20</v>
      </c>
      <c r="AK31" s="76" t="s">
        <v>62</v>
      </c>
      <c r="AL31" s="76" t="s">
        <v>63</v>
      </c>
      <c r="AM31" s="22" t="s">
        <v>11</v>
      </c>
      <c r="AN31" s="19" t="s">
        <v>23</v>
      </c>
      <c r="AO31" s="19" t="s">
        <v>26</v>
      </c>
      <c r="AP31" s="39" t="s">
        <v>18</v>
      </c>
      <c r="AQ31" s="19" t="s">
        <v>30</v>
      </c>
      <c r="AR31" s="19" t="s">
        <v>31</v>
      </c>
      <c r="AS31" s="19" t="s">
        <v>32</v>
      </c>
      <c r="AT31" s="23" t="s">
        <v>20</v>
      </c>
      <c r="AU31" s="76" t="s">
        <v>62</v>
      </c>
      <c r="AV31" s="76" t="s">
        <v>63</v>
      </c>
      <c r="AW31" s="22" t="s">
        <v>12</v>
      </c>
      <c r="AX31" s="19" t="s">
        <v>23</v>
      </c>
      <c r="AY31" s="19" t="s">
        <v>26</v>
      </c>
      <c r="AZ31" s="39" t="s">
        <v>18</v>
      </c>
      <c r="BA31" s="19" t="s">
        <v>30</v>
      </c>
      <c r="BB31" s="19" t="s">
        <v>31</v>
      </c>
      <c r="BC31" s="19" t="s">
        <v>32</v>
      </c>
      <c r="BD31" s="23" t="s">
        <v>20</v>
      </c>
      <c r="BE31" s="76" t="s">
        <v>62</v>
      </c>
      <c r="BF31" s="76" t="s">
        <v>63</v>
      </c>
      <c r="BG31" s="22" t="s">
        <v>13</v>
      </c>
      <c r="BH31" s="19" t="s">
        <v>23</v>
      </c>
      <c r="BI31" s="19" t="s">
        <v>26</v>
      </c>
      <c r="BJ31" s="39" t="s">
        <v>18</v>
      </c>
      <c r="BK31" s="19" t="s">
        <v>30</v>
      </c>
      <c r="BL31" s="19" t="s">
        <v>31</v>
      </c>
      <c r="BM31" s="19" t="s">
        <v>32</v>
      </c>
      <c r="BN31" s="23" t="s">
        <v>20</v>
      </c>
      <c r="BO31" s="76" t="s">
        <v>62</v>
      </c>
      <c r="BP31" s="76" t="s">
        <v>63</v>
      </c>
      <c r="BQ31" s="22" t="s">
        <v>14</v>
      </c>
      <c r="BR31" s="19" t="s">
        <v>23</v>
      </c>
      <c r="BS31" s="19" t="s">
        <v>26</v>
      </c>
      <c r="BT31" s="39" t="s">
        <v>18</v>
      </c>
      <c r="BU31" s="19" t="s">
        <v>30</v>
      </c>
      <c r="BV31" s="19" t="s">
        <v>31</v>
      </c>
      <c r="BW31" s="19" t="s">
        <v>32</v>
      </c>
      <c r="BX31" s="23" t="s">
        <v>20</v>
      </c>
      <c r="BY31" s="76" t="s">
        <v>62</v>
      </c>
      <c r="BZ31" s="76" t="s">
        <v>63</v>
      </c>
    </row>
    <row r="32" spans="2:78" ht="20.100000000000001" customHeight="1">
      <c r="B32" s="4" t="s">
        <v>1</v>
      </c>
      <c r="C32" s="5">
        <v>1000</v>
      </c>
      <c r="D32" s="2"/>
      <c r="E32" s="38">
        <v>20</v>
      </c>
      <c r="F32" s="20">
        <f t="shared" ref="F32:F55" si="64">0.02*E32-0.0054</f>
        <v>0.39460000000000001</v>
      </c>
      <c r="G32" s="20">
        <f t="shared" ref="G32:G55" si="65">F32/$C$14/$C$7</f>
        <v>3.1442799318866128</v>
      </c>
      <c r="H32" s="29">
        <f t="shared" ref="H32:H55" si="66">F32*$C$7/$C$5</f>
        <v>35291.690140845072</v>
      </c>
      <c r="I32" s="22">
        <v>0.2059</v>
      </c>
      <c r="J32" s="19">
        <v>2.4E-2</v>
      </c>
      <c r="K32" s="19">
        <v>1.2949999999999999</v>
      </c>
      <c r="L32" s="19">
        <f t="shared" ref="L32:L55" si="67">K32/$C$14</f>
        <v>0.91735123998583923</v>
      </c>
      <c r="M32" s="19">
        <f t="shared" ref="M32:M55" si="68">4*PI()^2*$C$13*SQRT($C$11*$C$2)*($C$7*I32*K32)^2</f>
        <v>3.7868958586120209E-2</v>
      </c>
      <c r="N32" s="19">
        <f t="shared" ref="N32:N55" si="69">4*PI()^2*N$1*SQRT($C$11*$C$2)*($C$7*I32*K32)^2</f>
        <v>0</v>
      </c>
      <c r="O32" s="19">
        <f t="shared" ref="O32:O55" si="70">M32+N32</f>
        <v>3.7868958586120209E-2</v>
      </c>
      <c r="P32" s="36">
        <f t="shared" ref="P32:P55" si="71">2*PI()^2*N$1*2*SQRT($C$2*$C$11)*J32*$C$7^2*K32^2/SQRT(2)</f>
        <v>0</v>
      </c>
      <c r="Q32" s="17">
        <f t="shared" ref="Q32:Q36" si="72">0.5926*0.5*$C$6*$F32^3*($C$7*I32*2+$C$7)*$C$8</f>
        <v>2.0452822216406243</v>
      </c>
      <c r="R32" s="96">
        <f t="shared" ref="R32:R55" si="73">N32/Q32</f>
        <v>0</v>
      </c>
      <c r="S32" s="26">
        <v>0</v>
      </c>
      <c r="T32" s="20">
        <v>0</v>
      </c>
      <c r="U32" s="19">
        <v>0</v>
      </c>
      <c r="V32" s="19">
        <f t="shared" ref="V32:V55" si="74">U32/$C$14</f>
        <v>0</v>
      </c>
      <c r="W32" s="19">
        <f t="shared" ref="W32:W55" si="75">4*PI()^2*$C$13*SQRT($C$11*$C$2)*($C$7*S32*U32)^2</f>
        <v>0</v>
      </c>
      <c r="X32" s="19">
        <f t="shared" ref="X32:X55" si="76">4*PI()^2*X$1*SQRT($C$11*$C$2)*($C$7*S32*U32)^2</f>
        <v>0</v>
      </c>
      <c r="Y32" s="19">
        <f t="shared" ref="Y32:Y55" si="77">W32+X32</f>
        <v>0</v>
      </c>
      <c r="Z32" s="36">
        <f t="shared" ref="Z32:Z55" si="78">2*PI()^2*X$1*2*SQRT($C$2*$C$11)*T32*$C$7^2*U32^2/SQRT(2)</f>
        <v>0</v>
      </c>
      <c r="AA32" s="17">
        <f t="shared" ref="AA32:AA36" si="79">0.5926*0.5*$C$6*$F32^3*($C$7*S32*2+$C$7)*$C$8</f>
        <v>1.4487053560282079</v>
      </c>
      <c r="AB32" s="96">
        <f t="shared" ref="AB32:AB55" si="80">X32/AA32</f>
        <v>0</v>
      </c>
      <c r="AC32" s="26">
        <v>0</v>
      </c>
      <c r="AD32" s="20">
        <v>0</v>
      </c>
      <c r="AE32" s="19">
        <v>0</v>
      </c>
      <c r="AF32" s="19">
        <f t="shared" ref="AF32:AF55" si="81">AE32/$C$14</f>
        <v>0</v>
      </c>
      <c r="AG32" s="19">
        <f t="shared" ref="AG32:AG55" si="82">4*PI()^2*$C$13*SQRT($C$11*$C$2)*($C$7*AC32*AE32)^2</f>
        <v>0</v>
      </c>
      <c r="AH32" s="19">
        <f t="shared" ref="AH32:AH55" si="83">4*PI()^2*AH$1*SQRT($C$11*$C$2)*($C$7*AC32*AE32)^2</f>
        <v>0</v>
      </c>
      <c r="AI32" s="19">
        <f t="shared" ref="AI32:AI55" si="84">AG32+AH32</f>
        <v>0</v>
      </c>
      <c r="AJ32" s="36">
        <f t="shared" ref="AJ32:AJ55" si="85">2*PI()^2*AH$1*2*SQRT($C$2*$C$11)*AD32*$C$7^2*AE32^2/SQRT(2)</f>
        <v>0</v>
      </c>
      <c r="AK32" s="17">
        <f t="shared" ref="AK32:AK36" si="86">0.5926*0.5*$C$6*$F32^3*($C$7*AC32*2+$C$7)*$C$8</f>
        <v>1.4487053560282079</v>
      </c>
      <c r="AL32" s="96">
        <f t="shared" ref="AL32:AL55" si="87">AH32/AK32</f>
        <v>0</v>
      </c>
      <c r="AM32" s="26">
        <v>0</v>
      </c>
      <c r="AN32" s="20">
        <v>0</v>
      </c>
      <c r="AO32" s="19">
        <v>0</v>
      </c>
      <c r="AP32" s="19">
        <f t="shared" ref="AP32:AP55" si="88">AO32/$C$14</f>
        <v>0</v>
      </c>
      <c r="AQ32" s="19">
        <f t="shared" ref="AQ32:AQ55" si="89">4*PI()^2*$C$13*SQRT($C$11*$C$2)*($C$7*AM32*AO32)^2</f>
        <v>0</v>
      </c>
      <c r="AR32" s="19">
        <f t="shared" ref="AR32:AR55" si="90">4*PI()^2*AR$1*SQRT($C$11*$C$2)*($C$7*AM32*AO32)^2</f>
        <v>0</v>
      </c>
      <c r="AS32" s="19">
        <f t="shared" ref="AS32:AS55" si="91">AQ32+AR32</f>
        <v>0</v>
      </c>
      <c r="AT32" s="36">
        <f t="shared" ref="AT32:AT55" si="92">2*PI()^2*AR$1*2*SQRT($C$2*$C$11)*AN32*$C$7^2*AO32^2/SQRT(2)</f>
        <v>0</v>
      </c>
      <c r="AU32" s="17">
        <f t="shared" ref="AU32:AU36" si="93">0.5926*0.5*$C$6*$F32^3*($C$7*AM32*2+$C$7)*$C$8</f>
        <v>1.4487053560282079</v>
      </c>
      <c r="AV32" s="96">
        <f t="shared" ref="AV32:AV55" si="94">AR32/AU32</f>
        <v>0</v>
      </c>
      <c r="AW32" s="26">
        <v>0</v>
      </c>
      <c r="AX32" s="20">
        <v>1.0999999999999999E-2</v>
      </c>
      <c r="AY32" s="19">
        <v>0</v>
      </c>
      <c r="AZ32" s="19">
        <f t="shared" ref="AZ32:AZ55" si="95">AY32/$C$14</f>
        <v>0</v>
      </c>
      <c r="BA32" s="19">
        <f>4*PI()^2*$C$13*SQRT($C$11*$C$2)*($C$7*AW32*AY32)^2</f>
        <v>0</v>
      </c>
      <c r="BB32" s="19">
        <f>4*PI()^2*BB$1*SQRT($C$11*$C$2)*($C$7*AW32*AY32)^2</f>
        <v>0</v>
      </c>
      <c r="BC32" s="19">
        <f t="shared" ref="BC32:BC55" si="96">BA32+BB32</f>
        <v>0</v>
      </c>
      <c r="BD32" s="36">
        <f t="shared" ref="BD32:BD55" si="97">2*PI()^2*BB$1*2*SQRT($C$2*$C$11)*AX32*$C$7^2*AY32^2/SQRT(2)</f>
        <v>0</v>
      </c>
      <c r="BE32" s="17">
        <f t="shared" ref="BE32:BE36" si="98">0.5926*0.5*$C$6*$F32^3*($C$7*AW32*2+$C$7)*$C$8</f>
        <v>1.4487053560282079</v>
      </c>
      <c r="BF32" s="96">
        <f t="shared" ref="BF32:BF55" si="99">BB32/BE32</f>
        <v>0</v>
      </c>
      <c r="BG32" s="22">
        <v>0</v>
      </c>
      <c r="BH32" s="19">
        <v>0</v>
      </c>
      <c r="BI32" s="19">
        <v>0</v>
      </c>
      <c r="BJ32" s="19">
        <f t="shared" ref="BJ32:BJ55" si="100">BI32/$C$14</f>
        <v>0</v>
      </c>
      <c r="BK32" s="19">
        <f t="shared" ref="BK32:BK55" si="101">4*PI()^2*$C$13*SQRT($C$11*$C$2)*($C$7*BG32*BI32)^2</f>
        <v>0</v>
      </c>
      <c r="BL32" s="19">
        <f t="shared" ref="BL32:BL55" si="102">4*PI()^2*BL$1*SQRT($C$11*$C$2)*($C$7*BG32*BI32)^2</f>
        <v>0</v>
      </c>
      <c r="BM32" s="19">
        <f t="shared" ref="BM32:BM55" si="103">BK32+BL32</f>
        <v>0</v>
      </c>
      <c r="BN32" s="36">
        <f t="shared" ref="BN32:BN55" si="104">2*PI()^2*BL$1*2*SQRT($C$2*$C$11)*BH32*$C$7^2*BI32^2/SQRT(2)</f>
        <v>0</v>
      </c>
      <c r="BO32" s="17">
        <f t="shared" ref="BO32:BO36" si="105">0.5926*0.5*$C$6*$F32^3*($C$7*BG32*2+$C$7)*$C$8</f>
        <v>1.4487053560282079</v>
      </c>
      <c r="BP32" s="96">
        <f t="shared" ref="BP32:BP55" si="106">BL32/BO32</f>
        <v>0</v>
      </c>
      <c r="BQ32" s="26">
        <v>0</v>
      </c>
      <c r="BR32" s="20">
        <v>0</v>
      </c>
      <c r="BS32" s="19">
        <v>0</v>
      </c>
      <c r="BT32" s="19">
        <f t="shared" ref="BT32:BT55" si="107">BS32/$C$14</f>
        <v>0</v>
      </c>
      <c r="BU32" s="19">
        <f t="shared" ref="BU32:BU55" si="108">4*PI()^2*$C$13*SQRT($C$11*$C$2)*($C$7*BQ32*BS32)^2</f>
        <v>0</v>
      </c>
      <c r="BV32" s="19">
        <f t="shared" ref="BV32:BV55" si="109">4*PI()^2*BV$1*SQRT($C$11*$C$2)*($C$7*BQ32*BS32)^2</f>
        <v>0</v>
      </c>
      <c r="BW32" s="19">
        <f t="shared" ref="BW32:BW55" si="110">BU32+BV32</f>
        <v>0</v>
      </c>
      <c r="BX32" s="36">
        <f t="shared" ref="BX32:BX55" si="111">2*PI()^2*BV$1*2*SQRT($C$2*$C$11)*BR32*$C$7^2*BS32^2/SQRT(2)</f>
        <v>0</v>
      </c>
      <c r="BY32" s="17">
        <f t="shared" ref="BY32:BY36" si="112">0.5926*0.5*$C$6*$F32^3*($C$7*BQ32*2+$C$7)*$C$8</f>
        <v>1.4487053560282079</v>
      </c>
      <c r="BZ32" s="96">
        <f t="shared" ref="BZ32:BZ55" si="113">BV32/BY32</f>
        <v>0</v>
      </c>
    </row>
    <row r="33" spans="2:78" ht="20.100000000000001" customHeight="1">
      <c r="B33" s="6" t="s">
        <v>24</v>
      </c>
      <c r="C33" s="7">
        <v>20.5</v>
      </c>
      <c r="D33" s="2"/>
      <c r="E33" s="38">
        <v>22</v>
      </c>
      <c r="F33" s="20">
        <f t="shared" si="64"/>
        <v>0.43459999999999999</v>
      </c>
      <c r="G33" s="20">
        <f t="shared" si="65"/>
        <v>3.4630107916825184</v>
      </c>
      <c r="H33" s="29">
        <f t="shared" si="66"/>
        <v>38869.15492957746</v>
      </c>
      <c r="I33" s="26">
        <v>0.28179999999999999</v>
      </c>
      <c r="J33" s="20">
        <v>1.7999999999999999E-2</v>
      </c>
      <c r="K33" s="20">
        <v>1.274</v>
      </c>
      <c r="L33" s="19">
        <f t="shared" si="67"/>
        <v>0.90247527393201488</v>
      </c>
      <c r="M33" s="19">
        <f t="shared" si="68"/>
        <v>6.865180582588068E-2</v>
      </c>
      <c r="N33" s="19">
        <f t="shared" si="69"/>
        <v>0</v>
      </c>
      <c r="O33" s="19">
        <f t="shared" si="70"/>
        <v>6.865180582588068E-2</v>
      </c>
      <c r="P33" s="36">
        <f t="shared" si="71"/>
        <v>0</v>
      </c>
      <c r="Q33" s="17">
        <f t="shared" si="72"/>
        <v>3.02624197455855</v>
      </c>
      <c r="R33" s="96">
        <f t="shared" si="73"/>
        <v>0</v>
      </c>
      <c r="S33" s="26">
        <v>0</v>
      </c>
      <c r="T33" s="20">
        <v>0</v>
      </c>
      <c r="U33" s="20">
        <v>0</v>
      </c>
      <c r="V33" s="19">
        <f t="shared" si="74"/>
        <v>0</v>
      </c>
      <c r="W33" s="19">
        <f t="shared" si="75"/>
        <v>0</v>
      </c>
      <c r="X33" s="19">
        <f t="shared" si="76"/>
        <v>0</v>
      </c>
      <c r="Y33" s="19">
        <f t="shared" si="77"/>
        <v>0</v>
      </c>
      <c r="Z33" s="36">
        <f t="shared" si="78"/>
        <v>0</v>
      </c>
      <c r="AA33" s="17">
        <f t="shared" si="79"/>
        <v>1.9354323193646394</v>
      </c>
      <c r="AB33" s="96">
        <f t="shared" si="80"/>
        <v>0</v>
      </c>
      <c r="AC33" s="26">
        <v>0</v>
      </c>
      <c r="AD33" s="20">
        <v>0</v>
      </c>
      <c r="AE33" s="20">
        <v>0</v>
      </c>
      <c r="AF33" s="19">
        <f t="shared" si="81"/>
        <v>0</v>
      </c>
      <c r="AG33" s="19">
        <f t="shared" si="82"/>
        <v>0</v>
      </c>
      <c r="AH33" s="19">
        <f t="shared" si="83"/>
        <v>0</v>
      </c>
      <c r="AI33" s="19">
        <f t="shared" si="84"/>
        <v>0</v>
      </c>
      <c r="AJ33" s="36">
        <f t="shared" si="85"/>
        <v>0</v>
      </c>
      <c r="AK33" s="17">
        <f t="shared" si="86"/>
        <v>1.9354323193646394</v>
      </c>
      <c r="AL33" s="96">
        <f t="shared" si="87"/>
        <v>0</v>
      </c>
      <c r="AM33" s="26">
        <v>0.20219999999999999</v>
      </c>
      <c r="AN33" s="20">
        <v>1.2E-2</v>
      </c>
      <c r="AO33" s="20">
        <v>1.2749999999999999</v>
      </c>
      <c r="AP33" s="19">
        <f t="shared" si="88"/>
        <v>0.90318365326791128</v>
      </c>
      <c r="AQ33" s="19">
        <f t="shared" si="89"/>
        <v>3.5400859299852504E-2</v>
      </c>
      <c r="AR33" s="19">
        <f t="shared" si="90"/>
        <v>0.21240515579911501</v>
      </c>
      <c r="AS33" s="19">
        <f t="shared" si="91"/>
        <v>0.24780601509896752</v>
      </c>
      <c r="AT33" s="36">
        <f t="shared" si="92"/>
        <v>4.408278257404144E-2</v>
      </c>
      <c r="AU33" s="17">
        <f t="shared" si="93"/>
        <v>2.7181211493156998</v>
      </c>
      <c r="AV33" s="96">
        <f t="shared" si="94"/>
        <v>7.8144109158853725E-2</v>
      </c>
      <c r="AW33" s="26">
        <v>0.19950000000000001</v>
      </c>
      <c r="AX33" s="20">
        <v>7.0000000000000001E-3</v>
      </c>
      <c r="AY33" s="20">
        <v>1.3140000000000001</v>
      </c>
      <c r="AZ33" s="19">
        <f t="shared" si="95"/>
        <v>0.930810447367871</v>
      </c>
      <c r="BA33" s="19">
        <f>4*PI()^2*$C$13*SQRT($C$11*$C$2)*($C$7*AW33*AY33)^2</f>
        <v>3.6602239836134344E-2</v>
      </c>
      <c r="BB33" s="19">
        <f>4*PI()^2*BB$1*SQRT($C$11*$C$2)*($C$7*AW33*AY33)^2</f>
        <v>0.29281791868907475</v>
      </c>
      <c r="BC33" s="19">
        <f t="shared" si="96"/>
        <v>0.32942015852520912</v>
      </c>
      <c r="BD33" s="36">
        <f t="shared" si="97"/>
        <v>3.6416222302770231E-2</v>
      </c>
      <c r="BE33" s="17">
        <f t="shared" si="98"/>
        <v>2.7076698147911302</v>
      </c>
      <c r="BF33" s="96">
        <f t="shared" si="99"/>
        <v>0.10814387968928285</v>
      </c>
      <c r="BG33" s="26">
        <v>0.1794</v>
      </c>
      <c r="BH33" s="20">
        <v>0.01</v>
      </c>
      <c r="BI33" s="20">
        <v>1.3779999999999999</v>
      </c>
      <c r="BJ33" s="19">
        <f t="shared" si="100"/>
        <v>0.97614672486524057</v>
      </c>
      <c r="BK33" s="19">
        <f t="shared" si="101"/>
        <v>3.2551757722604789E-2</v>
      </c>
      <c r="BL33" s="19">
        <f t="shared" si="102"/>
        <v>0.32551757722604791</v>
      </c>
      <c r="BM33" s="19">
        <f t="shared" si="103"/>
        <v>0.35806933494865267</v>
      </c>
      <c r="BN33" s="36">
        <f t="shared" si="104"/>
        <v>7.1517869627345118E-2</v>
      </c>
      <c r="BO33" s="17">
        <f t="shared" si="105"/>
        <v>2.6298654355526718</v>
      </c>
      <c r="BP33" s="96">
        <f t="shared" si="106"/>
        <v>0.12377727499872619</v>
      </c>
      <c r="BQ33" s="26">
        <v>0</v>
      </c>
      <c r="BR33" s="20">
        <v>0</v>
      </c>
      <c r="BS33" s="20">
        <v>0</v>
      </c>
      <c r="BT33" s="19">
        <f t="shared" si="107"/>
        <v>0</v>
      </c>
      <c r="BU33" s="19">
        <f t="shared" si="108"/>
        <v>0</v>
      </c>
      <c r="BV33" s="19">
        <f t="shared" si="109"/>
        <v>0</v>
      </c>
      <c r="BW33" s="19">
        <f t="shared" si="110"/>
        <v>0</v>
      </c>
      <c r="BX33" s="36">
        <f t="shared" si="111"/>
        <v>0</v>
      </c>
      <c r="BY33" s="17">
        <f t="shared" si="112"/>
        <v>1.9354323193646394</v>
      </c>
      <c r="BZ33" s="96">
        <f t="shared" si="113"/>
        <v>0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24</v>
      </c>
      <c r="F34" s="20">
        <f t="shared" si="64"/>
        <v>0.47459999999999997</v>
      </c>
      <c r="G34" s="20">
        <f t="shared" si="65"/>
        <v>3.7817416514784248</v>
      </c>
      <c r="H34" s="29">
        <f t="shared" si="66"/>
        <v>42446.619718309856</v>
      </c>
      <c r="I34" s="26">
        <v>0.32640000000000002</v>
      </c>
      <c r="J34" s="20">
        <v>8.9999999999999993E-3</v>
      </c>
      <c r="K34" s="20">
        <v>1.264</v>
      </c>
      <c r="L34" s="19">
        <f t="shared" si="67"/>
        <v>0.89539148057305096</v>
      </c>
      <c r="M34" s="19">
        <f t="shared" si="68"/>
        <v>9.0662059417443791E-2</v>
      </c>
      <c r="N34" s="19">
        <f t="shared" si="69"/>
        <v>0</v>
      </c>
      <c r="O34" s="19">
        <f t="shared" si="70"/>
        <v>9.0662059417443791E-2</v>
      </c>
      <c r="P34" s="36">
        <f t="shared" si="71"/>
        <v>0</v>
      </c>
      <c r="Q34" s="17">
        <f t="shared" si="72"/>
        <v>4.1659334589704304</v>
      </c>
      <c r="R34" s="96">
        <f t="shared" si="73"/>
        <v>0</v>
      </c>
      <c r="S34" s="26">
        <v>0.34770000000000001</v>
      </c>
      <c r="T34" s="20">
        <v>1.2E-2</v>
      </c>
      <c r="U34" s="20">
        <v>1.2989999999999999</v>
      </c>
      <c r="V34" s="19">
        <f t="shared" si="74"/>
        <v>0.92018475732942484</v>
      </c>
      <c r="W34" s="19">
        <f t="shared" si="75"/>
        <v>0.1086572765516295</v>
      </c>
      <c r="X34" s="19">
        <f t="shared" si="76"/>
        <v>0.21731455310325901</v>
      </c>
      <c r="Y34" s="19">
        <f t="shared" si="77"/>
        <v>0.32597182965488852</v>
      </c>
      <c r="Z34" s="36">
        <f t="shared" si="78"/>
        <v>1.5252663108695653E-2</v>
      </c>
      <c r="AA34" s="17">
        <f t="shared" si="79"/>
        <v>4.2733080749869723</v>
      </c>
      <c r="AB34" s="96">
        <f t="shared" si="80"/>
        <v>5.085394015359436E-2</v>
      </c>
      <c r="AC34" s="26">
        <v>0</v>
      </c>
      <c r="AD34" s="20">
        <v>0</v>
      </c>
      <c r="AE34" s="20">
        <v>0</v>
      </c>
      <c r="AF34" s="19">
        <f t="shared" si="81"/>
        <v>0</v>
      </c>
      <c r="AG34" s="19">
        <f t="shared" si="82"/>
        <v>0</v>
      </c>
      <c r="AH34" s="19">
        <f t="shared" si="83"/>
        <v>0</v>
      </c>
      <c r="AI34" s="19">
        <f t="shared" si="84"/>
        <v>0</v>
      </c>
      <c r="AJ34" s="36">
        <f t="shared" si="85"/>
        <v>0</v>
      </c>
      <c r="AK34" s="17">
        <f t="shared" si="86"/>
        <v>2.5205308924070855</v>
      </c>
      <c r="AL34" s="96">
        <f t="shared" si="87"/>
        <v>0</v>
      </c>
      <c r="AM34" s="26">
        <v>0.24990000000000001</v>
      </c>
      <c r="AN34" s="20">
        <v>0.01</v>
      </c>
      <c r="AO34" s="20">
        <v>1.2689999999999999</v>
      </c>
      <c r="AP34" s="19">
        <f t="shared" si="88"/>
        <v>0.89893337725253286</v>
      </c>
      <c r="AQ34" s="19">
        <f t="shared" si="89"/>
        <v>5.3565712788333462E-2</v>
      </c>
      <c r="AR34" s="19">
        <f t="shared" si="90"/>
        <v>0.32139427673000076</v>
      </c>
      <c r="AS34" s="19">
        <f t="shared" si="91"/>
        <v>0.3749599895183342</v>
      </c>
      <c r="AT34" s="36">
        <f t="shared" si="92"/>
        <v>3.6390718353820808E-2</v>
      </c>
      <c r="AU34" s="17">
        <f t="shared" si="93"/>
        <v>3.7802922324321466</v>
      </c>
      <c r="AV34" s="96">
        <f t="shared" si="94"/>
        <v>8.501836814960298E-2</v>
      </c>
      <c r="AW34" s="26">
        <v>0.2334</v>
      </c>
      <c r="AX34" s="20">
        <v>8.9999999999999993E-3</v>
      </c>
      <c r="AY34" s="20">
        <v>1.278</v>
      </c>
      <c r="AZ34" s="19">
        <f t="shared" si="95"/>
        <v>0.90530879127560049</v>
      </c>
      <c r="BA34" s="19">
        <f>4*PI()^2*$C$13*SQRT($C$11*$C$2)*($C$7*AW34*AY34)^2</f>
        <v>4.739085488041471E-2</v>
      </c>
      <c r="BB34" s="19">
        <f>4*PI()^2*BB$1*SQRT($C$11*$C$2)*($C$7*AW34*AY34)^2</f>
        <v>0.37912683904331768</v>
      </c>
      <c r="BC34" s="19">
        <f t="shared" si="96"/>
        <v>0.4265176939237324</v>
      </c>
      <c r="BD34" s="36">
        <f t="shared" si="97"/>
        <v>4.4290475019552911E-2</v>
      </c>
      <c r="BE34" s="17">
        <f t="shared" si="98"/>
        <v>3.6971147129827129</v>
      </c>
      <c r="BF34" s="96">
        <f t="shared" si="99"/>
        <v>0.10254667990473317</v>
      </c>
      <c r="BG34" s="26">
        <v>0.222</v>
      </c>
      <c r="BH34" s="20">
        <v>8.0000000000000002E-3</v>
      </c>
      <c r="BI34" s="20">
        <v>1.2889999999999999</v>
      </c>
      <c r="BJ34" s="19">
        <f t="shared" si="100"/>
        <v>0.91310096397046092</v>
      </c>
      <c r="BK34" s="19">
        <f t="shared" si="101"/>
        <v>4.3615706884161116E-2</v>
      </c>
      <c r="BL34" s="19">
        <f t="shared" si="102"/>
        <v>0.43615706884161115</v>
      </c>
      <c r="BM34" s="19">
        <f t="shared" si="103"/>
        <v>0.47977277572577226</v>
      </c>
      <c r="BN34" s="36">
        <f t="shared" si="104"/>
        <v>5.0062433412929319E-2</v>
      </c>
      <c r="BO34" s="17">
        <f t="shared" si="105"/>
        <v>3.639646608635831</v>
      </c>
      <c r="BP34" s="96">
        <f t="shared" si="106"/>
        <v>0.11983500480698767</v>
      </c>
      <c r="BQ34" s="26">
        <v>0.20549999999999999</v>
      </c>
      <c r="BR34" s="20">
        <v>0.01</v>
      </c>
      <c r="BS34" s="20">
        <v>1.302</v>
      </c>
      <c r="BT34" s="19">
        <f t="shared" si="107"/>
        <v>0.92230989533711416</v>
      </c>
      <c r="BU34" s="19">
        <f t="shared" si="108"/>
        <v>3.8130873378971392E-2</v>
      </c>
      <c r="BV34" s="19">
        <f t="shared" si="109"/>
        <v>0.45757048054765664</v>
      </c>
      <c r="BW34" s="19">
        <f t="shared" si="110"/>
        <v>0.49570135392662806</v>
      </c>
      <c r="BX34" s="36">
        <f t="shared" si="111"/>
        <v>7.661597780407059E-2</v>
      </c>
      <c r="BY34" s="17">
        <f t="shared" si="112"/>
        <v>3.5564690891863973</v>
      </c>
      <c r="BZ34" s="96">
        <f t="shared" si="113"/>
        <v>0.12865864121775164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26</v>
      </c>
      <c r="F35" s="20">
        <f t="shared" si="64"/>
        <v>0.51460000000000006</v>
      </c>
      <c r="G35" s="20">
        <f t="shared" si="65"/>
        <v>4.1004725112743312</v>
      </c>
      <c r="H35" s="29">
        <f t="shared" si="66"/>
        <v>46024.084507042258</v>
      </c>
      <c r="I35" s="26">
        <v>0.246</v>
      </c>
      <c r="J35" s="20">
        <v>1.7999999999999999E-2</v>
      </c>
      <c r="K35" s="20">
        <v>1.333</v>
      </c>
      <c r="L35" s="19">
        <f t="shared" si="67"/>
        <v>0.94426965474990254</v>
      </c>
      <c r="M35" s="19">
        <f t="shared" si="68"/>
        <v>5.7274544629880283E-2</v>
      </c>
      <c r="N35" s="19">
        <f t="shared" si="69"/>
        <v>0</v>
      </c>
      <c r="O35" s="19">
        <f t="shared" si="70"/>
        <v>5.7274544629880283E-2</v>
      </c>
      <c r="P35" s="36">
        <f t="shared" si="71"/>
        <v>0</v>
      </c>
      <c r="Q35" s="17">
        <f t="shared" si="72"/>
        <v>4.79387815835954</v>
      </c>
      <c r="R35" s="96">
        <f t="shared" si="73"/>
        <v>0</v>
      </c>
      <c r="S35" s="26">
        <v>0.25340000000000001</v>
      </c>
      <c r="T35" s="20">
        <v>7.0000000000000001E-3</v>
      </c>
      <c r="U35" s="20">
        <v>1.304</v>
      </c>
      <c r="V35" s="19">
        <f t="shared" si="74"/>
        <v>0.92372665400890697</v>
      </c>
      <c r="W35" s="19">
        <f t="shared" si="75"/>
        <v>5.8156670610737433E-2</v>
      </c>
      <c r="X35" s="19">
        <f t="shared" si="76"/>
        <v>0.11631334122147487</v>
      </c>
      <c r="Y35" s="19">
        <f t="shared" si="77"/>
        <v>0.17447001183221231</v>
      </c>
      <c r="Z35" s="36">
        <f t="shared" si="78"/>
        <v>8.9660127590917831E-3</v>
      </c>
      <c r="AA35" s="17">
        <f t="shared" si="79"/>
        <v>4.8414313733352241</v>
      </c>
      <c r="AB35" s="96">
        <f t="shared" si="80"/>
        <v>2.4024577083150415E-2</v>
      </c>
      <c r="AC35" s="26">
        <v>0.27079999999999999</v>
      </c>
      <c r="AD35" s="20">
        <v>8.0000000000000002E-3</v>
      </c>
      <c r="AE35" s="20">
        <v>1.2809999999999999</v>
      </c>
      <c r="AF35" s="19">
        <f t="shared" si="81"/>
        <v>0.9074339292832897</v>
      </c>
      <c r="AG35" s="19">
        <f t="shared" si="82"/>
        <v>6.4095377751409513E-2</v>
      </c>
      <c r="AH35" s="19">
        <f t="shared" si="83"/>
        <v>0.25638151100563805</v>
      </c>
      <c r="AI35" s="19">
        <f t="shared" si="84"/>
        <v>0.32047688875704755</v>
      </c>
      <c r="AJ35" s="36">
        <f t="shared" si="85"/>
        <v>1.977718025729772E-2</v>
      </c>
      <c r="AK35" s="17">
        <f t="shared" si="86"/>
        <v>4.9532456896294015</v>
      </c>
      <c r="AL35" s="96">
        <f t="shared" si="87"/>
        <v>5.1760305680459869E-2</v>
      </c>
      <c r="AM35" s="26">
        <v>0.27579999999999999</v>
      </c>
      <c r="AN35" s="20">
        <v>8.0000000000000002E-3</v>
      </c>
      <c r="AO35" s="20">
        <v>1.2809999999999999</v>
      </c>
      <c r="AP35" s="19">
        <f t="shared" si="88"/>
        <v>0.9074339292832897</v>
      </c>
      <c r="AQ35" s="19">
        <f t="shared" si="89"/>
        <v>6.6484118527612338E-2</v>
      </c>
      <c r="AR35" s="19">
        <f t="shared" si="90"/>
        <v>0.398904711165674</v>
      </c>
      <c r="AS35" s="19">
        <f t="shared" si="91"/>
        <v>0.46538882969328632</v>
      </c>
      <c r="AT35" s="36">
        <f t="shared" si="92"/>
        <v>2.9665770385946581E-2</v>
      </c>
      <c r="AU35" s="17">
        <f t="shared" si="93"/>
        <v>4.9853762402886481</v>
      </c>
      <c r="AV35" s="96">
        <f t="shared" si="94"/>
        <v>8.0014966160824375E-2</v>
      </c>
      <c r="AW35" s="26">
        <v>0.30620000000000003</v>
      </c>
      <c r="AX35" s="20">
        <v>7.0000000000000001E-3</v>
      </c>
      <c r="AY35" s="20">
        <v>1.3049999999999999</v>
      </c>
      <c r="AZ35" s="19">
        <f t="shared" si="95"/>
        <v>0.92443503334480326</v>
      </c>
      <c r="BA35" s="19">
        <f>4*PI()^2*$C$13*SQRT($C$11*$C$2)*($C$7*AW35*AY35)^2</f>
        <v>8.5047691146104512E-2</v>
      </c>
      <c r="BB35" s="19">
        <f>4*PI()^2*BB$1*SQRT($C$11*$C$2)*($C$7*AW35*AY35)^2</f>
        <v>0.6803815291688361</v>
      </c>
      <c r="BC35" s="19">
        <f t="shared" si="96"/>
        <v>0.76542922031494065</v>
      </c>
      <c r="BD35" s="36">
        <f t="shared" si="97"/>
        <v>3.5919078340952516E-2</v>
      </c>
      <c r="BE35" s="17">
        <f t="shared" si="98"/>
        <v>5.1807299882968652</v>
      </c>
      <c r="BF35" s="96">
        <f t="shared" si="99"/>
        <v>0.13132927805652878</v>
      </c>
      <c r="BG35" s="26">
        <v>0.28320000000000001</v>
      </c>
      <c r="BH35" s="20">
        <v>8.9999999999999993E-3</v>
      </c>
      <c r="BI35" s="20">
        <v>1.2989999999999999</v>
      </c>
      <c r="BJ35" s="19">
        <f t="shared" si="100"/>
        <v>0.92018475732942484</v>
      </c>
      <c r="BK35" s="19">
        <f t="shared" si="101"/>
        <v>7.2083511042821929E-2</v>
      </c>
      <c r="BL35" s="19">
        <f t="shared" si="102"/>
        <v>0.72083511042821924</v>
      </c>
      <c r="BM35" s="19">
        <f t="shared" si="103"/>
        <v>0.7929186214710412</v>
      </c>
      <c r="BN35" s="36">
        <f t="shared" si="104"/>
        <v>5.7197486657608688E-2</v>
      </c>
      <c r="BO35" s="17">
        <f t="shared" si="105"/>
        <v>5.0329294552643322</v>
      </c>
      <c r="BP35" s="96">
        <f t="shared" si="106"/>
        <v>0.14322376596680522</v>
      </c>
      <c r="BQ35" s="26">
        <v>0.26340000000000002</v>
      </c>
      <c r="BR35" s="20">
        <v>1.0999999999999999E-2</v>
      </c>
      <c r="BS35" s="20">
        <v>1.3109999999999999</v>
      </c>
      <c r="BT35" s="19">
        <f t="shared" si="107"/>
        <v>0.92868530936018168</v>
      </c>
      <c r="BU35" s="19">
        <f t="shared" si="108"/>
        <v>6.3513794062610443E-2</v>
      </c>
      <c r="BV35" s="19">
        <f t="shared" si="109"/>
        <v>0.76216552875132526</v>
      </c>
      <c r="BW35" s="19">
        <f t="shared" si="110"/>
        <v>0.82567932281393575</v>
      </c>
      <c r="BX35" s="36">
        <f t="shared" si="111"/>
        <v>8.5446730296842743E-2</v>
      </c>
      <c r="BY35" s="17">
        <f t="shared" si="112"/>
        <v>4.9056924746537174</v>
      </c>
      <c r="BZ35" s="96">
        <f t="shared" si="113"/>
        <v>0.15536349510068401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28</v>
      </c>
      <c r="F36" s="20">
        <f t="shared" si="64"/>
        <v>0.55460000000000009</v>
      </c>
      <c r="G36" s="20">
        <f t="shared" si="65"/>
        <v>4.4192033710702372</v>
      </c>
      <c r="H36" s="29">
        <f t="shared" si="66"/>
        <v>49601.549295774654</v>
      </c>
      <c r="I36" s="26">
        <v>0.21240000000000001</v>
      </c>
      <c r="J36" s="20">
        <v>1.7000000000000001E-2</v>
      </c>
      <c r="K36" s="20">
        <v>1.423</v>
      </c>
      <c r="L36" s="19">
        <f t="shared" si="67"/>
        <v>1.0080237949805786</v>
      </c>
      <c r="M36" s="19">
        <f t="shared" si="68"/>
        <v>4.865751855189851E-2</v>
      </c>
      <c r="N36" s="19">
        <f t="shared" si="69"/>
        <v>0</v>
      </c>
      <c r="O36" s="19">
        <f t="shared" si="70"/>
        <v>4.865751855189851E-2</v>
      </c>
      <c r="P36" s="36">
        <f t="shared" si="71"/>
        <v>0</v>
      </c>
      <c r="Q36" s="17">
        <f t="shared" si="72"/>
        <v>5.7306294219618836</v>
      </c>
      <c r="R36" s="96">
        <f t="shared" si="73"/>
        <v>0</v>
      </c>
      <c r="S36" s="26">
        <v>0.2082</v>
      </c>
      <c r="T36" s="20">
        <v>8.9999999999999993E-3</v>
      </c>
      <c r="U36" s="20">
        <v>1.3919999999999999</v>
      </c>
      <c r="V36" s="19">
        <f t="shared" si="74"/>
        <v>0.98606403556779021</v>
      </c>
      <c r="W36" s="19">
        <f t="shared" si="75"/>
        <v>4.4737432157993945E-2</v>
      </c>
      <c r="X36" s="19">
        <f t="shared" si="76"/>
        <v>8.947486431598789E-2</v>
      </c>
      <c r="Y36" s="19">
        <f t="shared" si="77"/>
        <v>0.13421229647398183</v>
      </c>
      <c r="Z36" s="36">
        <f t="shared" si="78"/>
        <v>1.3136120078976923E-2</v>
      </c>
      <c r="AA36" s="17">
        <f t="shared" si="79"/>
        <v>5.6968441277841189</v>
      </c>
      <c r="AB36" s="96">
        <f t="shared" si="80"/>
        <v>1.570604045134558E-2</v>
      </c>
      <c r="AC36" s="26">
        <v>0.22</v>
      </c>
      <c r="AD36" s="20">
        <v>8.9999999999999993E-3</v>
      </c>
      <c r="AE36" s="20">
        <v>1.363</v>
      </c>
      <c r="AF36" s="19">
        <f t="shared" si="81"/>
        <v>0.96552103482679463</v>
      </c>
      <c r="AG36" s="19">
        <f t="shared" si="82"/>
        <v>4.789257689794206E-2</v>
      </c>
      <c r="AH36" s="19">
        <f t="shared" si="83"/>
        <v>0.19157030759176824</v>
      </c>
      <c r="AI36" s="19">
        <f t="shared" si="84"/>
        <v>0.23946288448971031</v>
      </c>
      <c r="AJ36" s="36">
        <f t="shared" si="85"/>
        <v>2.518896636671877E-2</v>
      </c>
      <c r="AK36" s="17">
        <f t="shared" si="86"/>
        <v>5.7917647161883172</v>
      </c>
      <c r="AL36" s="96">
        <f t="shared" si="87"/>
        <v>3.3076327678905559E-2</v>
      </c>
      <c r="AM36" s="26">
        <v>0.22170000000000001</v>
      </c>
      <c r="AN36" s="20">
        <v>6.0000000000000001E-3</v>
      </c>
      <c r="AO36" s="20">
        <v>1.3320000000000001</v>
      </c>
      <c r="AP36" s="19">
        <f t="shared" si="88"/>
        <v>0.94356127541400625</v>
      </c>
      <c r="AQ36" s="19">
        <f t="shared" si="89"/>
        <v>4.6448422384118691E-2</v>
      </c>
      <c r="AR36" s="19">
        <f t="shared" si="90"/>
        <v>0.27869053430471213</v>
      </c>
      <c r="AS36" s="19">
        <f t="shared" si="91"/>
        <v>0.3251389566888308</v>
      </c>
      <c r="AT36" s="36">
        <f t="shared" si="92"/>
        <v>2.4056203254024182E-2</v>
      </c>
      <c r="AU36" s="17">
        <f t="shared" si="93"/>
        <v>5.8054397162126508</v>
      </c>
      <c r="AV36" s="96">
        <f t="shared" si="94"/>
        <v>4.8005069026282834E-2</v>
      </c>
      <c r="AW36" s="26">
        <v>0.23699999999999999</v>
      </c>
      <c r="AX36" s="20">
        <v>7.0000000000000001E-3</v>
      </c>
      <c r="AY36" s="20">
        <v>1.3240000000000001</v>
      </c>
      <c r="AZ36" s="19">
        <f t="shared" si="95"/>
        <v>0.93789424072683503</v>
      </c>
      <c r="BA36" s="19">
        <f>4*PI()^2*$C$13*SQRT($C$11*$C$2)*($C$7*AW36*AY36)^2</f>
        <v>5.2444964303063807E-2</v>
      </c>
      <c r="BB36" s="19">
        <f>4*PI()^2*BB$1*SQRT($C$11*$C$2)*($C$7*AW36*AY36)^2</f>
        <v>0.41955971442451045</v>
      </c>
      <c r="BC36" s="19">
        <f t="shared" si="96"/>
        <v>0.47200467872757423</v>
      </c>
      <c r="BD36" s="36">
        <f t="shared" si="97"/>
        <v>3.6972611837060285E-2</v>
      </c>
      <c r="BE36" s="17">
        <f t="shared" si="98"/>
        <v>5.9285147164316516</v>
      </c>
      <c r="BF36" s="96">
        <f t="shared" si="99"/>
        <v>7.0769785434055849E-2</v>
      </c>
      <c r="BG36" s="26">
        <v>0.2427</v>
      </c>
      <c r="BH36" s="20">
        <v>6.0000000000000001E-3</v>
      </c>
      <c r="BI36" s="20">
        <v>1.3180000000000001</v>
      </c>
      <c r="BJ36" s="19">
        <f t="shared" si="100"/>
        <v>0.93364396471145661</v>
      </c>
      <c r="BK36" s="19">
        <f t="shared" si="101"/>
        <v>5.4500627811748553E-2</v>
      </c>
      <c r="BL36" s="19">
        <f t="shared" si="102"/>
        <v>0.54500627811748548</v>
      </c>
      <c r="BM36" s="19">
        <f t="shared" si="103"/>
        <v>0.59950690592923406</v>
      </c>
      <c r="BN36" s="36">
        <f t="shared" si="104"/>
        <v>3.9255291347506945E-2</v>
      </c>
      <c r="BO36" s="17">
        <f t="shared" si="105"/>
        <v>5.9743661871014764</v>
      </c>
      <c r="BP36" s="96">
        <f t="shared" si="106"/>
        <v>9.1224116676031988E-2</v>
      </c>
      <c r="BQ36" s="26">
        <v>0.24629999999999999</v>
      </c>
      <c r="BR36" s="20">
        <v>6.0000000000000001E-3</v>
      </c>
      <c r="BS36" s="20">
        <v>1.327</v>
      </c>
      <c r="BT36" s="19">
        <f t="shared" si="107"/>
        <v>0.94001937873452412</v>
      </c>
      <c r="BU36" s="19">
        <f t="shared" si="108"/>
        <v>5.6898628913127039E-2</v>
      </c>
      <c r="BV36" s="19">
        <f t="shared" si="109"/>
        <v>0.68278354695752441</v>
      </c>
      <c r="BW36" s="19">
        <f t="shared" si="110"/>
        <v>0.73968217587065144</v>
      </c>
      <c r="BX36" s="36">
        <f t="shared" si="111"/>
        <v>4.7751880190895331E-2</v>
      </c>
      <c r="BY36" s="17">
        <f t="shared" si="112"/>
        <v>6.003325010682417</v>
      </c>
      <c r="BZ36" s="96">
        <f t="shared" si="113"/>
        <v>0.11373422990468914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30</v>
      </c>
      <c r="F37" s="20">
        <f t="shared" si="64"/>
        <v>0.59460000000000002</v>
      </c>
      <c r="G37" s="20">
        <f t="shared" si="65"/>
        <v>4.7379342308661432</v>
      </c>
      <c r="H37" s="29">
        <f t="shared" si="66"/>
        <v>53179.014084507042</v>
      </c>
      <c r="I37" s="26">
        <v>8.2100000000000006E-2</v>
      </c>
      <c r="J37" s="20">
        <v>2.8000000000000001E-2</v>
      </c>
      <c r="K37" s="20">
        <v>0.85399999999999998</v>
      </c>
      <c r="L37" s="19">
        <f t="shared" si="67"/>
        <v>0.6049559528555265</v>
      </c>
      <c r="M37" s="19">
        <f t="shared" si="68"/>
        <v>2.6183830898605966E-3</v>
      </c>
      <c r="N37" s="19">
        <f t="shared" si="69"/>
        <v>0</v>
      </c>
      <c r="O37" s="19">
        <f t="shared" si="70"/>
        <v>2.6183830898605966E-3</v>
      </c>
      <c r="P37" s="36">
        <f t="shared" si="71"/>
        <v>0</v>
      </c>
      <c r="Q37" s="17">
        <f>0.5926*0.5*$C$6*$F37^3*($C$7*I37*2+$C$7)*$C$8</f>
        <v>5.7704692698004223</v>
      </c>
      <c r="R37" s="96">
        <f t="shared" si="73"/>
        <v>0</v>
      </c>
      <c r="S37" s="26">
        <v>3.9300000000000002E-2</v>
      </c>
      <c r="T37" s="20">
        <v>0.04</v>
      </c>
      <c r="U37" s="20">
        <v>0.63400000000000001</v>
      </c>
      <c r="V37" s="19">
        <f t="shared" si="74"/>
        <v>0.44911249895831828</v>
      </c>
      <c r="W37" s="19">
        <f t="shared" si="75"/>
        <v>3.3066996425138812E-4</v>
      </c>
      <c r="X37" s="19">
        <f t="shared" si="76"/>
        <v>6.6133992850277623E-4</v>
      </c>
      <c r="Y37" s="19">
        <f t="shared" si="77"/>
        <v>9.9200989275416429E-4</v>
      </c>
      <c r="Z37" s="36">
        <f t="shared" si="78"/>
        <v>1.2111129191221431E-2</v>
      </c>
      <c r="AA37" s="17">
        <f>0.5926*0.5*$C$6*$F37^3*($C$7*S37*2+$C$7)*$C$8</f>
        <v>5.3461846370097366</v>
      </c>
      <c r="AB37" s="96">
        <f t="shared" si="80"/>
        <v>1.2370315905749961E-4</v>
      </c>
      <c r="AC37" s="26">
        <v>0.1691</v>
      </c>
      <c r="AD37" s="20">
        <v>0.01</v>
      </c>
      <c r="AE37" s="20">
        <v>1.444</v>
      </c>
      <c r="AF37" s="19">
        <f t="shared" si="81"/>
        <v>1.0228997610344031</v>
      </c>
      <c r="AG37" s="19">
        <f t="shared" si="82"/>
        <v>3.1757969960286028E-2</v>
      </c>
      <c r="AH37" s="19">
        <f t="shared" si="83"/>
        <v>0.12703187984114411</v>
      </c>
      <c r="AI37" s="19">
        <f t="shared" si="84"/>
        <v>0.15878984980143013</v>
      </c>
      <c r="AJ37" s="36">
        <f t="shared" si="85"/>
        <v>3.1413079388374204E-2</v>
      </c>
      <c r="AK37" s="17">
        <f>0.5926*0.5*$C$6*$F37^3*($C$7*AC37*2+$C$7)*$C$8</f>
        <v>6.6329170046786841</v>
      </c>
      <c r="AL37" s="96">
        <f t="shared" si="87"/>
        <v>1.9151736672046279E-2</v>
      </c>
      <c r="AM37" s="26">
        <v>0.17780000000000001</v>
      </c>
      <c r="AN37" s="20">
        <v>0.01</v>
      </c>
      <c r="AO37" s="20">
        <v>1.425</v>
      </c>
      <c r="AP37" s="19">
        <f t="shared" si="88"/>
        <v>1.0094405536523714</v>
      </c>
      <c r="AQ37" s="19">
        <f t="shared" si="89"/>
        <v>3.4191989690524657E-2</v>
      </c>
      <c r="AR37" s="19">
        <f t="shared" si="90"/>
        <v>0.20515193814314792</v>
      </c>
      <c r="AS37" s="19">
        <f t="shared" si="91"/>
        <v>0.23934392783367259</v>
      </c>
      <c r="AT37" s="36">
        <f t="shared" si="92"/>
        <v>4.5887786935492968E-2</v>
      </c>
      <c r="AU37" s="17">
        <f>0.5926*0.5*$C$6*$F37^3*($C$7*AM37*2+$C$7)*$C$8</f>
        <v>6.7191617781665105</v>
      </c>
      <c r="AV37" s="96">
        <f t="shared" si="94"/>
        <v>3.0532370690906134E-2</v>
      </c>
      <c r="AW37" s="26">
        <v>0.1971</v>
      </c>
      <c r="AX37" s="20">
        <v>8.0000000000000002E-3</v>
      </c>
      <c r="AY37" s="20">
        <v>1.4059999999999999</v>
      </c>
      <c r="AZ37" s="19">
        <f t="shared" si="95"/>
        <v>0.99598134627033974</v>
      </c>
      <c r="BA37" s="19">
        <f>4*PI()^2*$C$13*SQRT($C$11*$C$2)*($C$7*AW37*AY37)^2</f>
        <v>4.090487047809626E-2</v>
      </c>
      <c r="BB37" s="19">
        <f>4*PI()^2*BB$1*SQRT($C$11*$C$2)*($C$7*AW37*AY37)^2</f>
        <v>0.32723896382477008</v>
      </c>
      <c r="BC37" s="19">
        <f t="shared" si="96"/>
        <v>0.36814383430286635</v>
      </c>
      <c r="BD37" s="36">
        <f t="shared" si="97"/>
        <v>4.7650421809068463E-2</v>
      </c>
      <c r="BE37" s="17">
        <f>0.5926*0.5*$C$6*$F37^3*($C$7*AW37*2+$C$7)*$C$8</f>
        <v>6.9104863906165157</v>
      </c>
      <c r="BF37" s="96">
        <f t="shared" si="99"/>
        <v>4.7353969797135451E-2</v>
      </c>
      <c r="BG37" s="26">
        <v>0.20910000000000001</v>
      </c>
      <c r="BH37" s="20">
        <v>6.0000000000000001E-3</v>
      </c>
      <c r="BI37" s="20">
        <v>1.385</v>
      </c>
      <c r="BJ37" s="19">
        <f t="shared" si="100"/>
        <v>0.98110538021651539</v>
      </c>
      <c r="BK37" s="19">
        <f t="shared" si="101"/>
        <v>4.467234435394736E-2</v>
      </c>
      <c r="BL37" s="19">
        <f t="shared" si="102"/>
        <v>0.44672344353947357</v>
      </c>
      <c r="BM37" s="19">
        <f t="shared" si="103"/>
        <v>0.49139578789342092</v>
      </c>
      <c r="BN37" s="36">
        <f t="shared" si="104"/>
        <v>4.3347787057844755E-2</v>
      </c>
      <c r="BO37" s="17">
        <f>0.5926*0.5*$C$6*$F37^3*($C$7*BG37*2+$C$7)*$C$8</f>
        <v>7.0294446988755857</v>
      </c>
      <c r="BP37" s="96">
        <f t="shared" si="106"/>
        <v>6.3550317653246563E-2</v>
      </c>
      <c r="BQ37" s="26">
        <v>0.21490000000000001</v>
      </c>
      <c r="BR37" s="20">
        <v>8.0000000000000002E-3</v>
      </c>
      <c r="BS37" s="20">
        <v>1.3740000000000001</v>
      </c>
      <c r="BT37" s="19">
        <f t="shared" si="107"/>
        <v>0.97331320752165507</v>
      </c>
      <c r="BU37" s="19">
        <f t="shared" si="108"/>
        <v>4.643841928018351E-2</v>
      </c>
      <c r="BV37" s="19">
        <f t="shared" si="109"/>
        <v>0.55726103136220217</v>
      </c>
      <c r="BW37" s="19">
        <f t="shared" si="110"/>
        <v>0.60369945064238573</v>
      </c>
      <c r="BX37" s="36">
        <f t="shared" si="111"/>
        <v>6.8259143188825686E-2</v>
      </c>
      <c r="BY37" s="17">
        <f>0.5926*0.5*$C$6*$F37^3*($C$7*BQ37*2+$C$7)*$C$8</f>
        <v>7.0869412145341375</v>
      </c>
      <c r="BZ37" s="96">
        <f t="shared" si="113"/>
        <v>7.8632094509173078E-2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32</v>
      </c>
      <c r="F38" s="20">
        <f t="shared" si="64"/>
        <v>0.63460000000000005</v>
      </c>
      <c r="G38" s="20">
        <f t="shared" si="65"/>
        <v>5.0566650906620492</v>
      </c>
      <c r="H38" s="29">
        <f t="shared" si="66"/>
        <v>56756.478873239437</v>
      </c>
      <c r="I38" s="26">
        <v>0.31280000000000002</v>
      </c>
      <c r="J38" s="20">
        <v>2.8000000000000001E-2</v>
      </c>
      <c r="K38" s="20">
        <v>1.5549999999999999</v>
      </c>
      <c r="L38" s="19">
        <f t="shared" si="67"/>
        <v>1.1015298673189036</v>
      </c>
      <c r="M38" s="19">
        <f t="shared" si="68"/>
        <v>0.12601591796950554</v>
      </c>
      <c r="N38" s="19">
        <f t="shared" si="69"/>
        <v>0</v>
      </c>
      <c r="O38" s="19">
        <f t="shared" si="70"/>
        <v>0.12601591796950554</v>
      </c>
      <c r="P38" s="36">
        <f t="shared" si="71"/>
        <v>0</v>
      </c>
      <c r="Q38" s="17">
        <f t="shared" ref="Q38:Q54" si="114">0.5926*0.5*$C$6*$F38^3*($C$7*I38*2+$C$7)*$C$8</f>
        <v>9.7954122153133554</v>
      </c>
      <c r="R38" s="96">
        <f t="shared" si="73"/>
        <v>0</v>
      </c>
      <c r="S38" s="26">
        <v>0.18110000000000001</v>
      </c>
      <c r="T38" s="20">
        <v>2.8000000000000001E-2</v>
      </c>
      <c r="U38" s="20">
        <v>1.5089999999999999</v>
      </c>
      <c r="V38" s="19">
        <f t="shared" si="74"/>
        <v>1.068944417867669</v>
      </c>
      <c r="W38" s="19">
        <f t="shared" si="75"/>
        <v>3.977832686384513E-2</v>
      </c>
      <c r="X38" s="19">
        <f t="shared" si="76"/>
        <v>7.955665372769026E-2</v>
      </c>
      <c r="Y38" s="19">
        <f t="shared" si="77"/>
        <v>0.11933498059153538</v>
      </c>
      <c r="Z38" s="36">
        <f t="shared" si="78"/>
        <v>4.8026688291536834E-2</v>
      </c>
      <c r="AA38" s="17">
        <f t="shared" ref="AA38:AA54" si="115">0.5926*0.5*$C$6*$F38^3*($C$7*S38*2+$C$7)*$C$8</f>
        <v>8.2082372783586681</v>
      </c>
      <c r="AB38" s="96">
        <f t="shared" si="80"/>
        <v>9.6922945852752612E-3</v>
      </c>
      <c r="AC38" s="26">
        <v>0.1883</v>
      </c>
      <c r="AD38" s="20">
        <v>1.6E-2</v>
      </c>
      <c r="AE38" s="20">
        <v>1.5149999999999999</v>
      </c>
      <c r="AF38" s="19">
        <f t="shared" si="81"/>
        <v>1.0731946938830474</v>
      </c>
      <c r="AG38" s="19">
        <f t="shared" si="82"/>
        <v>4.3346799565150251E-2</v>
      </c>
      <c r="AH38" s="19">
        <f t="shared" si="83"/>
        <v>0.17338719826060101</v>
      </c>
      <c r="AI38" s="19">
        <f t="shared" si="84"/>
        <v>0.21673399782575126</v>
      </c>
      <c r="AJ38" s="36">
        <f t="shared" si="85"/>
        <v>5.5324993776276421E-2</v>
      </c>
      <c r="AK38" s="17">
        <f t="shared" ref="AK38:AK54" si="116">0.5926*0.5*$C$6*$F38^3*($C$7*AC38*2+$C$7)*$C$8</f>
        <v>8.2950076621557365</v>
      </c>
      <c r="AL38" s="96">
        <f t="shared" si="87"/>
        <v>2.0902596516172538E-2</v>
      </c>
      <c r="AM38" s="26">
        <v>0.1681</v>
      </c>
      <c r="AN38" s="20">
        <v>1.2E-2</v>
      </c>
      <c r="AO38" s="20">
        <v>1.484</v>
      </c>
      <c r="AP38" s="19">
        <f t="shared" si="88"/>
        <v>1.0512349344702592</v>
      </c>
      <c r="AQ38" s="19">
        <f t="shared" si="89"/>
        <v>3.314624687487619E-2</v>
      </c>
      <c r="AR38" s="19">
        <f t="shared" si="90"/>
        <v>0.19887748124925714</v>
      </c>
      <c r="AS38" s="19">
        <f t="shared" si="91"/>
        <v>0.23202372812413333</v>
      </c>
      <c r="AT38" s="36">
        <f t="shared" si="92"/>
        <v>5.9719537052135771E-2</v>
      </c>
      <c r="AU38" s="17">
        <f t="shared" ref="AU38:AU54" si="117">0.5926*0.5*$C$6*$F38^3*($C$7*AM38*2+$C$7)*$C$8</f>
        <v>8.051568529836187</v>
      </c>
      <c r="AV38" s="96">
        <f t="shared" si="94"/>
        <v>2.4700464327204005E-2</v>
      </c>
      <c r="AW38" s="26">
        <v>0.19320000000000001</v>
      </c>
      <c r="AX38" s="20">
        <v>1.2999999999999999E-2</v>
      </c>
      <c r="AY38" s="20">
        <v>1.4810000000000001</v>
      </c>
      <c r="AZ38" s="19">
        <f t="shared" si="95"/>
        <v>1.04910979646257</v>
      </c>
      <c r="BA38" s="19">
        <f>4*PI()^2*$C$13*SQRT($C$11*$C$2)*($C$7*AW38*AY38)^2</f>
        <v>4.3606928033684413E-2</v>
      </c>
      <c r="BB38" s="19">
        <f>4*PI()^2*BB$1*SQRT($C$11*$C$2)*($C$7*AW38*AY38)^2</f>
        <v>0.3488554242694753</v>
      </c>
      <c r="BC38" s="19">
        <f t="shared" si="96"/>
        <v>0.39246235230315973</v>
      </c>
      <c r="BD38" s="36">
        <f t="shared" si="97"/>
        <v>8.591313965753121E-2</v>
      </c>
      <c r="BE38" s="17">
        <f t="shared" ref="BE38:BE54" si="118">0.5926*0.5*$C$6*$F38^3*($C$7*AW38*2+$C$7)*$C$8</f>
        <v>8.3540597289065186</v>
      </c>
      <c r="BF38" s="96">
        <f t="shared" si="99"/>
        <v>4.1758789808788901E-2</v>
      </c>
      <c r="BG38" s="26">
        <v>0.2001</v>
      </c>
      <c r="BH38" s="20">
        <v>1.0999999999999999E-2</v>
      </c>
      <c r="BI38" s="20">
        <v>1.4590000000000001</v>
      </c>
      <c r="BJ38" s="19">
        <f t="shared" si="100"/>
        <v>1.0335254510728491</v>
      </c>
      <c r="BK38" s="19">
        <f t="shared" si="101"/>
        <v>4.5397913494461012E-2</v>
      </c>
      <c r="BL38" s="19">
        <f t="shared" si="102"/>
        <v>0.45397913494461012</v>
      </c>
      <c r="BM38" s="19">
        <f t="shared" si="103"/>
        <v>0.49937704843907116</v>
      </c>
      <c r="BN38" s="36">
        <f t="shared" si="104"/>
        <v>8.819001227027419E-2</v>
      </c>
      <c r="BO38" s="17">
        <f t="shared" ref="BO38:BO54" si="119">0.5926*0.5*$C$6*$F38^3*($C$7*BG38*2+$C$7)*$C$8</f>
        <v>8.437214680045372</v>
      </c>
      <c r="BP38" s="96">
        <f t="shared" si="106"/>
        <v>5.3806754024915818E-2</v>
      </c>
      <c r="BQ38" s="26">
        <v>0.19689999999999999</v>
      </c>
      <c r="BR38" s="20">
        <v>1.2999999999999999E-2</v>
      </c>
      <c r="BS38" s="20">
        <v>1.446</v>
      </c>
      <c r="BT38" s="19">
        <f t="shared" si="107"/>
        <v>1.0243165197061959</v>
      </c>
      <c r="BU38" s="19">
        <f t="shared" si="108"/>
        <v>4.3177664765054198E-2</v>
      </c>
      <c r="BV38" s="19">
        <f t="shared" si="109"/>
        <v>0.5181319771806504</v>
      </c>
      <c r="BW38" s="19">
        <f t="shared" si="110"/>
        <v>0.56130964194570465</v>
      </c>
      <c r="BX38" s="36">
        <f t="shared" si="111"/>
        <v>0.12285061031004461</v>
      </c>
      <c r="BY38" s="17">
        <f t="shared" ref="BY38:BY54" si="120">0.5926*0.5*$C$6*$F38^3*($C$7*BQ38*2+$C$7)*$C$8</f>
        <v>8.3986500650244551</v>
      </c>
      <c r="BZ38" s="96">
        <f t="shared" si="113"/>
        <v>6.169229259096911E-2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34</v>
      </c>
      <c r="F39" s="20">
        <f t="shared" si="64"/>
        <v>0.67460000000000009</v>
      </c>
      <c r="G39" s="20">
        <f t="shared" si="65"/>
        <v>5.3753959504579552</v>
      </c>
      <c r="H39" s="29">
        <f t="shared" si="66"/>
        <v>60333.94366197184</v>
      </c>
      <c r="I39" s="26">
        <v>0.3669</v>
      </c>
      <c r="J39" s="20">
        <v>3.1E-2</v>
      </c>
      <c r="K39" s="20">
        <v>1.59</v>
      </c>
      <c r="L39" s="19">
        <f t="shared" si="67"/>
        <v>1.1263231440752777</v>
      </c>
      <c r="M39" s="19">
        <f t="shared" si="68"/>
        <v>0.18126785851980465</v>
      </c>
      <c r="N39" s="19">
        <f t="shared" si="69"/>
        <v>0</v>
      </c>
      <c r="O39" s="19">
        <f t="shared" si="70"/>
        <v>0.18126785851980465</v>
      </c>
      <c r="P39" s="36">
        <f t="shared" si="71"/>
        <v>0</v>
      </c>
      <c r="Q39" s="17">
        <f t="shared" si="114"/>
        <v>12.550089766424572</v>
      </c>
      <c r="R39" s="96">
        <f t="shared" si="73"/>
        <v>0</v>
      </c>
      <c r="S39" s="26">
        <v>0.29349999999999998</v>
      </c>
      <c r="T39" s="20">
        <v>3.2000000000000001E-2</v>
      </c>
      <c r="U39" s="20">
        <v>1.573</v>
      </c>
      <c r="V39" s="19">
        <f t="shared" si="74"/>
        <v>1.1142806953650388</v>
      </c>
      <c r="W39" s="19">
        <f t="shared" si="75"/>
        <v>0.11352847087142122</v>
      </c>
      <c r="X39" s="19">
        <f t="shared" si="76"/>
        <v>0.22705694174284244</v>
      </c>
      <c r="Y39" s="19">
        <f t="shared" si="77"/>
        <v>0.34058541261426367</v>
      </c>
      <c r="Z39" s="36">
        <f t="shared" si="78"/>
        <v>5.9642186071282882E-2</v>
      </c>
      <c r="AA39" s="17">
        <f t="shared" si="115"/>
        <v>11.487479789661895</v>
      </c>
      <c r="AB39" s="96">
        <f t="shared" si="80"/>
        <v>1.9765600976045353E-2</v>
      </c>
      <c r="AC39" s="26">
        <v>0.25030000000000002</v>
      </c>
      <c r="AD39" s="20">
        <v>2.3E-2</v>
      </c>
      <c r="AE39" s="20">
        <v>1.5569999999999999</v>
      </c>
      <c r="AF39" s="19">
        <f t="shared" si="81"/>
        <v>1.1029466259906964</v>
      </c>
      <c r="AG39" s="19">
        <f t="shared" si="82"/>
        <v>8.0896560364777145E-2</v>
      </c>
      <c r="AH39" s="19">
        <f t="shared" si="83"/>
        <v>0.32358624145910858</v>
      </c>
      <c r="AI39" s="19">
        <f t="shared" si="84"/>
        <v>0.40448280182388574</v>
      </c>
      <c r="AJ39" s="36">
        <f t="shared" si="85"/>
        <v>8.4000367590713318E-2</v>
      </c>
      <c r="AK39" s="17">
        <f t="shared" si="116"/>
        <v>10.862074462738901</v>
      </c>
      <c r="AL39" s="96">
        <f t="shared" si="87"/>
        <v>2.9790464295667833E-2</v>
      </c>
      <c r="AM39" s="26">
        <v>0.20610000000000001</v>
      </c>
      <c r="AN39" s="20">
        <v>1.7000000000000001E-2</v>
      </c>
      <c r="AO39" s="20">
        <v>1.544</v>
      </c>
      <c r="AP39" s="19">
        <f t="shared" si="88"/>
        <v>1.0937376946240431</v>
      </c>
      <c r="AQ39" s="19">
        <f t="shared" si="89"/>
        <v>5.3936369137360635E-2</v>
      </c>
      <c r="AR39" s="19">
        <f t="shared" si="90"/>
        <v>0.32361821482416375</v>
      </c>
      <c r="AS39" s="19">
        <f t="shared" si="91"/>
        <v>0.37755458396152441</v>
      </c>
      <c r="AT39" s="36">
        <f t="shared" si="92"/>
        <v>9.158216327532033E-2</v>
      </c>
      <c r="AU39" s="17">
        <f t="shared" si="117"/>
        <v>10.222192160655656</v>
      </c>
      <c r="AV39" s="96">
        <f t="shared" si="94"/>
        <v>3.1658396725287814E-2</v>
      </c>
      <c r="AW39" s="26">
        <v>0.2122</v>
      </c>
      <c r="AX39" s="20">
        <v>1.2999999999999999E-2</v>
      </c>
      <c r="AY39" s="20">
        <v>1.5329999999999999</v>
      </c>
      <c r="AZ39" s="19">
        <f t="shared" si="95"/>
        <v>1.0859455219291827</v>
      </c>
      <c r="BA39" s="19">
        <f>4*PI()^2*$C$13*SQRT($C$11*$C$2)*($C$7*AW39*AY39)^2</f>
        <v>5.6364570336955612E-2</v>
      </c>
      <c r="BB39" s="19">
        <f>4*PI()^2*BB$1*SQRT($C$11*$C$2)*($C$7*AW39*AY39)^2</f>
        <v>0.4509165626956449</v>
      </c>
      <c r="BC39" s="19">
        <f t="shared" si="96"/>
        <v>0.50728113303260047</v>
      </c>
      <c r="BD39" s="36">
        <f t="shared" si="97"/>
        <v>9.2052117487558066E-2</v>
      </c>
      <c r="BE39" s="17">
        <f t="shared" si="118"/>
        <v>10.310501709133209</v>
      </c>
      <c r="BF39" s="96">
        <f t="shared" si="99"/>
        <v>4.3733716885592064E-2</v>
      </c>
      <c r="BG39" s="26">
        <v>0.2147</v>
      </c>
      <c r="BH39" s="20">
        <v>1.0999999999999999E-2</v>
      </c>
      <c r="BI39" s="20">
        <v>1.526</v>
      </c>
      <c r="BJ39" s="19">
        <f t="shared" si="100"/>
        <v>1.0809868665779079</v>
      </c>
      <c r="BK39" s="19">
        <f t="shared" si="101"/>
        <v>5.7174751806373006E-2</v>
      </c>
      <c r="BL39" s="19">
        <f t="shared" si="102"/>
        <v>0.57174751806373003</v>
      </c>
      <c r="BM39" s="19">
        <f t="shared" si="103"/>
        <v>0.62892226987010302</v>
      </c>
      <c r="BN39" s="36">
        <f t="shared" si="104"/>
        <v>9.647568847257669E-2</v>
      </c>
      <c r="BO39" s="17">
        <f t="shared" si="119"/>
        <v>10.346694147033844</v>
      </c>
      <c r="BP39" s="96">
        <f t="shared" si="106"/>
        <v>5.5258956139883263E-2</v>
      </c>
      <c r="BQ39" s="26">
        <v>0.21629999999999999</v>
      </c>
      <c r="BR39" s="20">
        <v>1.0999999999999999E-2</v>
      </c>
      <c r="BS39" s="20">
        <v>1.512</v>
      </c>
      <c r="BT39" s="19">
        <f t="shared" si="107"/>
        <v>1.0710695558753585</v>
      </c>
      <c r="BU39" s="19">
        <f t="shared" si="108"/>
        <v>5.6970201184164029E-2</v>
      </c>
      <c r="BV39" s="19">
        <f t="shared" si="109"/>
        <v>0.6836424142099683</v>
      </c>
      <c r="BW39" s="19">
        <f t="shared" si="110"/>
        <v>0.74061261539413237</v>
      </c>
      <c r="BX39" s="36">
        <f t="shared" si="111"/>
        <v>0.11365633502339545</v>
      </c>
      <c r="BY39" s="17">
        <f t="shared" si="120"/>
        <v>10.369857307290252</v>
      </c>
      <c r="BZ39" s="96">
        <f t="shared" si="113"/>
        <v>6.5925922985396498E-2</v>
      </c>
    </row>
    <row r="40" spans="2:78" ht="20.100000000000001" customHeight="1">
      <c r="B40" s="9" t="s">
        <v>7</v>
      </c>
      <c r="C40" s="10">
        <v>1.343</v>
      </c>
      <c r="D40" s="2"/>
      <c r="E40" s="38">
        <v>36</v>
      </c>
      <c r="F40" s="20">
        <f t="shared" si="64"/>
        <v>0.71460000000000001</v>
      </c>
      <c r="G40" s="20">
        <f t="shared" si="65"/>
        <v>5.6941268102538602</v>
      </c>
      <c r="H40" s="29">
        <f t="shared" si="66"/>
        <v>63911.408450704221</v>
      </c>
      <c r="I40" s="26">
        <v>0.40039999999999998</v>
      </c>
      <c r="J40" s="20">
        <v>5.8000000000000003E-2</v>
      </c>
      <c r="K40" s="20">
        <v>1.623</v>
      </c>
      <c r="L40" s="19">
        <f t="shared" si="67"/>
        <v>1.149699662159859</v>
      </c>
      <c r="M40" s="19">
        <f t="shared" si="68"/>
        <v>0.22493462297026881</v>
      </c>
      <c r="N40" s="19">
        <f t="shared" si="69"/>
        <v>0</v>
      </c>
      <c r="O40" s="19">
        <f t="shared" si="70"/>
        <v>0.22493462297026881</v>
      </c>
      <c r="P40" s="36">
        <f t="shared" si="71"/>
        <v>0</v>
      </c>
      <c r="Q40" s="17">
        <f t="shared" si="114"/>
        <v>15.493992471295487</v>
      </c>
      <c r="R40" s="96">
        <f t="shared" si="73"/>
        <v>0</v>
      </c>
      <c r="S40" s="26">
        <v>0.36199999999999999</v>
      </c>
      <c r="T40" s="20">
        <v>3.5000000000000003E-2</v>
      </c>
      <c r="U40" s="20">
        <v>1.6080000000000001</v>
      </c>
      <c r="V40" s="19">
        <f t="shared" si="74"/>
        <v>1.1390739721214129</v>
      </c>
      <c r="W40" s="19">
        <f t="shared" si="75"/>
        <v>0.18047637605467801</v>
      </c>
      <c r="X40" s="19">
        <f t="shared" si="76"/>
        <v>0.36095275210935601</v>
      </c>
      <c r="Y40" s="19">
        <f t="shared" si="77"/>
        <v>0.54142912816403399</v>
      </c>
      <c r="Z40" s="36">
        <f t="shared" si="78"/>
        <v>6.8168896360432676E-2</v>
      </c>
      <c r="AA40" s="17">
        <f t="shared" si="115"/>
        <v>14.833209140667162</v>
      </c>
      <c r="AB40" s="96">
        <f t="shared" si="80"/>
        <v>2.4334097138815184E-2</v>
      </c>
      <c r="AC40" s="26">
        <v>0.31169999999999998</v>
      </c>
      <c r="AD40" s="20">
        <v>2.1999999999999999E-2</v>
      </c>
      <c r="AE40" s="20">
        <v>1.6080000000000001</v>
      </c>
      <c r="AF40" s="19">
        <f t="shared" si="81"/>
        <v>1.1390739721214129</v>
      </c>
      <c r="AG40" s="19">
        <f t="shared" si="82"/>
        <v>0.13380638118451044</v>
      </c>
      <c r="AH40" s="19">
        <f t="shared" si="83"/>
        <v>0.53522552473804175</v>
      </c>
      <c r="AI40" s="19">
        <f t="shared" si="84"/>
        <v>0.66903190592255224</v>
      </c>
      <c r="AJ40" s="36">
        <f t="shared" si="85"/>
        <v>8.5698041138829631E-2</v>
      </c>
      <c r="AK40" s="17">
        <f t="shared" si="116"/>
        <v>13.967651809140991</v>
      </c>
      <c r="AL40" s="96">
        <f t="shared" si="87"/>
        <v>3.8318933780105306E-2</v>
      </c>
      <c r="AM40" s="26">
        <v>0.26989999999999997</v>
      </c>
      <c r="AN40" s="20">
        <v>2.1000000000000001E-2</v>
      </c>
      <c r="AO40" s="20">
        <v>1.5920000000000001</v>
      </c>
      <c r="AP40" s="19">
        <f t="shared" si="88"/>
        <v>1.1277399027470705</v>
      </c>
      <c r="AQ40" s="19">
        <f t="shared" si="89"/>
        <v>9.833837507937912E-2</v>
      </c>
      <c r="AR40" s="19">
        <f t="shared" si="90"/>
        <v>0.59003025047627466</v>
      </c>
      <c r="AS40" s="19">
        <f t="shared" si="91"/>
        <v>0.68836862555565381</v>
      </c>
      <c r="AT40" s="36">
        <f t="shared" si="92"/>
        <v>0.12027429114588969</v>
      </c>
      <c r="AU40" s="17">
        <f t="shared" si="117"/>
        <v>13.248361621113279</v>
      </c>
      <c r="AV40" s="96">
        <f t="shared" si="94"/>
        <v>4.4536091884446433E-2</v>
      </c>
      <c r="AW40" s="26">
        <v>0.26640000000000003</v>
      </c>
      <c r="AX40" s="20">
        <v>1.2999999999999999E-2</v>
      </c>
      <c r="AY40" s="20">
        <v>1.5840000000000001</v>
      </c>
      <c r="AZ40" s="19">
        <f t="shared" si="95"/>
        <v>1.1220728680598993</v>
      </c>
      <c r="BA40" s="19">
        <f>4*PI()^2*$C$13*SQRT($C$11*$C$2)*($C$7*AW40*AY40)^2</f>
        <v>9.4844014318688677E-2</v>
      </c>
      <c r="BB40" s="19">
        <f>4*PI()^2*BB$1*SQRT($C$11*$C$2)*($C$7*AW40*AY40)^2</f>
        <v>0.75875211454950942</v>
      </c>
      <c r="BC40" s="19">
        <f t="shared" si="96"/>
        <v>0.85359612886819813</v>
      </c>
      <c r="BD40" s="36">
        <f t="shared" si="97"/>
        <v>9.8278796120003328E-2</v>
      </c>
      <c r="BE40" s="17">
        <f t="shared" si="118"/>
        <v>13.188133973790384</v>
      </c>
      <c r="BF40" s="96">
        <f t="shared" si="99"/>
        <v>5.7532939539242295E-2</v>
      </c>
      <c r="BG40" s="26">
        <v>0.25669999999999998</v>
      </c>
      <c r="BH40" s="20">
        <v>1.0999999999999999E-2</v>
      </c>
      <c r="BI40" s="20">
        <v>1.583</v>
      </c>
      <c r="BJ40" s="19">
        <f t="shared" si="100"/>
        <v>1.1213644887240029</v>
      </c>
      <c r="BK40" s="19">
        <f t="shared" si="101"/>
        <v>8.7951793303576331E-2</v>
      </c>
      <c r="BL40" s="19">
        <f t="shared" si="102"/>
        <v>0.87951793303576331</v>
      </c>
      <c r="BM40" s="19">
        <f t="shared" si="103"/>
        <v>0.9674697263393397</v>
      </c>
      <c r="BN40" s="36">
        <f t="shared" si="104"/>
        <v>0.1038175197025506</v>
      </c>
      <c r="BO40" s="17">
        <f t="shared" si="119"/>
        <v>13.021217351209792</v>
      </c>
      <c r="BP40" s="96">
        <f t="shared" si="106"/>
        <v>6.7544985181746314E-2</v>
      </c>
      <c r="BQ40" s="26">
        <v>0.2379</v>
      </c>
      <c r="BR40" s="20">
        <v>1.2E-2</v>
      </c>
      <c r="BS40" s="20">
        <v>1.569</v>
      </c>
      <c r="BT40" s="19">
        <f t="shared" si="107"/>
        <v>1.1114471780214532</v>
      </c>
      <c r="BU40" s="19">
        <f t="shared" si="108"/>
        <v>7.4210593207152675E-2</v>
      </c>
      <c r="BV40" s="19">
        <f t="shared" si="109"/>
        <v>0.8905271184858321</v>
      </c>
      <c r="BW40" s="19">
        <f t="shared" si="110"/>
        <v>0.96473771169298472</v>
      </c>
      <c r="BX40" s="36">
        <f t="shared" si="111"/>
        <v>0.13351329477862953</v>
      </c>
      <c r="BY40" s="17">
        <f t="shared" si="120"/>
        <v>12.697708845589672</v>
      </c>
      <c r="BZ40" s="96">
        <f t="shared" si="113"/>
        <v>7.0132897935767463E-2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38</v>
      </c>
      <c r="F41" s="20">
        <f t="shared" si="64"/>
        <v>0.75460000000000005</v>
      </c>
      <c r="G41" s="20">
        <f t="shared" si="65"/>
        <v>6.0128576700497671</v>
      </c>
      <c r="H41" s="29">
        <f t="shared" si="66"/>
        <v>67488.873239436623</v>
      </c>
      <c r="I41" s="26">
        <v>0.77010000000000001</v>
      </c>
      <c r="J41" s="20">
        <v>0.13600000000000001</v>
      </c>
      <c r="K41" s="20">
        <v>1.385</v>
      </c>
      <c r="L41" s="19">
        <f t="shared" si="67"/>
        <v>0.98110538021651539</v>
      </c>
      <c r="M41" s="19">
        <f t="shared" si="68"/>
        <v>0.60593344652846748</v>
      </c>
      <c r="N41" s="19">
        <f t="shared" si="69"/>
        <v>0</v>
      </c>
      <c r="O41" s="19">
        <f t="shared" si="70"/>
        <v>0.60593344652846748</v>
      </c>
      <c r="P41" s="36">
        <f t="shared" si="71"/>
        <v>0</v>
      </c>
      <c r="Q41" s="17">
        <f t="shared" si="114"/>
        <v>25.735175680430636</v>
      </c>
      <c r="R41" s="96">
        <f t="shared" si="73"/>
        <v>0</v>
      </c>
      <c r="S41" s="26">
        <v>0.45960000000000001</v>
      </c>
      <c r="T41" s="20">
        <v>7.8E-2</v>
      </c>
      <c r="U41" s="20">
        <v>1.577</v>
      </c>
      <c r="V41" s="19">
        <f t="shared" si="74"/>
        <v>1.1171142127086244</v>
      </c>
      <c r="W41" s="19">
        <f t="shared" si="75"/>
        <v>0.27980441223970026</v>
      </c>
      <c r="X41" s="19">
        <f t="shared" si="76"/>
        <v>0.55960882447940052</v>
      </c>
      <c r="Y41" s="19">
        <f t="shared" si="77"/>
        <v>0.83941323671910073</v>
      </c>
      <c r="Z41" s="36">
        <f t="shared" si="78"/>
        <v>0.14611813456291356</v>
      </c>
      <c r="AA41" s="17">
        <f t="shared" si="115"/>
        <v>19.443724575184032</v>
      </c>
      <c r="AB41" s="96">
        <f t="shared" si="80"/>
        <v>2.8780947925667884E-2</v>
      </c>
      <c r="AC41" s="26">
        <v>0.378</v>
      </c>
      <c r="AD41" s="20">
        <v>4.2000000000000003E-2</v>
      </c>
      <c r="AE41" s="20">
        <v>1.613</v>
      </c>
      <c r="AF41" s="19">
        <f t="shared" si="81"/>
        <v>1.1426158688008949</v>
      </c>
      <c r="AG41" s="19">
        <f t="shared" si="82"/>
        <v>0.19800833246864757</v>
      </c>
      <c r="AH41" s="19">
        <f t="shared" si="83"/>
        <v>0.7920333298745903</v>
      </c>
      <c r="AI41" s="19">
        <f t="shared" si="84"/>
        <v>0.99004166234323787</v>
      </c>
      <c r="AJ41" s="36">
        <f t="shared" si="85"/>
        <v>0.16462437932983082</v>
      </c>
      <c r="AK41" s="17">
        <f t="shared" si="116"/>
        <v>17.790319067331783</v>
      </c>
      <c r="AL41" s="96">
        <f t="shared" si="87"/>
        <v>4.4520467950965231E-2</v>
      </c>
      <c r="AM41" s="26">
        <v>0.32469999999999999</v>
      </c>
      <c r="AN41" s="20">
        <v>2.8000000000000001E-2</v>
      </c>
      <c r="AO41" s="20">
        <v>1.62</v>
      </c>
      <c r="AP41" s="19">
        <f t="shared" si="88"/>
        <v>1.1475745241521698</v>
      </c>
      <c r="AQ41" s="19">
        <f t="shared" si="89"/>
        <v>0.14737565159161597</v>
      </c>
      <c r="AR41" s="19">
        <f t="shared" si="90"/>
        <v>0.88425390954969574</v>
      </c>
      <c r="AS41" s="19">
        <f t="shared" si="91"/>
        <v>1.0316295611413118</v>
      </c>
      <c r="AT41" s="36">
        <f t="shared" si="92"/>
        <v>0.16605633363807784</v>
      </c>
      <c r="AU41" s="17">
        <f t="shared" si="117"/>
        <v>16.710337283403785</v>
      </c>
      <c r="AV41" s="96">
        <f t="shared" si="94"/>
        <v>5.2916580590381658E-2</v>
      </c>
      <c r="AW41" s="26">
        <v>0.31730000000000003</v>
      </c>
      <c r="AX41" s="20">
        <v>0.02</v>
      </c>
      <c r="AY41" s="20">
        <v>1.619</v>
      </c>
      <c r="AZ41" s="19">
        <f t="shared" si="95"/>
        <v>1.1468661448162734</v>
      </c>
      <c r="BA41" s="19">
        <f>4*PI()^2*$C$13*SQRT($C$11*$C$2)*($C$7*AW41*AY41)^2</f>
        <v>0.1405610438234054</v>
      </c>
      <c r="BB41" s="19">
        <f>4*PI()^2*BB$1*SQRT($C$11*$C$2)*($C$7*AW41*AY41)^2</f>
        <v>1.1244883505872432</v>
      </c>
      <c r="BC41" s="19">
        <f t="shared" si="96"/>
        <v>1.2650493944106485</v>
      </c>
      <c r="BD41" s="36">
        <f t="shared" si="97"/>
        <v>0.15795370389789504</v>
      </c>
      <c r="BE41" s="17">
        <f t="shared" si="118"/>
        <v>16.560396097642673</v>
      </c>
      <c r="BF41" s="96">
        <f t="shared" si="99"/>
        <v>6.7902261754917259E-2</v>
      </c>
      <c r="BG41" s="26">
        <v>0.28570000000000001</v>
      </c>
      <c r="BH41" s="20">
        <v>0.02</v>
      </c>
      <c r="BI41" s="20">
        <v>1.613</v>
      </c>
      <c r="BJ41" s="19">
        <f t="shared" si="100"/>
        <v>1.1426158688008949</v>
      </c>
      <c r="BK41" s="19">
        <f t="shared" si="101"/>
        <v>0.11311503844729846</v>
      </c>
      <c r="BL41" s="19">
        <f t="shared" si="102"/>
        <v>1.1311503844729847</v>
      </c>
      <c r="BM41" s="19">
        <f t="shared" si="103"/>
        <v>1.2442654229202832</v>
      </c>
      <c r="BN41" s="36">
        <f t="shared" si="104"/>
        <v>0.19598140396408428</v>
      </c>
      <c r="BO41" s="17">
        <f t="shared" si="119"/>
        <v>15.920106709797931</v>
      </c>
      <c r="BP41" s="96">
        <f t="shared" si="106"/>
        <v>7.1051683578026839E-2</v>
      </c>
      <c r="BQ41" s="26">
        <v>0.2742</v>
      </c>
      <c r="BR41" s="20">
        <v>1.4E-2</v>
      </c>
      <c r="BS41" s="20">
        <v>1.6020000000000001</v>
      </c>
      <c r="BT41" s="19">
        <f t="shared" si="107"/>
        <v>1.1348236961060345</v>
      </c>
      <c r="BU41" s="19">
        <f t="shared" si="108"/>
        <v>0.10277584504249973</v>
      </c>
      <c r="BV41" s="19">
        <f t="shared" si="109"/>
        <v>1.2333101405099967</v>
      </c>
      <c r="BW41" s="19">
        <f t="shared" si="110"/>
        <v>1.3360859855524965</v>
      </c>
      <c r="BX41" s="36">
        <f t="shared" si="111"/>
        <v>0.16238669367249559</v>
      </c>
      <c r="BY41" s="17">
        <f t="shared" si="120"/>
        <v>15.687090002196205</v>
      </c>
      <c r="BZ41" s="96">
        <f t="shared" si="113"/>
        <v>7.8619434218668488E-2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40</v>
      </c>
      <c r="F42" s="20">
        <f t="shared" si="64"/>
        <v>0.79460000000000008</v>
      </c>
      <c r="G42" s="20">
        <f t="shared" si="65"/>
        <v>6.3315885298456731</v>
      </c>
      <c r="H42" s="29">
        <f t="shared" si="66"/>
        <v>71066.338028169019</v>
      </c>
      <c r="I42" s="26">
        <v>1.0995999999999999</v>
      </c>
      <c r="J42" s="20">
        <v>4.5999999999999999E-2</v>
      </c>
      <c r="K42" s="20">
        <v>1.34</v>
      </c>
      <c r="L42" s="19">
        <f t="shared" si="67"/>
        <v>0.94922831010117747</v>
      </c>
      <c r="M42" s="19">
        <f t="shared" si="68"/>
        <v>1.1564056129761147</v>
      </c>
      <c r="N42" s="19">
        <f t="shared" si="69"/>
        <v>0</v>
      </c>
      <c r="O42" s="19">
        <f t="shared" si="70"/>
        <v>1.1564056129761147</v>
      </c>
      <c r="P42" s="36">
        <f t="shared" si="71"/>
        <v>0</v>
      </c>
      <c r="Q42" s="17">
        <f t="shared" si="114"/>
        <v>37.843900877992809</v>
      </c>
      <c r="R42" s="96">
        <f t="shared" si="73"/>
        <v>0</v>
      </c>
      <c r="S42" s="26">
        <v>0.97219999999999995</v>
      </c>
      <c r="T42" s="20">
        <v>4.8000000000000001E-2</v>
      </c>
      <c r="U42" s="20">
        <v>1.357</v>
      </c>
      <c r="V42" s="19">
        <f t="shared" si="74"/>
        <v>0.96127075881141621</v>
      </c>
      <c r="W42" s="19">
        <f t="shared" si="75"/>
        <v>0.92704765720210403</v>
      </c>
      <c r="X42" s="19">
        <f t="shared" si="76"/>
        <v>1.8540953144042081</v>
      </c>
      <c r="Y42" s="19">
        <f t="shared" si="77"/>
        <v>2.7811429716063119</v>
      </c>
      <c r="Z42" s="36">
        <f t="shared" si="78"/>
        <v>6.6580501561500791E-2</v>
      </c>
      <c r="AA42" s="17">
        <f t="shared" si="115"/>
        <v>34.82982675205114</v>
      </c>
      <c r="AB42" s="96">
        <f t="shared" si="80"/>
        <v>5.3232975506977503E-2</v>
      </c>
      <c r="AC42" s="26">
        <v>0.50919999999999999</v>
      </c>
      <c r="AD42" s="20">
        <v>6.2E-2</v>
      </c>
      <c r="AE42" s="20">
        <v>1.5509999999999999</v>
      </c>
      <c r="AF42" s="19">
        <f t="shared" si="81"/>
        <v>1.098696349975318</v>
      </c>
      <c r="AG42" s="19">
        <f t="shared" si="82"/>
        <v>0.3322243936887545</v>
      </c>
      <c r="AH42" s="19">
        <f t="shared" si="83"/>
        <v>1.328897574755018</v>
      </c>
      <c r="AI42" s="19">
        <f t="shared" si="84"/>
        <v>1.6611219684437726</v>
      </c>
      <c r="AJ42" s="36">
        <f t="shared" si="85"/>
        <v>0.22469396632951744</v>
      </c>
      <c r="AK42" s="17">
        <f t="shared" si="116"/>
        <v>23.876009481164257</v>
      </c>
      <c r="AL42" s="96">
        <f t="shared" si="87"/>
        <v>5.5658278063735189E-2</v>
      </c>
      <c r="AM42" s="26">
        <v>0.39610000000000001</v>
      </c>
      <c r="AN42" s="20">
        <v>2.9000000000000001E-2</v>
      </c>
      <c r="AO42" s="20">
        <v>1.5860000000000001</v>
      </c>
      <c r="AP42" s="19">
        <f t="shared" si="88"/>
        <v>1.1234896267316921</v>
      </c>
      <c r="AQ42" s="19">
        <f t="shared" si="89"/>
        <v>0.21020700412718646</v>
      </c>
      <c r="AR42" s="19">
        <f t="shared" si="90"/>
        <v>1.2612420247631186</v>
      </c>
      <c r="AS42" s="19">
        <f t="shared" si="91"/>
        <v>1.471449028890305</v>
      </c>
      <c r="AT42" s="36">
        <f t="shared" si="92"/>
        <v>0.16484347013778256</v>
      </c>
      <c r="AU42" s="17">
        <f t="shared" si="117"/>
        <v>21.200249797930329</v>
      </c>
      <c r="AV42" s="96">
        <f t="shared" si="94"/>
        <v>5.9491847350131091E-2</v>
      </c>
      <c r="AW42" s="26">
        <v>0.38009999999999999</v>
      </c>
      <c r="AX42" s="20">
        <v>3.1E-2</v>
      </c>
      <c r="AY42" s="20">
        <v>1.5840000000000001</v>
      </c>
      <c r="AZ42" s="19">
        <f t="shared" si="95"/>
        <v>1.1220728680598993</v>
      </c>
      <c r="BA42" s="19">
        <f>4*PI()^2*$C$13*SQRT($C$11*$C$2)*($C$7*AW42*AY42)^2</f>
        <v>0.19307997131629109</v>
      </c>
      <c r="BB42" s="19">
        <f>4*PI()^2*BB$1*SQRT($C$11*$C$2)*($C$7*AW42*AY42)^2</f>
        <v>1.5446397705303287</v>
      </c>
      <c r="BC42" s="19">
        <f t="shared" si="96"/>
        <v>1.7377197418466199</v>
      </c>
      <c r="BD42" s="36">
        <f t="shared" si="97"/>
        <v>0.23435712920923871</v>
      </c>
      <c r="BE42" s="17">
        <f t="shared" si="118"/>
        <v>20.821716155739853</v>
      </c>
      <c r="BF42" s="96">
        <f t="shared" si="99"/>
        <v>7.4184075845473624E-2</v>
      </c>
      <c r="BG42" s="26">
        <v>0.34439999999999998</v>
      </c>
      <c r="BH42" s="20">
        <v>2.5000000000000001E-2</v>
      </c>
      <c r="BI42" s="20">
        <v>1.583</v>
      </c>
      <c r="BJ42" s="19">
        <f t="shared" si="100"/>
        <v>1.1213644887240029</v>
      </c>
      <c r="BK42" s="19">
        <f t="shared" si="101"/>
        <v>0.15831397272498798</v>
      </c>
      <c r="BL42" s="19">
        <f t="shared" si="102"/>
        <v>1.5831397272498797</v>
      </c>
      <c r="BM42" s="19">
        <f t="shared" si="103"/>
        <v>1.7414536999748678</v>
      </c>
      <c r="BN42" s="36">
        <f t="shared" si="104"/>
        <v>0.23594890841488772</v>
      </c>
      <c r="BO42" s="17">
        <f t="shared" si="119"/>
        <v>19.977112966602355</v>
      </c>
      <c r="BP42" s="96">
        <f t="shared" si="106"/>
        <v>7.9247673570078184E-2</v>
      </c>
      <c r="BQ42" s="26">
        <v>0.3201</v>
      </c>
      <c r="BR42" s="20">
        <v>2.3E-2</v>
      </c>
      <c r="BS42" s="20">
        <v>1.593</v>
      </c>
      <c r="BT42" s="19">
        <f t="shared" si="107"/>
        <v>1.1284482820829669</v>
      </c>
      <c r="BU42" s="19">
        <f t="shared" si="108"/>
        <v>0.13849497996995272</v>
      </c>
      <c r="BV42" s="19">
        <f t="shared" si="109"/>
        <v>1.6619397596394327</v>
      </c>
      <c r="BW42" s="19">
        <f t="shared" si="110"/>
        <v>1.8004347396093854</v>
      </c>
      <c r="BX42" s="36">
        <f t="shared" si="111"/>
        <v>0.26378905238225042</v>
      </c>
      <c r="BY42" s="17">
        <f t="shared" si="120"/>
        <v>19.402214997525572</v>
      </c>
      <c r="BZ42" s="96">
        <f t="shared" si="113"/>
        <v>8.5657217995542531E-2</v>
      </c>
    </row>
    <row r="43" spans="2:78" ht="20.100000000000001" customHeight="1">
      <c r="B43" s="33" t="s">
        <v>22</v>
      </c>
      <c r="C43" s="34">
        <v>0.02</v>
      </c>
      <c r="D43" s="2"/>
      <c r="E43" s="38">
        <v>42</v>
      </c>
      <c r="F43" s="20">
        <f t="shared" si="64"/>
        <v>0.83460000000000001</v>
      </c>
      <c r="G43" s="20">
        <f t="shared" si="65"/>
        <v>6.6503193896415782</v>
      </c>
      <c r="H43" s="29">
        <f t="shared" si="66"/>
        <v>74643.8028169014</v>
      </c>
      <c r="I43" s="26">
        <v>0.89900000000000002</v>
      </c>
      <c r="J43" s="20">
        <v>0.10199999999999999</v>
      </c>
      <c r="K43" s="20">
        <v>1.5449999999999999</v>
      </c>
      <c r="L43" s="19">
        <f t="shared" si="67"/>
        <v>1.0944460739599395</v>
      </c>
      <c r="M43" s="19">
        <f t="shared" si="68"/>
        <v>1.0275606928585492</v>
      </c>
      <c r="N43" s="19">
        <f t="shared" si="69"/>
        <v>0</v>
      </c>
      <c r="O43" s="19">
        <f t="shared" si="70"/>
        <v>1.0275606928585492</v>
      </c>
      <c r="P43" s="36">
        <f t="shared" si="71"/>
        <v>0</v>
      </c>
      <c r="Q43" s="17">
        <f t="shared" si="114"/>
        <v>38.352322999753753</v>
      </c>
      <c r="R43" s="96">
        <f t="shared" si="73"/>
        <v>0</v>
      </c>
      <c r="S43" s="26">
        <v>1.0063</v>
      </c>
      <c r="T43" s="20">
        <v>7.0000000000000007E-2</v>
      </c>
      <c r="U43" s="20">
        <v>1.38</v>
      </c>
      <c r="V43" s="19">
        <f t="shared" si="74"/>
        <v>0.97756348353703337</v>
      </c>
      <c r="W43" s="19">
        <f t="shared" si="75"/>
        <v>1.027174549113663</v>
      </c>
      <c r="X43" s="19">
        <f t="shared" si="76"/>
        <v>2.054349098227326</v>
      </c>
      <c r="Y43" s="19">
        <f t="shared" si="77"/>
        <v>3.081523647340989</v>
      </c>
      <c r="Z43" s="36">
        <f t="shared" si="78"/>
        <v>0.10041586704908909</v>
      </c>
      <c r="AA43" s="17">
        <f t="shared" si="115"/>
        <v>41.293855707311714</v>
      </c>
      <c r="AB43" s="96">
        <f t="shared" si="80"/>
        <v>4.9749510261004083E-2</v>
      </c>
      <c r="AC43" s="26">
        <v>0.78549999999999998</v>
      </c>
      <c r="AD43" s="20">
        <v>6.7000000000000004E-2</v>
      </c>
      <c r="AE43" s="20">
        <v>1.4670000000000001</v>
      </c>
      <c r="AF43" s="19">
        <f t="shared" si="81"/>
        <v>1.0391924857600203</v>
      </c>
      <c r="AG43" s="19">
        <f t="shared" si="82"/>
        <v>0.70726755910671457</v>
      </c>
      <c r="AH43" s="19">
        <f t="shared" si="83"/>
        <v>2.8290702364268583</v>
      </c>
      <c r="AI43" s="19">
        <f t="shared" si="84"/>
        <v>3.5363377955335729</v>
      </c>
      <c r="AJ43" s="36">
        <f t="shared" si="85"/>
        <v>0.21722567519460315</v>
      </c>
      <c r="AK43" s="17">
        <f t="shared" si="116"/>
        <v>35.240822885048928</v>
      </c>
      <c r="AL43" s="96">
        <f t="shared" si="87"/>
        <v>8.0278211597241203E-2</v>
      </c>
      <c r="AM43" s="26">
        <v>0.5796</v>
      </c>
      <c r="AN43" s="20">
        <v>3.5000000000000003E-2</v>
      </c>
      <c r="AO43" s="20">
        <v>1.534</v>
      </c>
      <c r="AP43" s="19">
        <f t="shared" si="88"/>
        <v>1.0866539012650791</v>
      </c>
      <c r="AQ43" s="19">
        <f t="shared" si="89"/>
        <v>0.42105478263555052</v>
      </c>
      <c r="AR43" s="19">
        <f t="shared" si="90"/>
        <v>2.5263286958133029</v>
      </c>
      <c r="AS43" s="19">
        <f t="shared" si="91"/>
        <v>2.9473834784488533</v>
      </c>
      <c r="AT43" s="36">
        <f t="shared" si="92"/>
        <v>0.18611704477139754</v>
      </c>
      <c r="AU43" s="17">
        <f t="shared" si="117"/>
        <v>29.596260121897181</v>
      </c>
      <c r="AV43" s="96">
        <f t="shared" si="94"/>
        <v>8.5359727391508003E-2</v>
      </c>
      <c r="AW43" s="26">
        <v>0.4985</v>
      </c>
      <c r="AX43" s="20">
        <v>3.5000000000000003E-2</v>
      </c>
      <c r="AY43" s="20">
        <v>1.5640000000000001</v>
      </c>
      <c r="AZ43" s="19">
        <f t="shared" si="95"/>
        <v>1.1079052813419712</v>
      </c>
      <c r="BA43" s="19">
        <f>4*PI()^2*$C$13*SQRT($C$11*$C$2)*($C$7*AW43*AY43)^2</f>
        <v>0.32376876946306971</v>
      </c>
      <c r="BB43" s="19">
        <f>4*PI()^2*BB$1*SQRT($C$11*$C$2)*($C$7*AW43*AY43)^2</f>
        <v>2.5901501557045576</v>
      </c>
      <c r="BC43" s="19">
        <f t="shared" si="96"/>
        <v>2.9139189251676272</v>
      </c>
      <c r="BD43" s="36">
        <f t="shared" si="97"/>
        <v>0.25795720513054898</v>
      </c>
      <c r="BE43" s="17">
        <f t="shared" si="118"/>
        <v>27.372976780024395</v>
      </c>
      <c r="BF43" s="96">
        <f t="shared" si="99"/>
        <v>9.4624350742690738E-2</v>
      </c>
      <c r="BG43" s="26">
        <v>0.42880000000000001</v>
      </c>
      <c r="BH43" s="20">
        <v>3.2000000000000001E-2</v>
      </c>
      <c r="BI43" s="20">
        <v>1.5589999999999999</v>
      </c>
      <c r="BJ43" s="19">
        <f t="shared" si="100"/>
        <v>1.1043633846624892</v>
      </c>
      <c r="BK43" s="19">
        <f t="shared" si="101"/>
        <v>0.23803066814525392</v>
      </c>
      <c r="BL43" s="19">
        <f t="shared" si="102"/>
        <v>2.3803066814525389</v>
      </c>
      <c r="BM43" s="19">
        <f t="shared" si="103"/>
        <v>2.6183373495977929</v>
      </c>
      <c r="BN43" s="36">
        <f t="shared" si="104"/>
        <v>0.29292628434763057</v>
      </c>
      <c r="BO43" s="17">
        <f t="shared" si="119"/>
        <v>25.462214154518435</v>
      </c>
      <c r="BP43" s="96">
        <f t="shared" si="106"/>
        <v>9.3483884276817225E-2</v>
      </c>
      <c r="BQ43" s="26">
        <v>0.39410000000000001</v>
      </c>
      <c r="BR43" s="20">
        <v>3.4000000000000002E-2</v>
      </c>
      <c r="BS43" s="20">
        <v>1.57</v>
      </c>
      <c r="BT43" s="19">
        <f t="shared" si="107"/>
        <v>1.1121555573573496</v>
      </c>
      <c r="BU43" s="19">
        <f t="shared" si="108"/>
        <v>0.20391224517451303</v>
      </c>
      <c r="BV43" s="19">
        <f t="shared" si="109"/>
        <v>2.4469469420941565</v>
      </c>
      <c r="BW43" s="19">
        <f t="shared" si="110"/>
        <v>2.6508591872686695</v>
      </c>
      <c r="BX43" s="36">
        <f t="shared" si="111"/>
        <v>0.37877002445927588</v>
      </c>
      <c r="BY43" s="17">
        <f t="shared" si="120"/>
        <v>24.510944956454491</v>
      </c>
      <c r="BZ43" s="96">
        <f t="shared" si="113"/>
        <v>9.9830787692654813E-2</v>
      </c>
    </row>
    <row r="44" spans="2:78" ht="20.100000000000001" customHeight="1" thickBot="1">
      <c r="B44" s="13" t="s">
        <v>16</v>
      </c>
      <c r="C44" s="14">
        <f>1/(2*PI())*SQRT($C$2/(C41+C42))</f>
        <v>1.4116730250672471</v>
      </c>
      <c r="D44" s="2"/>
      <c r="E44" s="38">
        <v>44</v>
      </c>
      <c r="F44" s="20">
        <f t="shared" si="64"/>
        <v>0.87460000000000004</v>
      </c>
      <c r="G44" s="20">
        <f t="shared" si="65"/>
        <v>6.9690502494374851</v>
      </c>
      <c r="H44" s="29">
        <f t="shared" si="66"/>
        <v>78221.267605633795</v>
      </c>
      <c r="I44" s="26">
        <v>1.0152000000000001</v>
      </c>
      <c r="J44" s="20">
        <v>9.5000000000000001E-2</v>
      </c>
      <c r="K44" s="20">
        <v>1.3759999999999999</v>
      </c>
      <c r="L44" s="19">
        <f t="shared" si="67"/>
        <v>0.97472996619344776</v>
      </c>
      <c r="M44" s="19">
        <f t="shared" si="68"/>
        <v>1.0393724902597636</v>
      </c>
      <c r="N44" s="19">
        <f t="shared" si="69"/>
        <v>0</v>
      </c>
      <c r="O44" s="19">
        <f t="shared" si="70"/>
        <v>1.0393724902597636</v>
      </c>
      <c r="P44" s="36">
        <f t="shared" si="71"/>
        <v>0</v>
      </c>
      <c r="Q44" s="17">
        <f t="shared" si="114"/>
        <v>47.801023904603667</v>
      </c>
      <c r="R44" s="96">
        <f t="shared" si="73"/>
        <v>0</v>
      </c>
      <c r="S44" s="26">
        <v>0.75980000000000003</v>
      </c>
      <c r="T44" s="20">
        <v>9.8000000000000004E-2</v>
      </c>
      <c r="U44" s="20">
        <v>1.357</v>
      </c>
      <c r="V44" s="19">
        <f t="shared" si="74"/>
        <v>0.96127075881141621</v>
      </c>
      <c r="W44" s="19">
        <f t="shared" si="75"/>
        <v>0.56622547617222296</v>
      </c>
      <c r="X44" s="19">
        <f t="shared" si="76"/>
        <v>1.1324509523444459</v>
      </c>
      <c r="Y44" s="19">
        <f t="shared" si="77"/>
        <v>1.6986764285166689</v>
      </c>
      <c r="Z44" s="36">
        <f t="shared" si="78"/>
        <v>0.13593519068806414</v>
      </c>
      <c r="AA44" s="17">
        <f t="shared" si="115"/>
        <v>39.7437499439148</v>
      </c>
      <c r="AB44" s="96">
        <f t="shared" si="80"/>
        <v>2.8493812333826755E-2</v>
      </c>
      <c r="AC44" s="26">
        <v>0.76800000000000002</v>
      </c>
      <c r="AD44" s="20">
        <v>7.4999999999999997E-2</v>
      </c>
      <c r="AE44" s="20">
        <v>1.3580000000000001</v>
      </c>
      <c r="AF44" s="19">
        <f t="shared" si="81"/>
        <v>0.96197913814731262</v>
      </c>
      <c r="AG44" s="19">
        <f t="shared" si="82"/>
        <v>0.57936614241293205</v>
      </c>
      <c r="AH44" s="19">
        <f t="shared" si="83"/>
        <v>2.3174645696517282</v>
      </c>
      <c r="AI44" s="19">
        <f t="shared" si="84"/>
        <v>2.8968307120646601</v>
      </c>
      <c r="AJ44" s="36">
        <f t="shared" si="85"/>
        <v>0.20837083337914797</v>
      </c>
      <c r="AK44" s="17">
        <f t="shared" si="116"/>
        <v>40.002440807178886</v>
      </c>
      <c r="AL44" s="96">
        <f t="shared" si="87"/>
        <v>5.7933079154405827E-2</v>
      </c>
      <c r="AM44" s="26">
        <v>0.75009999999999999</v>
      </c>
      <c r="AN44" s="20">
        <v>3.6999999999999998E-2</v>
      </c>
      <c r="AO44" s="20">
        <v>1.3959999999999999</v>
      </c>
      <c r="AP44" s="19">
        <f t="shared" si="88"/>
        <v>0.98889755291137582</v>
      </c>
      <c r="AQ44" s="19">
        <f t="shared" si="89"/>
        <v>0.58403691654379408</v>
      </c>
      <c r="AR44" s="19">
        <f t="shared" si="90"/>
        <v>3.5042214992627643</v>
      </c>
      <c r="AS44" s="19">
        <f t="shared" si="91"/>
        <v>4.0882584158065587</v>
      </c>
      <c r="AT44" s="36">
        <f t="shared" si="92"/>
        <v>0.16294458973103093</v>
      </c>
      <c r="AU44" s="17">
        <f t="shared" si="117"/>
        <v>39.437737581273119</v>
      </c>
      <c r="AV44" s="96">
        <f t="shared" si="94"/>
        <v>8.8854526506275358E-2</v>
      </c>
      <c r="AW44" s="26">
        <v>0.68679999999999997</v>
      </c>
      <c r="AX44" s="20">
        <v>3.6999999999999998E-2</v>
      </c>
      <c r="AY44" s="20">
        <v>1.4490000000000001</v>
      </c>
      <c r="AZ44" s="19">
        <f t="shared" si="95"/>
        <v>1.0264416577138851</v>
      </c>
      <c r="BA44" s="19">
        <f>4*PI()^2*$C$13*SQRT($C$11*$C$2)*($C$7*AW44*AY44)^2</f>
        <v>0.52750730214454866</v>
      </c>
      <c r="BB44" s="19">
        <f>4*PI()^2*BB$1*SQRT($C$11*$C$2)*($C$7*AW44*AY44)^2</f>
        <v>4.2200584171563893</v>
      </c>
      <c r="BC44" s="19">
        <f t="shared" si="96"/>
        <v>4.7475657193009377</v>
      </c>
      <c r="BD44" s="36">
        <f t="shared" si="97"/>
        <v>0.23406938609142672</v>
      </c>
      <c r="BE44" s="17">
        <f t="shared" si="118"/>
        <v>37.440770307539353</v>
      </c>
      <c r="BF44" s="96">
        <f t="shared" si="99"/>
        <v>0.11271291649431173</v>
      </c>
      <c r="BG44" s="26">
        <v>0.61480000000000001</v>
      </c>
      <c r="BH44" s="20">
        <v>2.5999999999999999E-2</v>
      </c>
      <c r="BI44" s="20">
        <v>1.484</v>
      </c>
      <c r="BJ44" s="19">
        <f t="shared" si="100"/>
        <v>1.0512349344702592</v>
      </c>
      <c r="BK44" s="19">
        <f t="shared" si="101"/>
        <v>0.44337035486613002</v>
      </c>
      <c r="BL44" s="19">
        <f t="shared" si="102"/>
        <v>4.4337035486612999</v>
      </c>
      <c r="BM44" s="19">
        <f t="shared" si="103"/>
        <v>4.87707390352743</v>
      </c>
      <c r="BN44" s="36">
        <f t="shared" si="104"/>
        <v>0.21565388379937916</v>
      </c>
      <c r="BO44" s="17">
        <f t="shared" si="119"/>
        <v>35.169338337415631</v>
      </c>
      <c r="BP44" s="96">
        <f t="shared" si="106"/>
        <v>0.12606730061635571</v>
      </c>
      <c r="BQ44" s="26">
        <v>0.53839999999999999</v>
      </c>
      <c r="BR44" s="20">
        <v>2.4E-2</v>
      </c>
      <c r="BS44" s="20">
        <v>1.52</v>
      </c>
      <c r="BT44" s="19">
        <f t="shared" si="107"/>
        <v>1.0767365905625297</v>
      </c>
      <c r="BU44" s="19">
        <f t="shared" si="108"/>
        <v>0.35672078104532967</v>
      </c>
      <c r="BV44" s="19">
        <f t="shared" si="109"/>
        <v>4.2806493725439561</v>
      </c>
      <c r="BW44" s="19">
        <f t="shared" si="110"/>
        <v>4.6373701535892859</v>
      </c>
      <c r="BX44" s="36">
        <f t="shared" si="111"/>
        <v>0.25060850038370558</v>
      </c>
      <c r="BY44" s="17">
        <f t="shared" si="120"/>
        <v>32.759096635784346</v>
      </c>
      <c r="BZ44" s="96">
        <f t="shared" si="113"/>
        <v>0.13067055603322089</v>
      </c>
    </row>
    <row r="45" spans="2:78" ht="20.100000000000001" customHeight="1">
      <c r="B45" s="2"/>
      <c r="C45" s="2"/>
      <c r="D45" s="2"/>
      <c r="E45" s="38">
        <v>46</v>
      </c>
      <c r="F45" s="20">
        <f t="shared" si="64"/>
        <v>0.91460000000000008</v>
      </c>
      <c r="G45" s="20">
        <f t="shared" si="65"/>
        <v>7.2877811092333911</v>
      </c>
      <c r="H45" s="29">
        <f t="shared" si="66"/>
        <v>81798.732394366205</v>
      </c>
      <c r="I45" s="26">
        <v>0.59950000000000003</v>
      </c>
      <c r="J45" s="20">
        <v>8.1000000000000003E-2</v>
      </c>
      <c r="K45" s="20">
        <v>1.389</v>
      </c>
      <c r="L45" s="19">
        <f t="shared" si="67"/>
        <v>0.983938897560101</v>
      </c>
      <c r="M45" s="19">
        <f t="shared" si="68"/>
        <v>0.36932950015304955</v>
      </c>
      <c r="N45" s="19">
        <f t="shared" si="69"/>
        <v>0</v>
      </c>
      <c r="O45" s="19">
        <f t="shared" si="70"/>
        <v>0.36932950015304955</v>
      </c>
      <c r="P45" s="36">
        <f t="shared" si="71"/>
        <v>0</v>
      </c>
      <c r="Q45" s="17">
        <f t="shared" si="114"/>
        <v>39.666843569342603</v>
      </c>
      <c r="R45" s="96">
        <f t="shared" si="73"/>
        <v>0</v>
      </c>
      <c r="S45" s="26">
        <v>0.55520000000000003</v>
      </c>
      <c r="T45" s="20">
        <v>7.6999999999999999E-2</v>
      </c>
      <c r="U45" s="20">
        <v>1.385</v>
      </c>
      <c r="V45" s="19">
        <f t="shared" si="74"/>
        <v>0.98110538021651539</v>
      </c>
      <c r="W45" s="19">
        <f t="shared" si="75"/>
        <v>0.31494128389655152</v>
      </c>
      <c r="X45" s="19">
        <f t="shared" si="76"/>
        <v>0.62988256779310303</v>
      </c>
      <c r="Y45" s="19">
        <f t="shared" si="77"/>
        <v>0.94482385168965455</v>
      </c>
      <c r="Z45" s="36">
        <f t="shared" si="78"/>
        <v>0.11125932011513487</v>
      </c>
      <c r="AA45" s="17">
        <f t="shared" si="115"/>
        <v>38.068625133579197</v>
      </c>
      <c r="AB45" s="96">
        <f t="shared" si="80"/>
        <v>1.6545976262155641E-2</v>
      </c>
      <c r="AC45" s="26">
        <v>0.49349999999999999</v>
      </c>
      <c r="AD45" s="20">
        <v>8.8999999999999996E-2</v>
      </c>
      <c r="AE45" s="20">
        <v>1.3740000000000001</v>
      </c>
      <c r="AF45" s="19">
        <f t="shared" si="81"/>
        <v>0.97331320752165507</v>
      </c>
      <c r="AG45" s="19">
        <f t="shared" si="82"/>
        <v>0.24489443222456703</v>
      </c>
      <c r="AH45" s="19">
        <f t="shared" si="83"/>
        <v>0.97957772889826811</v>
      </c>
      <c r="AI45" s="19">
        <f t="shared" si="84"/>
        <v>1.2244721611228351</v>
      </c>
      <c r="AJ45" s="36">
        <f t="shared" si="85"/>
        <v>0.2531276559918953</v>
      </c>
      <c r="AK45" s="17">
        <f t="shared" si="116"/>
        <v>35.842664016500123</v>
      </c>
      <c r="AL45" s="96">
        <f t="shared" si="87"/>
        <v>2.7329936425688692E-2</v>
      </c>
      <c r="AM45" s="26">
        <v>0.62070000000000003</v>
      </c>
      <c r="AN45" s="20">
        <v>6.7000000000000004E-2</v>
      </c>
      <c r="AO45" s="20">
        <v>1.359</v>
      </c>
      <c r="AP45" s="19">
        <f t="shared" si="88"/>
        <v>0.96268751748320902</v>
      </c>
      <c r="AQ45" s="19">
        <f t="shared" si="89"/>
        <v>0.37899504860713268</v>
      </c>
      <c r="AR45" s="19">
        <f t="shared" si="90"/>
        <v>2.273970291642796</v>
      </c>
      <c r="AS45" s="19">
        <f t="shared" si="91"/>
        <v>2.6529653402499287</v>
      </c>
      <c r="AT45" s="36">
        <f t="shared" si="92"/>
        <v>0.2796282859787052</v>
      </c>
      <c r="AU45" s="17">
        <f t="shared" si="117"/>
        <v>40.431679479911104</v>
      </c>
      <c r="AV45" s="96">
        <f t="shared" si="94"/>
        <v>5.6242291215546497E-2</v>
      </c>
      <c r="AW45" s="26">
        <v>0.56530000000000002</v>
      </c>
      <c r="AX45" s="20">
        <v>4.5999999999999999E-2</v>
      </c>
      <c r="AY45" s="20">
        <v>1.36</v>
      </c>
      <c r="AZ45" s="19">
        <f t="shared" si="95"/>
        <v>0.96339589681910542</v>
      </c>
      <c r="BA45" s="19">
        <f>4*PI()^2*$C$13*SQRT($C$11*$C$2)*($C$7*AW45*AY45)^2</f>
        <v>0.31482333817708508</v>
      </c>
      <c r="BB45" s="19">
        <f>4*PI()^2*BB$1*SQRT($C$11*$C$2)*($C$7*AW45*AY45)^2</f>
        <v>2.5185867054166806</v>
      </c>
      <c r="BC45" s="19">
        <f t="shared" si="96"/>
        <v>2.8334100435937657</v>
      </c>
      <c r="BD45" s="36">
        <f t="shared" si="97"/>
        <v>0.25635498646514182</v>
      </c>
      <c r="BE45" s="17">
        <f t="shared" si="118"/>
        <v>38.433004506067014</v>
      </c>
      <c r="BF45" s="96">
        <f t="shared" si="99"/>
        <v>6.553187131178094E-2</v>
      </c>
      <c r="BG45" s="26">
        <v>0.53249999999999997</v>
      </c>
      <c r="BH45" s="20">
        <v>4.2000000000000003E-2</v>
      </c>
      <c r="BI45" s="20">
        <v>1.367</v>
      </c>
      <c r="BJ45" s="19">
        <f t="shared" si="100"/>
        <v>0.96835455217038025</v>
      </c>
      <c r="BK45" s="19">
        <f t="shared" si="101"/>
        <v>0.28223273560028594</v>
      </c>
      <c r="BL45" s="19">
        <f t="shared" si="102"/>
        <v>2.8223273560028597</v>
      </c>
      <c r="BM45" s="19">
        <f t="shared" si="103"/>
        <v>3.1045600916031457</v>
      </c>
      <c r="BN45" s="36">
        <f t="shared" si="104"/>
        <v>0.29559865497809584</v>
      </c>
      <c r="BO45" s="17">
        <f t="shared" si="119"/>
        <v>37.24967347462141</v>
      </c>
      <c r="BP45" s="96">
        <f t="shared" si="106"/>
        <v>7.5767841506738057E-2</v>
      </c>
      <c r="BQ45" s="26">
        <v>0.4743</v>
      </c>
      <c r="BR45" s="20">
        <v>4.1000000000000002E-2</v>
      </c>
      <c r="BS45" s="20">
        <v>1.4059999999999999</v>
      </c>
      <c r="BT45" s="19">
        <f t="shared" si="107"/>
        <v>0.99598134627033974</v>
      </c>
      <c r="BU45" s="19">
        <f t="shared" si="108"/>
        <v>0.23686888874317033</v>
      </c>
      <c r="BV45" s="19">
        <f t="shared" si="109"/>
        <v>2.8424266649180439</v>
      </c>
      <c r="BW45" s="19">
        <f t="shared" si="110"/>
        <v>3.0792955536612143</v>
      </c>
      <c r="BX45" s="36">
        <f t="shared" si="111"/>
        <v>0.36631261765721373</v>
      </c>
      <c r="BY45" s="17">
        <f t="shared" si="120"/>
        <v>35.14998243711733</v>
      </c>
      <c r="BZ45" s="96">
        <f t="shared" si="113"/>
        <v>8.0865663873462598E-2</v>
      </c>
    </row>
    <row r="46" spans="2:78" ht="20.100000000000001" customHeight="1">
      <c r="B46" s="2"/>
      <c r="C46" s="2"/>
      <c r="D46" s="2"/>
      <c r="E46" s="38">
        <v>48</v>
      </c>
      <c r="F46" s="20">
        <f t="shared" si="64"/>
        <v>0.9546</v>
      </c>
      <c r="G46" s="20">
        <f t="shared" si="65"/>
        <v>7.606511969029297</v>
      </c>
      <c r="H46" s="29">
        <f t="shared" si="66"/>
        <v>85376.1971830986</v>
      </c>
      <c r="I46" s="22">
        <v>1.1825000000000001</v>
      </c>
      <c r="J46" s="19">
        <v>4.7E-2</v>
      </c>
      <c r="K46" s="19">
        <v>1.413</v>
      </c>
      <c r="L46" s="19">
        <f t="shared" si="67"/>
        <v>1.0009400016216148</v>
      </c>
      <c r="M46" s="19">
        <f t="shared" si="68"/>
        <v>1.4870232347580614</v>
      </c>
      <c r="N46" s="19">
        <f t="shared" si="69"/>
        <v>0</v>
      </c>
      <c r="O46" s="19">
        <f t="shared" si="70"/>
        <v>1.4870232347580614</v>
      </c>
      <c r="P46" s="36">
        <f t="shared" si="71"/>
        <v>0</v>
      </c>
      <c r="Q46" s="17">
        <f t="shared" si="114"/>
        <v>69.017334365352497</v>
      </c>
      <c r="R46" s="96">
        <f t="shared" si="73"/>
        <v>0</v>
      </c>
      <c r="S46" s="22">
        <v>1.0311999999999999</v>
      </c>
      <c r="T46" s="19">
        <v>3.5000000000000003E-2</v>
      </c>
      <c r="U46" s="19">
        <v>1.4</v>
      </c>
      <c r="V46" s="19">
        <f t="shared" si="74"/>
        <v>0.99173107025496143</v>
      </c>
      <c r="W46" s="19">
        <f t="shared" si="75"/>
        <v>1.1101278856320853</v>
      </c>
      <c r="X46" s="19">
        <f t="shared" si="76"/>
        <v>2.2202557712641706</v>
      </c>
      <c r="Y46" s="19">
        <f t="shared" si="77"/>
        <v>3.3303836568962559</v>
      </c>
      <c r="Z46" s="36">
        <f t="shared" si="78"/>
        <v>5.1673781615263238E-2</v>
      </c>
      <c r="AA46" s="17">
        <f t="shared" si="115"/>
        <v>62.810901860462231</v>
      </c>
      <c r="AB46" s="96">
        <f t="shared" si="80"/>
        <v>3.5348254928683993E-2</v>
      </c>
      <c r="AC46" s="22">
        <v>0.89500000000000002</v>
      </c>
      <c r="AD46" s="19">
        <v>2.3E-2</v>
      </c>
      <c r="AE46" s="19">
        <v>1.383</v>
      </c>
      <c r="AF46" s="19">
        <f t="shared" si="81"/>
        <v>0.97968862154472258</v>
      </c>
      <c r="AG46" s="19">
        <f t="shared" si="82"/>
        <v>0.8160590074276155</v>
      </c>
      <c r="AH46" s="19">
        <f t="shared" si="83"/>
        <v>3.264236029710462</v>
      </c>
      <c r="AI46" s="19">
        <f t="shared" si="84"/>
        <v>4.0802950371380771</v>
      </c>
      <c r="AJ46" s="36">
        <f t="shared" si="85"/>
        <v>6.6274784102917608E-2</v>
      </c>
      <c r="AK46" s="17">
        <f t="shared" si="116"/>
        <v>57.223881984943077</v>
      </c>
      <c r="AL46" s="96">
        <f t="shared" si="87"/>
        <v>5.7043246918644173E-2</v>
      </c>
      <c r="AM46" s="26">
        <v>0.7399</v>
      </c>
      <c r="AN46" s="20">
        <v>2.5000000000000001E-2</v>
      </c>
      <c r="AO46" s="20">
        <v>1.383</v>
      </c>
      <c r="AP46" s="19">
        <f t="shared" si="88"/>
        <v>0.97968862154472258</v>
      </c>
      <c r="AQ46" s="19">
        <f t="shared" si="89"/>
        <v>0.55772684235180314</v>
      </c>
      <c r="AR46" s="19">
        <f t="shared" si="90"/>
        <v>3.3463610541108184</v>
      </c>
      <c r="AS46" s="19">
        <f t="shared" si="91"/>
        <v>3.9040878964626216</v>
      </c>
      <c r="AT46" s="36">
        <f t="shared" si="92"/>
        <v>0.10805671321127867</v>
      </c>
      <c r="AU46" s="17">
        <f t="shared" si="117"/>
        <v>50.861570805111768</v>
      </c>
      <c r="AV46" s="96">
        <f t="shared" si="94"/>
        <v>6.5793505806833977E-2</v>
      </c>
      <c r="AW46" s="26">
        <v>0.73660000000000003</v>
      </c>
      <c r="AX46" s="20">
        <v>2.4E-2</v>
      </c>
      <c r="AY46" s="20">
        <v>1.389</v>
      </c>
      <c r="AZ46" s="19">
        <f t="shared" si="95"/>
        <v>0.983938897560101</v>
      </c>
      <c r="BA46" s="19">
        <f>4*PI()^2*$C$13*SQRT($C$11*$C$2)*($C$7*AW46*AY46)^2</f>
        <v>0.55756955563626243</v>
      </c>
      <c r="BB46" s="19">
        <f>4*PI()^2*BB$1*SQRT($C$11*$C$2)*($C$7*AW46*AY46)^2</f>
        <v>4.4605564450900994</v>
      </c>
      <c r="BC46" s="19">
        <f t="shared" si="96"/>
        <v>5.0181260007263617</v>
      </c>
      <c r="BD46" s="36">
        <f t="shared" si="97"/>
        <v>0.13951530545036683</v>
      </c>
      <c r="BE46" s="17">
        <f t="shared" si="118"/>
        <v>50.726202482136635</v>
      </c>
      <c r="BF46" s="96">
        <f t="shared" si="99"/>
        <v>8.7933971533960112E-2</v>
      </c>
      <c r="BG46" s="22">
        <v>0.62280000000000002</v>
      </c>
      <c r="BH46" s="19">
        <v>4.1000000000000002E-2</v>
      </c>
      <c r="BI46" s="19">
        <v>1.383</v>
      </c>
      <c r="BJ46" s="19">
        <f t="shared" si="100"/>
        <v>0.97968862154472258</v>
      </c>
      <c r="BK46" s="19">
        <f t="shared" si="101"/>
        <v>0.39515974811220916</v>
      </c>
      <c r="BL46" s="19">
        <f t="shared" si="102"/>
        <v>3.9515974811220915</v>
      </c>
      <c r="BM46" s="19">
        <f t="shared" si="103"/>
        <v>4.3467572292343011</v>
      </c>
      <c r="BN46" s="36">
        <f t="shared" si="104"/>
        <v>0.29535501611082843</v>
      </c>
      <c r="BO46" s="17">
        <f t="shared" si="119"/>
        <v>46.058046374691095</v>
      </c>
      <c r="BP46" s="96">
        <f t="shared" si="106"/>
        <v>8.5796028971248231E-2</v>
      </c>
      <c r="BQ46" s="22">
        <v>0.42349999999999999</v>
      </c>
      <c r="BR46" s="19">
        <v>4.2000000000000003E-2</v>
      </c>
      <c r="BS46" s="19">
        <v>1.341</v>
      </c>
      <c r="BT46" s="19">
        <f t="shared" si="107"/>
        <v>0.94993668943707377</v>
      </c>
      <c r="BU46" s="19">
        <f t="shared" si="108"/>
        <v>0.17178906539685829</v>
      </c>
      <c r="BV46" s="19">
        <f t="shared" si="109"/>
        <v>2.0614687847622992</v>
      </c>
      <c r="BW46" s="19">
        <f t="shared" si="110"/>
        <v>2.2332578501591573</v>
      </c>
      <c r="BX46" s="36">
        <f t="shared" si="111"/>
        <v>0.34135339473138565</v>
      </c>
      <c r="BY46" s="17">
        <f t="shared" si="120"/>
        <v>37.882620081071629</v>
      </c>
      <c r="BZ46" s="96">
        <f t="shared" si="113"/>
        <v>5.4417270514832458E-2</v>
      </c>
    </row>
    <row r="47" spans="2:78" ht="20.100000000000001" customHeight="1">
      <c r="B47" s="2"/>
      <c r="C47" s="2"/>
      <c r="D47" s="2"/>
      <c r="E47" s="38">
        <v>50</v>
      </c>
      <c r="F47" s="20">
        <f t="shared" si="64"/>
        <v>0.99460000000000004</v>
      </c>
      <c r="G47" s="20">
        <f t="shared" si="65"/>
        <v>7.9252428288252039</v>
      </c>
      <c r="H47" s="29">
        <f t="shared" si="66"/>
        <v>88953.661971830996</v>
      </c>
      <c r="I47" s="22">
        <v>1.3284</v>
      </c>
      <c r="J47" s="19">
        <v>9.5000000000000001E-2</v>
      </c>
      <c r="K47" s="19">
        <v>1.333</v>
      </c>
      <c r="L47" s="19">
        <f t="shared" si="67"/>
        <v>0.94426965474990254</v>
      </c>
      <c r="M47" s="19">
        <f t="shared" si="68"/>
        <v>1.6701257214073091</v>
      </c>
      <c r="N47" s="19">
        <f t="shared" si="69"/>
        <v>0</v>
      </c>
      <c r="O47" s="19">
        <f t="shared" si="70"/>
        <v>1.6701257214073091</v>
      </c>
      <c r="P47" s="36">
        <f t="shared" si="71"/>
        <v>0</v>
      </c>
      <c r="Q47" s="17">
        <f t="shared" si="114"/>
        <v>84.831158105197346</v>
      </c>
      <c r="R47" s="96">
        <f t="shared" si="73"/>
        <v>0</v>
      </c>
      <c r="S47" s="22">
        <v>1.0026999999999999</v>
      </c>
      <c r="T47" s="19">
        <v>8.5999999999999993E-2</v>
      </c>
      <c r="U47" s="19">
        <v>1.3160000000000001</v>
      </c>
      <c r="V47" s="19">
        <f t="shared" si="74"/>
        <v>0.9322272060396638</v>
      </c>
      <c r="W47" s="19">
        <f t="shared" si="75"/>
        <v>0.92743811540914478</v>
      </c>
      <c r="X47" s="19">
        <f t="shared" si="76"/>
        <v>1.8548762308182896</v>
      </c>
      <c r="Y47" s="19">
        <f t="shared" si="77"/>
        <v>2.7823143462274342</v>
      </c>
      <c r="Z47" s="36">
        <f t="shared" si="78"/>
        <v>0.11219057129803447</v>
      </c>
      <c r="AA47" s="17">
        <f t="shared" si="115"/>
        <v>69.719854126383737</v>
      </c>
      <c r="AB47" s="96">
        <f t="shared" si="80"/>
        <v>2.6604706135154664E-2</v>
      </c>
      <c r="AC47" s="22">
        <v>0.74229999999999996</v>
      </c>
      <c r="AD47" s="19">
        <v>6.4000000000000001E-2</v>
      </c>
      <c r="AE47" s="19">
        <v>1.3109999999999999</v>
      </c>
      <c r="AF47" s="19">
        <f t="shared" si="81"/>
        <v>0.92868530936018168</v>
      </c>
      <c r="AG47" s="19">
        <f t="shared" si="82"/>
        <v>0.5044236454028419</v>
      </c>
      <c r="AH47" s="19">
        <f t="shared" si="83"/>
        <v>2.0176945816113676</v>
      </c>
      <c r="AI47" s="19">
        <f t="shared" si="84"/>
        <v>2.5221182270142095</v>
      </c>
      <c r="AJ47" s="36">
        <f t="shared" si="85"/>
        <v>0.16571487087872533</v>
      </c>
      <c r="AK47" s="17">
        <f t="shared" si="116"/>
        <v>57.638234365612917</v>
      </c>
      <c r="AL47" s="96">
        <f t="shared" si="87"/>
        <v>3.5006183027964648E-2</v>
      </c>
      <c r="AM47" s="22">
        <v>0.61029999999999995</v>
      </c>
      <c r="AN47" s="19">
        <v>6.3E-2</v>
      </c>
      <c r="AO47" s="19">
        <v>1.3109999999999999</v>
      </c>
      <c r="AP47" s="19">
        <f t="shared" si="88"/>
        <v>0.92868530936018168</v>
      </c>
      <c r="AQ47" s="19">
        <f t="shared" si="89"/>
        <v>0.34097556305582971</v>
      </c>
      <c r="AR47" s="19">
        <f t="shared" si="90"/>
        <v>2.0458533783349782</v>
      </c>
      <c r="AS47" s="19">
        <f t="shared" si="91"/>
        <v>2.3868289413908079</v>
      </c>
      <c r="AT47" s="36">
        <f t="shared" si="92"/>
        <v>0.24468836403186783</v>
      </c>
      <c r="AU47" s="17">
        <f t="shared" si="117"/>
        <v>51.513910984577016</v>
      </c>
      <c r="AV47" s="96">
        <f t="shared" si="94"/>
        <v>3.9714580765329494E-2</v>
      </c>
      <c r="AW47" s="22">
        <v>0.55320000000000003</v>
      </c>
      <c r="AX47" s="19">
        <v>5.5E-2</v>
      </c>
      <c r="AY47" s="19">
        <v>1.3089999999999999</v>
      </c>
      <c r="AZ47" s="19">
        <f t="shared" si="95"/>
        <v>0.92726855068838887</v>
      </c>
      <c r="BA47" s="19">
        <f>4*PI()^2*$C$13*SQRT($C$11*$C$2)*($C$7*AW47*AY47)^2</f>
        <v>0.27930246453852559</v>
      </c>
      <c r="BB47" s="19">
        <f>4*PI()^2*BB$1*SQRT($C$11*$C$2)*($C$7*AW47*AY47)^2</f>
        <v>2.2344197163082047</v>
      </c>
      <c r="BC47" s="19">
        <f t="shared" si="96"/>
        <v>2.51372218084673</v>
      </c>
      <c r="BD47" s="36">
        <f t="shared" si="97"/>
        <v>0.28395407374779347</v>
      </c>
      <c r="BE47" s="17">
        <f t="shared" si="118"/>
        <v>48.864677158386478</v>
      </c>
      <c r="BF47" s="96">
        <f t="shared" si="99"/>
        <v>4.5726685332755111E-2</v>
      </c>
      <c r="BG47" s="22">
        <v>0.45689999999999997</v>
      </c>
      <c r="BH47" s="19">
        <v>4.2999999999999997E-2</v>
      </c>
      <c r="BI47" s="19">
        <v>1.3180000000000001</v>
      </c>
      <c r="BJ47" s="19">
        <f t="shared" si="100"/>
        <v>0.93364396471145661</v>
      </c>
      <c r="BK47" s="19">
        <f t="shared" si="101"/>
        <v>0.19315425005089115</v>
      </c>
      <c r="BL47" s="19">
        <f t="shared" si="102"/>
        <v>1.9315425005089113</v>
      </c>
      <c r="BM47" s="19">
        <f t="shared" si="103"/>
        <v>2.1246967505598024</v>
      </c>
      <c r="BN47" s="36">
        <f t="shared" si="104"/>
        <v>0.28132958799046642</v>
      </c>
      <c r="BO47" s="17">
        <f t="shared" si="119"/>
        <v>44.396704873585286</v>
      </c>
      <c r="BP47" s="96">
        <f t="shared" si="106"/>
        <v>4.3506438282047401E-2</v>
      </c>
      <c r="BQ47" s="22">
        <v>0.39340000000000003</v>
      </c>
      <c r="BR47" s="19">
        <v>3.5000000000000003E-2</v>
      </c>
      <c r="BS47" s="19">
        <v>1.3160000000000001</v>
      </c>
      <c r="BT47" s="19">
        <f t="shared" si="107"/>
        <v>0.9322272060396638</v>
      </c>
      <c r="BU47" s="19">
        <f t="shared" si="108"/>
        <v>0.1427616706662333</v>
      </c>
      <c r="BV47" s="19">
        <f t="shared" si="109"/>
        <v>1.7131400479947996</v>
      </c>
      <c r="BW47" s="19">
        <f t="shared" si="110"/>
        <v>1.8559017186610329</v>
      </c>
      <c r="BX47" s="36">
        <f t="shared" si="111"/>
        <v>0.2739537206114796</v>
      </c>
      <c r="BY47" s="17">
        <f t="shared" si="120"/>
        <v>41.450534156193015</v>
      </c>
      <c r="BZ47" s="96">
        <f t="shared" si="113"/>
        <v>4.132974599408977E-2</v>
      </c>
    </row>
    <row r="48" spans="2:78" ht="20.100000000000001" customHeight="1">
      <c r="B48" s="2"/>
      <c r="C48" s="2"/>
      <c r="D48" s="2"/>
      <c r="E48" s="38">
        <v>52</v>
      </c>
      <c r="F48" s="20">
        <f t="shared" si="64"/>
        <v>1.0346</v>
      </c>
      <c r="G48" s="20">
        <f t="shared" si="65"/>
        <v>8.2439736886211072</v>
      </c>
      <c r="H48" s="29">
        <f t="shared" si="66"/>
        <v>92531.126760563377</v>
      </c>
      <c r="I48" s="26">
        <v>1.2468999999999999</v>
      </c>
      <c r="J48" s="20">
        <v>9.7000000000000003E-2</v>
      </c>
      <c r="K48" s="19">
        <v>1.327</v>
      </c>
      <c r="L48" s="19">
        <f t="shared" si="67"/>
        <v>0.94001937873452412</v>
      </c>
      <c r="M48" s="19">
        <f t="shared" si="68"/>
        <v>1.4582642450287502</v>
      </c>
      <c r="N48" s="19">
        <f t="shared" si="69"/>
        <v>0</v>
      </c>
      <c r="O48" s="19">
        <f t="shared" si="70"/>
        <v>1.4582642450287502</v>
      </c>
      <c r="P48" s="36">
        <f t="shared" si="71"/>
        <v>0</v>
      </c>
      <c r="Q48" s="17">
        <f t="shared" si="114"/>
        <v>91.227187455313</v>
      </c>
      <c r="R48" s="96">
        <f t="shared" si="73"/>
        <v>0</v>
      </c>
      <c r="S48" s="26">
        <v>0.99139999999999995</v>
      </c>
      <c r="T48" s="20">
        <v>7.5999999999999998E-2</v>
      </c>
      <c r="U48" s="19">
        <v>1.3180000000000001</v>
      </c>
      <c r="V48" s="19">
        <f t="shared" si="74"/>
        <v>0.93364396471145661</v>
      </c>
      <c r="W48" s="19">
        <f t="shared" si="75"/>
        <v>0.9094101174963134</v>
      </c>
      <c r="X48" s="19">
        <f t="shared" si="76"/>
        <v>1.8188202349926268</v>
      </c>
      <c r="Y48" s="19">
        <f t="shared" si="77"/>
        <v>2.7282303524889402</v>
      </c>
      <c r="Z48" s="36">
        <f t="shared" si="78"/>
        <v>9.9446738080350941E-2</v>
      </c>
      <c r="AA48" s="17">
        <f t="shared" si="115"/>
        <v>77.884382260492202</v>
      </c>
      <c r="AB48" s="96">
        <f t="shared" si="80"/>
        <v>2.3352823534112378E-2</v>
      </c>
      <c r="AC48" s="26">
        <v>0.83650000000000002</v>
      </c>
      <c r="AD48" s="20">
        <v>5.5E-2</v>
      </c>
      <c r="AE48" s="19">
        <v>1.3080000000000001</v>
      </c>
      <c r="AF48" s="19">
        <f t="shared" si="81"/>
        <v>0.92656017135249258</v>
      </c>
      <c r="AG48" s="19">
        <f t="shared" si="82"/>
        <v>0.63764434209900445</v>
      </c>
      <c r="AH48" s="19">
        <f t="shared" si="83"/>
        <v>2.5505773683960178</v>
      </c>
      <c r="AI48" s="19">
        <f t="shared" si="84"/>
        <v>3.1882217104950223</v>
      </c>
      <c r="AJ48" s="36">
        <f t="shared" si="85"/>
        <v>0.14176019530664333</v>
      </c>
      <c r="AK48" s="17">
        <f t="shared" si="116"/>
        <v>69.795143416352317</v>
      </c>
      <c r="AL48" s="96">
        <f t="shared" si="87"/>
        <v>3.6543765705601264E-2</v>
      </c>
      <c r="AM48" s="22">
        <v>0.65990000000000004</v>
      </c>
      <c r="AN48" s="19">
        <v>0.04</v>
      </c>
      <c r="AO48" s="19">
        <v>1.3080000000000001</v>
      </c>
      <c r="AP48" s="19">
        <f t="shared" si="88"/>
        <v>0.92656017135249258</v>
      </c>
      <c r="AQ48" s="19">
        <f t="shared" si="89"/>
        <v>0.3968285193966874</v>
      </c>
      <c r="AR48" s="19">
        <f t="shared" si="90"/>
        <v>2.3809711163801244</v>
      </c>
      <c r="AS48" s="19">
        <f t="shared" si="91"/>
        <v>2.7777996357768115</v>
      </c>
      <c r="AT48" s="36">
        <f t="shared" si="92"/>
        <v>0.15464748578906543</v>
      </c>
      <c r="AU48" s="17">
        <f t="shared" si="117"/>
        <v>60.572680021419409</v>
      </c>
      <c r="AV48" s="96">
        <f t="shared" si="94"/>
        <v>3.9307673286672756E-2</v>
      </c>
      <c r="AW48" s="26">
        <v>0.58140000000000003</v>
      </c>
      <c r="AX48" s="20">
        <v>4.1000000000000002E-2</v>
      </c>
      <c r="AY48" s="19">
        <v>1.306</v>
      </c>
      <c r="AZ48" s="19">
        <f t="shared" si="95"/>
        <v>0.92514341268069977</v>
      </c>
      <c r="BA48" s="19">
        <f>4*PI()^2*$C$13*SQRT($C$11*$C$2)*($C$7*AW48*AY48)^2</f>
        <v>0.3070913196248628</v>
      </c>
      <c r="BB48" s="19">
        <f>4*PI()^2*BB$1*SQRT($C$11*$C$2)*($C$7*AW48*AY48)^2</f>
        <v>2.4567305569989024</v>
      </c>
      <c r="BC48" s="19">
        <f t="shared" si="96"/>
        <v>2.7638218766237652</v>
      </c>
      <c r="BD48" s="36">
        <f t="shared" si="97"/>
        <v>0.21070572299384119</v>
      </c>
      <c r="BE48" s="17">
        <f t="shared" si="118"/>
        <v>56.473227153343345</v>
      </c>
      <c r="BF48" s="96">
        <f t="shared" si="99"/>
        <v>4.3502570701831375E-2</v>
      </c>
      <c r="BG48" s="26">
        <v>0.50119999999999998</v>
      </c>
      <c r="BH48" s="20">
        <v>3.2000000000000001E-2</v>
      </c>
      <c r="BI48" s="19">
        <v>1.32</v>
      </c>
      <c r="BJ48" s="19">
        <f t="shared" si="100"/>
        <v>0.93506072338324941</v>
      </c>
      <c r="BK48" s="19">
        <f t="shared" si="101"/>
        <v>0.23313158641071949</v>
      </c>
      <c r="BL48" s="19">
        <f t="shared" si="102"/>
        <v>2.3313158641071947</v>
      </c>
      <c r="BM48" s="19">
        <f t="shared" si="103"/>
        <v>2.564447450517914</v>
      </c>
      <c r="BN48" s="36">
        <f t="shared" si="104"/>
        <v>0.2099974276068447</v>
      </c>
      <c r="BO48" s="17">
        <f t="shared" si="119"/>
        <v>52.284996325066913</v>
      </c>
      <c r="BP48" s="96">
        <f t="shared" si="106"/>
        <v>4.4588620598018394E-2</v>
      </c>
      <c r="BQ48" s="26">
        <v>0.44319999999999998</v>
      </c>
      <c r="BR48" s="20">
        <v>3.1E-2</v>
      </c>
      <c r="BS48" s="19">
        <v>1.3140000000000001</v>
      </c>
      <c r="BT48" s="19">
        <f t="shared" si="107"/>
        <v>0.930810447367871</v>
      </c>
      <c r="BU48" s="19">
        <f t="shared" si="108"/>
        <v>0.18064309512101265</v>
      </c>
      <c r="BV48" s="19">
        <f t="shared" si="109"/>
        <v>2.1677171414521514</v>
      </c>
      <c r="BW48" s="19">
        <f t="shared" si="110"/>
        <v>2.3483602365731642</v>
      </c>
      <c r="BX48" s="36">
        <f t="shared" si="111"/>
        <v>0.24190776243983081</v>
      </c>
      <c r="BY48" s="17">
        <f t="shared" si="120"/>
        <v>49.256101212348291</v>
      </c>
      <c r="BZ48" s="96">
        <f t="shared" si="113"/>
        <v>4.4009109289971864E-2</v>
      </c>
    </row>
    <row r="49" spans="2:78" ht="20.100000000000001" customHeight="1">
      <c r="B49" s="15"/>
      <c r="C49" s="2"/>
      <c r="D49" s="2"/>
      <c r="E49" s="38">
        <v>54</v>
      </c>
      <c r="F49" s="20">
        <f t="shared" si="64"/>
        <v>1.0746</v>
      </c>
      <c r="G49" s="20">
        <f t="shared" si="65"/>
        <v>8.562704548417015</v>
      </c>
      <c r="H49" s="29">
        <f t="shared" si="66"/>
        <v>96108.591549295772</v>
      </c>
      <c r="I49" s="22">
        <v>1.2575000000000001</v>
      </c>
      <c r="J49" s="19">
        <v>9.7000000000000003E-2</v>
      </c>
      <c r="K49" s="19">
        <v>1.3240000000000001</v>
      </c>
      <c r="L49" s="19">
        <f t="shared" si="67"/>
        <v>0.93789424072683503</v>
      </c>
      <c r="M49" s="19">
        <f t="shared" si="68"/>
        <v>1.4764647729790759</v>
      </c>
      <c r="N49" s="19">
        <f t="shared" si="69"/>
        <v>0</v>
      </c>
      <c r="O49" s="19">
        <f t="shared" si="70"/>
        <v>1.4764647729790759</v>
      </c>
      <c r="P49" s="36">
        <f t="shared" si="71"/>
        <v>0</v>
      </c>
      <c r="Q49" s="17">
        <f t="shared" si="114"/>
        <v>102.84298206071738</v>
      </c>
      <c r="R49" s="96">
        <f t="shared" si="73"/>
        <v>0</v>
      </c>
      <c r="S49" s="22">
        <v>1.0806</v>
      </c>
      <c r="T49" s="19">
        <v>5.8999999999999997E-2</v>
      </c>
      <c r="U49" s="19">
        <v>1.3220000000000001</v>
      </c>
      <c r="V49" s="19">
        <f t="shared" si="74"/>
        <v>0.93647748205504222</v>
      </c>
      <c r="W49" s="19">
        <f t="shared" si="75"/>
        <v>1.086986045201449</v>
      </c>
      <c r="X49" s="19">
        <f t="shared" si="76"/>
        <v>2.1739720904028981</v>
      </c>
      <c r="Y49" s="19">
        <f t="shared" si="77"/>
        <v>3.2609581356043469</v>
      </c>
      <c r="Z49" s="36">
        <f t="shared" si="78"/>
        <v>7.7671385416339569E-2</v>
      </c>
      <c r="AA49" s="17">
        <f t="shared" si="115"/>
        <v>92.491389726981438</v>
      </c>
      <c r="AB49" s="96">
        <f t="shared" si="80"/>
        <v>2.350458887924689E-2</v>
      </c>
      <c r="AC49" s="22">
        <v>0.9244</v>
      </c>
      <c r="AD49" s="19">
        <v>5.0999999999999997E-2</v>
      </c>
      <c r="AE49" s="19">
        <v>1.3220000000000001</v>
      </c>
      <c r="AF49" s="19">
        <f t="shared" si="81"/>
        <v>0.93647748205504222</v>
      </c>
      <c r="AG49" s="19">
        <f t="shared" si="82"/>
        <v>0.79545188590832983</v>
      </c>
      <c r="AH49" s="19">
        <f t="shared" si="83"/>
        <v>3.1818075436333193</v>
      </c>
      <c r="AI49" s="19">
        <f t="shared" si="84"/>
        <v>3.977259429541649</v>
      </c>
      <c r="AJ49" s="36">
        <f t="shared" si="85"/>
        <v>0.13427934427909552</v>
      </c>
      <c r="AK49" s="17">
        <f t="shared" si="116"/>
        <v>83.351091691201034</v>
      </c>
      <c r="AL49" s="96">
        <f t="shared" si="87"/>
        <v>3.8173555727635505E-2</v>
      </c>
      <c r="AM49" s="26">
        <v>0.73939999999999995</v>
      </c>
      <c r="AN49" s="20">
        <v>3.3000000000000002E-2</v>
      </c>
      <c r="AO49" s="19">
        <v>1.3180000000000001</v>
      </c>
      <c r="AP49" s="19">
        <f t="shared" si="88"/>
        <v>0.93364396471145661</v>
      </c>
      <c r="AQ49" s="19">
        <f t="shared" si="89"/>
        <v>0.50584894073731157</v>
      </c>
      <c r="AR49" s="19">
        <f t="shared" si="90"/>
        <v>3.0350936444238688</v>
      </c>
      <c r="AS49" s="19">
        <f t="shared" si="91"/>
        <v>3.5409425851611802</v>
      </c>
      <c r="AT49" s="36">
        <f t="shared" si="92"/>
        <v>0.12954246144677292</v>
      </c>
      <c r="AU49" s="17">
        <f t="shared" si="117"/>
        <v>72.525514632178158</v>
      </c>
      <c r="AV49" s="96">
        <f t="shared" si="94"/>
        <v>4.184863299235738E-2</v>
      </c>
      <c r="AW49" s="22">
        <v>0.65410000000000001</v>
      </c>
      <c r="AX49" s="19">
        <v>2.8000000000000001E-2</v>
      </c>
      <c r="AY49" s="19">
        <v>1.3149999999999999</v>
      </c>
      <c r="AZ49" s="19">
        <f t="shared" si="95"/>
        <v>0.93151882670376729</v>
      </c>
      <c r="BA49" s="19">
        <f>4*PI()^2*$C$13*SQRT($C$11*$C$2)*($C$7*AW49*AY49)^2</f>
        <v>0.39406778776048618</v>
      </c>
      <c r="BB49" s="19">
        <f>4*PI()^2*BB$1*SQRT($C$11*$C$2)*($C$7*AW49*AY49)^2</f>
        <v>3.1525423020838894</v>
      </c>
      <c r="BC49" s="19">
        <f t="shared" si="96"/>
        <v>3.5466100898443758</v>
      </c>
      <c r="BD49" s="36">
        <f t="shared" si="97"/>
        <v>0.14588668573657723</v>
      </c>
      <c r="BE49" s="17">
        <f t="shared" si="118"/>
        <v>67.534045858477327</v>
      </c>
      <c r="BF49" s="96">
        <f t="shared" si="99"/>
        <v>4.6680785402525397E-2</v>
      </c>
      <c r="BG49" s="22">
        <v>0.56710000000000005</v>
      </c>
      <c r="BH49" s="19">
        <v>3.5000000000000003E-2</v>
      </c>
      <c r="BI49" s="19">
        <v>1.3260000000000001</v>
      </c>
      <c r="BJ49" s="19">
        <f t="shared" si="100"/>
        <v>0.93931099939862783</v>
      </c>
      <c r="BK49" s="19">
        <f t="shared" si="101"/>
        <v>0.30118786823973898</v>
      </c>
      <c r="BL49" s="19">
        <f t="shared" si="102"/>
        <v>3.0118786823973895</v>
      </c>
      <c r="BM49" s="19">
        <f t="shared" si="103"/>
        <v>3.3130665506371284</v>
      </c>
      <c r="BN49" s="36">
        <f t="shared" si="104"/>
        <v>0.2317774746004046</v>
      </c>
      <c r="BO49" s="17">
        <f t="shared" si="119"/>
        <v>62.443098809098998</v>
      </c>
      <c r="BP49" s="96">
        <f t="shared" si="106"/>
        <v>4.82339720455787E-2</v>
      </c>
      <c r="BQ49" s="22">
        <v>0.4844</v>
      </c>
      <c r="BR49" s="19">
        <v>2.7E-2</v>
      </c>
      <c r="BS49" s="19">
        <v>1.3360000000000001</v>
      </c>
      <c r="BT49" s="19">
        <f t="shared" si="107"/>
        <v>0.94639479275759186</v>
      </c>
      <c r="BU49" s="19">
        <f t="shared" si="108"/>
        <v>0.22307572706045303</v>
      </c>
      <c r="BV49" s="19">
        <f t="shared" si="109"/>
        <v>2.6769087247254362</v>
      </c>
      <c r="BW49" s="19">
        <f t="shared" si="110"/>
        <v>2.899984451785889</v>
      </c>
      <c r="BX49" s="36">
        <f t="shared" si="111"/>
        <v>0.21780811705266789</v>
      </c>
      <c r="BY49" s="17">
        <f t="shared" si="120"/>
        <v>57.603773280552019</v>
      </c>
      <c r="BZ49" s="96">
        <f t="shared" si="113"/>
        <v>4.6471065561762503E-2</v>
      </c>
    </row>
    <row r="50" spans="2:78" ht="20.100000000000001" customHeight="1">
      <c r="B50" s="15"/>
      <c r="C50" s="2"/>
      <c r="D50" s="16"/>
      <c r="E50" s="38">
        <v>56</v>
      </c>
      <c r="F50" s="20">
        <f t="shared" si="64"/>
        <v>1.1146</v>
      </c>
      <c r="G50" s="21">
        <f t="shared" si="65"/>
        <v>8.881435408212921</v>
      </c>
      <c r="H50" s="30">
        <f t="shared" si="66"/>
        <v>99686.056338028182</v>
      </c>
      <c r="I50" s="27">
        <v>1.304</v>
      </c>
      <c r="J50" s="21">
        <v>9.0999999999999998E-2</v>
      </c>
      <c r="K50" s="21">
        <v>1.3340000000000001</v>
      </c>
      <c r="L50" s="19">
        <f t="shared" si="67"/>
        <v>0.94497803408579906</v>
      </c>
      <c r="M50" s="19">
        <f t="shared" si="68"/>
        <v>1.6117510947462024</v>
      </c>
      <c r="N50" s="19">
        <f t="shared" si="69"/>
        <v>0</v>
      </c>
      <c r="O50" s="19">
        <f t="shared" si="70"/>
        <v>1.6117510947462024</v>
      </c>
      <c r="P50" s="36">
        <f t="shared" si="71"/>
        <v>0</v>
      </c>
      <c r="Q50" s="17">
        <f>0.5926*0.5*$C$6*$F50^3*($C$7*I50*2+$C$7)*$C$8</f>
        <v>117.7965220428035</v>
      </c>
      <c r="R50" s="96">
        <f t="shared" si="73"/>
        <v>0</v>
      </c>
      <c r="S50" s="27">
        <v>1.1372</v>
      </c>
      <c r="T50" s="21">
        <v>7.9000000000000001E-2</v>
      </c>
      <c r="U50" s="21">
        <v>1.331</v>
      </c>
      <c r="V50" s="19">
        <f t="shared" si="74"/>
        <v>0.94285289607810974</v>
      </c>
      <c r="W50" s="19">
        <f t="shared" si="75"/>
        <v>1.2202840784843805</v>
      </c>
      <c r="X50" s="19">
        <f t="shared" si="76"/>
        <v>2.4405681569687609</v>
      </c>
      <c r="Y50" s="19">
        <f t="shared" si="77"/>
        <v>3.6608522354531416</v>
      </c>
      <c r="Z50" s="36">
        <f t="shared" si="78"/>
        <v>0.10542153414485821</v>
      </c>
      <c r="AA50" s="17">
        <f>0.5926*0.5*$C$6*$F50^3*($C$7*S50*2+$C$7)*$C$8</f>
        <v>106.90491457232699</v>
      </c>
      <c r="AB50" s="96">
        <f t="shared" si="80"/>
        <v>2.2829335458825741E-2</v>
      </c>
      <c r="AC50" s="27">
        <v>0.95199999999999996</v>
      </c>
      <c r="AD50" s="21">
        <v>5.0999999999999997E-2</v>
      </c>
      <c r="AE50" s="21">
        <v>1.3380000000000001</v>
      </c>
      <c r="AF50" s="19">
        <f t="shared" si="81"/>
        <v>0.94781155142938467</v>
      </c>
      <c r="AG50" s="19">
        <f t="shared" si="82"/>
        <v>0.86420595691284907</v>
      </c>
      <c r="AH50" s="19">
        <f t="shared" si="83"/>
        <v>3.4568238276513963</v>
      </c>
      <c r="AI50" s="19">
        <f t="shared" si="84"/>
        <v>4.3210297845642458</v>
      </c>
      <c r="AJ50" s="36">
        <f t="shared" si="85"/>
        <v>0.13754934554506709</v>
      </c>
      <c r="AK50" s="17">
        <f>0.5926*0.5*$C$6*$F50^3*($C$7*AC50*2+$C$7)*$C$8</f>
        <v>94.811834814939417</v>
      </c>
      <c r="AL50" s="96">
        <f t="shared" si="87"/>
        <v>3.645983472842472E-2</v>
      </c>
      <c r="AM50" s="22">
        <v>0.74490000000000001</v>
      </c>
      <c r="AN50" s="19">
        <v>2.9000000000000001E-2</v>
      </c>
      <c r="AO50" s="19">
        <v>1.341</v>
      </c>
      <c r="AP50" s="19">
        <f t="shared" si="88"/>
        <v>0.94993668943707377</v>
      </c>
      <c r="AQ50" s="19">
        <f t="shared" si="89"/>
        <v>0.53147719735346399</v>
      </c>
      <c r="AR50" s="19">
        <f t="shared" si="90"/>
        <v>3.1888631841207835</v>
      </c>
      <c r="AS50" s="19">
        <f t="shared" si="91"/>
        <v>3.7203403814742475</v>
      </c>
      <c r="AT50" s="36">
        <f t="shared" si="92"/>
        <v>0.11784819580012122</v>
      </c>
      <c r="AU50" s="17">
        <f>0.5926*0.5*$C$6*$F50^3*($C$7*AM50*2+$C$7)*$C$8</f>
        <v>81.288741846500059</v>
      </c>
      <c r="AV50" s="96">
        <f t="shared" si="94"/>
        <v>3.9228841678253655E-2</v>
      </c>
      <c r="AW50" s="27">
        <v>0.6694</v>
      </c>
      <c r="AX50" s="21">
        <v>2.5999999999999999E-2</v>
      </c>
      <c r="AY50" s="21">
        <v>1.339</v>
      </c>
      <c r="AZ50" s="19">
        <f t="shared" si="95"/>
        <v>0.94851993076528096</v>
      </c>
      <c r="BA50" s="19">
        <f>4*PI()^2*$C$13*SQRT($C$11*$C$2)*($C$7*AW50*AY50)^2</f>
        <v>0.42792110070077444</v>
      </c>
      <c r="BB50" s="19">
        <f>4*PI()^2*BB$1*SQRT($C$11*$C$2)*($C$7*AW50*AY50)^2</f>
        <v>3.4233688056061955</v>
      </c>
      <c r="BC50" s="19">
        <f t="shared" si="96"/>
        <v>3.8512899063069699</v>
      </c>
      <c r="BD50" s="36">
        <f t="shared" si="97"/>
        <v>0.14045610573719558</v>
      </c>
      <c r="BE50" s="17">
        <f>0.5926*0.5*$C$6*$F50^3*($C$7*AW50*2+$C$7)*$C$8</f>
        <v>76.358787625750779</v>
      </c>
      <c r="BF50" s="96">
        <f t="shared" si="99"/>
        <v>4.4832676264908625E-2</v>
      </c>
      <c r="BG50" s="27">
        <v>0.58120000000000005</v>
      </c>
      <c r="BH50" s="21">
        <v>2.4E-2</v>
      </c>
      <c r="BI50" s="21">
        <v>1.343</v>
      </c>
      <c r="BJ50" s="19">
        <f t="shared" si="100"/>
        <v>0.95135344810886657</v>
      </c>
      <c r="BK50" s="19">
        <f t="shared" si="101"/>
        <v>0.32451469557129248</v>
      </c>
      <c r="BL50" s="19">
        <f t="shared" si="102"/>
        <v>3.2451469557129244</v>
      </c>
      <c r="BM50" s="19">
        <f t="shared" si="103"/>
        <v>3.5696616512842168</v>
      </c>
      <c r="BN50" s="36">
        <f t="shared" si="104"/>
        <v>0.16303445691531415</v>
      </c>
      <c r="BO50" s="17">
        <f>0.5926*0.5*$C$6*$F50^3*($C$7*BG50*2+$C$7)*$C$8</f>
        <v>70.599556337405303</v>
      </c>
      <c r="BP50" s="96">
        <f t="shared" si="106"/>
        <v>4.5965543185624375E-2</v>
      </c>
      <c r="BQ50" s="27">
        <v>0.51039999999999996</v>
      </c>
      <c r="BR50" s="21">
        <v>2.5000000000000001E-2</v>
      </c>
      <c r="BS50" s="21">
        <v>1.3540000000000001</v>
      </c>
      <c r="BT50" s="19">
        <f t="shared" si="107"/>
        <v>0.95914562080372701</v>
      </c>
      <c r="BU50" s="19">
        <f t="shared" si="108"/>
        <v>0.25438400002383715</v>
      </c>
      <c r="BV50" s="19">
        <f t="shared" si="109"/>
        <v>3.0526080002860456</v>
      </c>
      <c r="BW50" s="19">
        <f t="shared" si="110"/>
        <v>3.3069920003098829</v>
      </c>
      <c r="BX50" s="36">
        <f t="shared" si="111"/>
        <v>0.20714512525313689</v>
      </c>
      <c r="BY50" s="17">
        <f>0.5926*0.5*$C$6*$F50^3*($C$7*BQ50*2+$C$7)*$C$8</f>
        <v>65.97649992907354</v>
      </c>
      <c r="BZ50" s="96">
        <f t="shared" si="113"/>
        <v>4.6268110669218265E-2</v>
      </c>
    </row>
    <row r="51" spans="2:78" ht="20.100000000000001" customHeight="1">
      <c r="B51" s="15"/>
      <c r="C51" s="2"/>
      <c r="D51" s="16"/>
      <c r="E51" s="38">
        <v>58</v>
      </c>
      <c r="F51" s="20">
        <f t="shared" si="64"/>
        <v>1.1545999999999998</v>
      </c>
      <c r="G51" s="21">
        <f t="shared" si="65"/>
        <v>9.2001662680088252</v>
      </c>
      <c r="H51" s="30">
        <f t="shared" si="66"/>
        <v>103263.52112676055</v>
      </c>
      <c r="I51" s="27">
        <v>1.26</v>
      </c>
      <c r="J51" s="21">
        <v>9.1999999999999998E-2</v>
      </c>
      <c r="K51" s="21">
        <v>1.3460000000000001</v>
      </c>
      <c r="L51" s="19">
        <f t="shared" si="67"/>
        <v>0.95347858611655589</v>
      </c>
      <c r="M51" s="19">
        <f t="shared" si="68"/>
        <v>1.5320126168292429</v>
      </c>
      <c r="N51" s="19">
        <f t="shared" si="69"/>
        <v>0</v>
      </c>
      <c r="O51" s="19">
        <f t="shared" si="70"/>
        <v>1.5320126168292429</v>
      </c>
      <c r="P51" s="36">
        <f t="shared" si="71"/>
        <v>0</v>
      </c>
      <c r="Q51" s="17">
        <f t="shared" ref="Q51:Q55" si="121">0.5926*0.5*$C$6*$F51^3*($C$7*I51*2+$C$7)*$C$8</f>
        <v>127.74565750983156</v>
      </c>
      <c r="R51" s="96">
        <f t="shared" si="73"/>
        <v>0</v>
      </c>
      <c r="S51" s="27">
        <v>0.99629999999999996</v>
      </c>
      <c r="T51" s="21">
        <v>5.6000000000000001E-2</v>
      </c>
      <c r="U51" s="21">
        <v>1.3560000000000001</v>
      </c>
      <c r="V51" s="19">
        <f t="shared" si="74"/>
        <v>0.96056237947551981</v>
      </c>
      <c r="W51" s="19">
        <f t="shared" si="75"/>
        <v>0.9721443839590681</v>
      </c>
      <c r="X51" s="19">
        <f t="shared" si="76"/>
        <v>1.9442887679181362</v>
      </c>
      <c r="Y51" s="19">
        <f t="shared" si="77"/>
        <v>2.9164331518772042</v>
      </c>
      <c r="Z51" s="36">
        <f t="shared" si="78"/>
        <v>7.7562810213977693E-2</v>
      </c>
      <c r="AA51" s="17">
        <f t="shared" ref="AA51:AA55" si="122">0.5926*0.5*$C$6*$F51^3*($C$7*S51*2+$C$7)*$C$8</f>
        <v>108.60558371134145</v>
      </c>
      <c r="AB51" s="96">
        <f t="shared" si="80"/>
        <v>1.7902291037685369E-2</v>
      </c>
      <c r="AC51" s="27">
        <v>0.85070000000000001</v>
      </c>
      <c r="AD51" s="21">
        <v>3.9E-2</v>
      </c>
      <c r="AE51" s="21">
        <v>1.3560000000000001</v>
      </c>
      <c r="AF51" s="19">
        <f t="shared" si="81"/>
        <v>0.96056237947551981</v>
      </c>
      <c r="AG51" s="19">
        <f t="shared" si="82"/>
        <v>0.70876681700620725</v>
      </c>
      <c r="AH51" s="19">
        <f t="shared" si="83"/>
        <v>2.835067268024829</v>
      </c>
      <c r="AI51" s="19">
        <f t="shared" si="84"/>
        <v>3.5438340850310364</v>
      </c>
      <c r="AJ51" s="36">
        <f t="shared" si="85"/>
        <v>0.10803391422661181</v>
      </c>
      <c r="AK51" s="17">
        <f t="shared" ref="AK51:AK55" si="123">0.5926*0.5*$C$6*$F51^3*($C$7*AC51*2+$C$7)*$C$8</f>
        <v>98.037533862800842</v>
      </c>
      <c r="AL51" s="96">
        <f t="shared" si="87"/>
        <v>2.8918182213685417E-2</v>
      </c>
      <c r="AM51" s="27">
        <v>0.7117</v>
      </c>
      <c r="AN51" s="21">
        <v>2.3E-2</v>
      </c>
      <c r="AO51" s="21">
        <v>1.3580000000000001</v>
      </c>
      <c r="AP51" s="19">
        <f t="shared" si="88"/>
        <v>0.96197913814731262</v>
      </c>
      <c r="AQ51" s="19">
        <f t="shared" si="89"/>
        <v>0.49753610674759835</v>
      </c>
      <c r="AR51" s="19">
        <f t="shared" si="90"/>
        <v>2.9852166404855898</v>
      </c>
      <c r="AS51" s="19">
        <f t="shared" si="91"/>
        <v>3.4827527472331883</v>
      </c>
      <c r="AT51" s="36">
        <f t="shared" si="92"/>
        <v>9.5850583354408075E-2</v>
      </c>
      <c r="AU51" s="17">
        <f t="shared" ref="AU51:AU55" si="124">0.5926*0.5*$C$6*$F51^3*($C$7*AM51*2+$C$7)*$C$8</f>
        <v>87.948530229922113</v>
      </c>
      <c r="AV51" s="96">
        <f t="shared" si="94"/>
        <v>3.3942768943169332E-2</v>
      </c>
      <c r="AW51" s="27">
        <v>0.65580000000000005</v>
      </c>
      <c r="AX51" s="21">
        <v>2.1999999999999999E-2</v>
      </c>
      <c r="AY51" s="21">
        <v>1.361</v>
      </c>
      <c r="AZ51" s="19">
        <f t="shared" si="95"/>
        <v>0.96410427615500183</v>
      </c>
      <c r="BA51" s="19">
        <f>4*PI()^2*$C$13*SQRT($C$11*$C$2)*($C$7*AW51*AY51)^2</f>
        <v>0.42431678029795711</v>
      </c>
      <c r="BB51" s="19">
        <f>4*PI()^2*BB$1*SQRT($C$11*$C$2)*($C$7*AW51*AY51)^2</f>
        <v>3.3945342423836569</v>
      </c>
      <c r="BC51" s="19">
        <f t="shared" si="96"/>
        <v>3.8188510226816139</v>
      </c>
      <c r="BD51" s="36">
        <f t="shared" si="97"/>
        <v>0.12278492585294765</v>
      </c>
      <c r="BE51" s="17">
        <f t="shared" ref="BE51:BE55" si="125">0.5926*0.5*$C$6*$F51^3*($C$7*AW51*2+$C$7)*$C$8</f>
        <v>83.89115394878597</v>
      </c>
      <c r="BF51" s="96">
        <f t="shared" si="99"/>
        <v>4.0463554053100266E-2</v>
      </c>
      <c r="BG51" s="27">
        <v>0.58589999999999998</v>
      </c>
      <c r="BH51" s="21">
        <v>2.1000000000000001E-2</v>
      </c>
      <c r="BI51" s="21">
        <v>1.363</v>
      </c>
      <c r="BJ51" s="19">
        <f t="shared" si="100"/>
        <v>0.96552103482679463</v>
      </c>
      <c r="BK51" s="19">
        <f t="shared" si="101"/>
        <v>0.33967989267270737</v>
      </c>
      <c r="BL51" s="19">
        <f t="shared" si="102"/>
        <v>3.3967989267270737</v>
      </c>
      <c r="BM51" s="19">
        <f t="shared" si="103"/>
        <v>3.7364788193997809</v>
      </c>
      <c r="BN51" s="36">
        <f t="shared" si="104"/>
        <v>0.14693563713919283</v>
      </c>
      <c r="BO51" s="17">
        <f t="shared" ref="BO51:BO55" si="126">0.5926*0.5*$C$6*$F51^3*($C$7*BG51*2+$C$7)*$C$8</f>
        <v>78.817619028367091</v>
      </c>
      <c r="BP51" s="96">
        <f t="shared" si="106"/>
        <v>4.3096949243094221E-2</v>
      </c>
      <c r="BQ51" s="27">
        <v>0.5091</v>
      </c>
      <c r="BR51" s="21">
        <v>1.9E-2</v>
      </c>
      <c r="BS51" s="21">
        <v>1.3720000000000001</v>
      </c>
      <c r="BT51" s="19">
        <f t="shared" si="107"/>
        <v>0.97189644884986226</v>
      </c>
      <c r="BU51" s="19">
        <f t="shared" si="108"/>
        <v>0.25986365870594469</v>
      </c>
      <c r="BV51" s="19">
        <f t="shared" si="109"/>
        <v>3.118363904471336</v>
      </c>
      <c r="BW51" s="19">
        <f t="shared" si="110"/>
        <v>3.3782275631772807</v>
      </c>
      <c r="BX51" s="36">
        <f t="shared" si="111"/>
        <v>0.16164385669760187</v>
      </c>
      <c r="BY51" s="17">
        <f t="shared" ref="BY51:BY55" si="127">0.5926*0.5*$C$6*$F51^3*($C$7*BQ51*2+$C$7)*$C$8</f>
        <v>73.243263064301715</v>
      </c>
      <c r="BZ51" s="96">
        <f t="shared" si="113"/>
        <v>4.2575436620480203E-2</v>
      </c>
    </row>
    <row r="52" spans="2:78" ht="20.100000000000001" customHeight="1">
      <c r="B52" s="2"/>
      <c r="C52" s="2"/>
      <c r="D52" s="16"/>
      <c r="E52" s="38">
        <v>60</v>
      </c>
      <c r="F52" s="20">
        <f t="shared" si="64"/>
        <v>1.1945999999999999</v>
      </c>
      <c r="G52" s="21">
        <f t="shared" si="65"/>
        <v>9.5188971278047312</v>
      </c>
      <c r="H52" s="30">
        <f t="shared" si="66"/>
        <v>106840.98591549294</v>
      </c>
      <c r="I52" s="27">
        <v>1.2831999999999999</v>
      </c>
      <c r="J52" s="21">
        <v>0.104</v>
      </c>
      <c r="K52" s="21">
        <v>1.353</v>
      </c>
      <c r="L52" s="19">
        <f t="shared" si="67"/>
        <v>0.9584372414678306</v>
      </c>
      <c r="M52" s="19">
        <f t="shared" si="68"/>
        <v>1.6055189169649089</v>
      </c>
      <c r="N52" s="19">
        <f t="shared" si="69"/>
        <v>0</v>
      </c>
      <c r="O52" s="19">
        <f t="shared" si="70"/>
        <v>1.6055189169649089</v>
      </c>
      <c r="P52" s="36">
        <f t="shared" si="71"/>
        <v>0</v>
      </c>
      <c r="Q52" s="17">
        <f t="shared" si="121"/>
        <v>143.35287435902174</v>
      </c>
      <c r="R52" s="96">
        <f t="shared" si="73"/>
        <v>0</v>
      </c>
      <c r="S52" s="27">
        <v>0.97709999999999997</v>
      </c>
      <c r="T52" s="21">
        <v>4.7E-2</v>
      </c>
      <c r="U52" s="21">
        <v>1.3640000000000001</v>
      </c>
      <c r="V52" s="19">
        <f t="shared" si="74"/>
        <v>0.96622941416269104</v>
      </c>
      <c r="W52" s="19">
        <f t="shared" si="75"/>
        <v>0.94610186617601943</v>
      </c>
      <c r="X52" s="19">
        <f t="shared" si="76"/>
        <v>1.8922037323520389</v>
      </c>
      <c r="Y52" s="19">
        <f t="shared" si="77"/>
        <v>2.8383055985280583</v>
      </c>
      <c r="Z52" s="36">
        <f t="shared" si="78"/>
        <v>6.5867734810544157E-2</v>
      </c>
      <c r="AA52" s="17">
        <f t="shared" si="122"/>
        <v>118.74525051352121</v>
      </c>
      <c r="AB52" s="96">
        <f t="shared" si="80"/>
        <v>1.5934984550279578E-2</v>
      </c>
      <c r="AC52" s="27">
        <v>0.81669999999999998</v>
      </c>
      <c r="AD52" s="21">
        <v>2.7E-2</v>
      </c>
      <c r="AE52" s="21">
        <v>1.369</v>
      </c>
      <c r="AF52" s="19">
        <f t="shared" si="81"/>
        <v>0.96977131084217305</v>
      </c>
      <c r="AG52" s="19">
        <f t="shared" si="82"/>
        <v>0.66582966315525594</v>
      </c>
      <c r="AH52" s="19">
        <f t="shared" si="83"/>
        <v>2.6633186526210237</v>
      </c>
      <c r="AI52" s="19">
        <f t="shared" si="84"/>
        <v>3.3291483157762798</v>
      </c>
      <c r="AJ52" s="36">
        <f t="shared" si="85"/>
        <v>7.6233662626757168E-2</v>
      </c>
      <c r="AK52" s="17">
        <f t="shared" si="123"/>
        <v>105.85056621159934</v>
      </c>
      <c r="AL52" s="96">
        <f t="shared" si="87"/>
        <v>2.5161118621670361E-2</v>
      </c>
      <c r="AM52" s="27">
        <v>0.71679999999999999</v>
      </c>
      <c r="AN52" s="21">
        <v>2.5000000000000001E-2</v>
      </c>
      <c r="AO52" s="21">
        <v>1.369</v>
      </c>
      <c r="AP52" s="19">
        <f t="shared" si="88"/>
        <v>0.96977131084217305</v>
      </c>
      <c r="AQ52" s="19">
        <f t="shared" si="89"/>
        <v>0.5129015617816336</v>
      </c>
      <c r="AR52" s="19">
        <f t="shared" si="90"/>
        <v>3.0774093706898009</v>
      </c>
      <c r="AS52" s="19">
        <f t="shared" si="91"/>
        <v>3.5903109324714344</v>
      </c>
      <c r="AT52" s="36">
        <f t="shared" si="92"/>
        <v>0.10588008698160717</v>
      </c>
      <c r="AU52" s="17">
        <f t="shared" si="124"/>
        <v>97.819525302858722</v>
      </c>
      <c r="AV52" s="96">
        <f t="shared" si="94"/>
        <v>3.1460072630304058E-2</v>
      </c>
      <c r="AW52" s="27">
        <v>0.6704</v>
      </c>
      <c r="AX52" s="21">
        <v>0.02</v>
      </c>
      <c r="AY52" s="21">
        <v>1.371</v>
      </c>
      <c r="AZ52" s="19">
        <f t="shared" si="95"/>
        <v>0.97118806951396586</v>
      </c>
      <c r="BA52" s="19">
        <f>4*PI()^2*$C$13*SQRT($C$11*$C$2)*($C$7*AW52*AY52)^2</f>
        <v>0.44996014985029725</v>
      </c>
      <c r="BB52" s="19">
        <f>4*PI()^2*BB$1*SQRT($C$11*$C$2)*($C$7*AW52*AY52)^2</f>
        <v>3.599681198802378</v>
      </c>
      <c r="BC52" s="19">
        <f t="shared" si="96"/>
        <v>4.049641348652675</v>
      </c>
      <c r="BD52" s="36">
        <f t="shared" si="97"/>
        <v>0.11326898956162681</v>
      </c>
      <c r="BE52" s="17">
        <f t="shared" si="125"/>
        <v>94.089392188088297</v>
      </c>
      <c r="BF52" s="96">
        <f t="shared" si="99"/>
        <v>3.8258098124456769E-2</v>
      </c>
      <c r="BG52" s="27">
        <v>0.58940000000000003</v>
      </c>
      <c r="BH52" s="21">
        <v>2.1000000000000001E-2</v>
      </c>
      <c r="BI52" s="21">
        <v>1.375</v>
      </c>
      <c r="BJ52" s="19">
        <f t="shared" si="100"/>
        <v>0.97402158685755147</v>
      </c>
      <c r="BK52" s="19">
        <f t="shared" si="101"/>
        <v>0.34982979153728827</v>
      </c>
      <c r="BL52" s="19">
        <f t="shared" si="102"/>
        <v>3.4982979153728824</v>
      </c>
      <c r="BM52" s="19">
        <f t="shared" si="103"/>
        <v>3.8481277069101707</v>
      </c>
      <c r="BN52" s="36">
        <f t="shared" si="104"/>
        <v>0.14953430107095467</v>
      </c>
      <c r="BO52" s="17">
        <f t="shared" si="126"/>
        <v>87.577737397217533</v>
      </c>
      <c r="BP52" s="96">
        <f t="shared" si="106"/>
        <v>3.9945059319196667E-2</v>
      </c>
      <c r="BQ52" s="27">
        <v>0.52949999999999997</v>
      </c>
      <c r="BR52" s="21">
        <v>2.1000000000000001E-2</v>
      </c>
      <c r="BS52" s="21">
        <v>1.3779999999999999</v>
      </c>
      <c r="BT52" s="19">
        <f t="shared" si="107"/>
        <v>0.97614672486524057</v>
      </c>
      <c r="BU52" s="19">
        <f t="shared" si="108"/>
        <v>0.2835707918574778</v>
      </c>
      <c r="BV52" s="19">
        <f t="shared" si="109"/>
        <v>3.4028495022897332</v>
      </c>
      <c r="BW52" s="19">
        <f t="shared" si="110"/>
        <v>3.6864202941472111</v>
      </c>
      <c r="BX52" s="36">
        <f t="shared" si="111"/>
        <v>0.18022503146090973</v>
      </c>
      <c r="BY52" s="17">
        <f t="shared" si="127"/>
        <v>82.762328483968631</v>
      </c>
      <c r="BZ52" s="96">
        <f t="shared" si="113"/>
        <v>4.1115922722605343E-2</v>
      </c>
    </row>
    <row r="53" spans="2:78" ht="20.100000000000001" customHeight="1">
      <c r="B53" s="16"/>
      <c r="C53" s="16"/>
      <c r="D53" s="16"/>
      <c r="E53" s="38">
        <v>62</v>
      </c>
      <c r="F53" s="20">
        <f t="shared" si="64"/>
        <v>1.2345999999999999</v>
      </c>
      <c r="G53" s="21">
        <f t="shared" si="65"/>
        <v>9.8376279876006389</v>
      </c>
      <c r="H53" s="30">
        <f t="shared" si="66"/>
        <v>110418.45070422534</v>
      </c>
      <c r="I53" s="27">
        <v>1.4048</v>
      </c>
      <c r="J53" s="21">
        <v>7.9000000000000001E-2</v>
      </c>
      <c r="K53" s="21">
        <v>1.351</v>
      </c>
      <c r="L53" s="19">
        <f t="shared" si="67"/>
        <v>0.9570204827960378</v>
      </c>
      <c r="M53" s="19">
        <f t="shared" si="68"/>
        <v>1.9185398620278218</v>
      </c>
      <c r="N53" s="19">
        <f t="shared" si="69"/>
        <v>0</v>
      </c>
      <c r="O53" s="19">
        <f t="shared" si="70"/>
        <v>1.9185398620278218</v>
      </c>
      <c r="P53" s="36">
        <f t="shared" si="71"/>
        <v>0</v>
      </c>
      <c r="Q53" s="17">
        <f t="shared" si="121"/>
        <v>169.03125616599976</v>
      </c>
      <c r="R53" s="96">
        <f t="shared" si="73"/>
        <v>0</v>
      </c>
      <c r="S53" s="27">
        <v>1.0961000000000001</v>
      </c>
      <c r="T53" s="21">
        <v>7.0000000000000007E-2</v>
      </c>
      <c r="U53" s="21">
        <v>1.3580000000000001</v>
      </c>
      <c r="V53" s="19">
        <f t="shared" si="74"/>
        <v>0.96197913814731262</v>
      </c>
      <c r="W53" s="19">
        <f t="shared" si="75"/>
        <v>1.1801331973211859</v>
      </c>
      <c r="X53" s="19">
        <f t="shared" si="76"/>
        <v>2.3602663946423719</v>
      </c>
      <c r="Y53" s="19">
        <f t="shared" si="77"/>
        <v>3.540399591963558</v>
      </c>
      <c r="Z53" s="36">
        <f t="shared" si="78"/>
        <v>9.7239722243602403E-2</v>
      </c>
      <c r="AA53" s="17">
        <f t="shared" si="122"/>
        <v>141.63733093582121</v>
      </c>
      <c r="AB53" s="96">
        <f t="shared" si="80"/>
        <v>1.6664154704467405E-2</v>
      </c>
      <c r="AC53" s="27">
        <v>0.88349999999999995</v>
      </c>
      <c r="AD53" s="21">
        <v>3.4000000000000002E-2</v>
      </c>
      <c r="AE53" s="21">
        <v>1.371</v>
      </c>
      <c r="AF53" s="19">
        <f t="shared" si="81"/>
        <v>0.97118806951396586</v>
      </c>
      <c r="AG53" s="19">
        <f t="shared" si="82"/>
        <v>0.78148230569383581</v>
      </c>
      <c r="AH53" s="19">
        <f t="shared" si="83"/>
        <v>3.1259292227753432</v>
      </c>
      <c r="AI53" s="19">
        <f t="shared" si="84"/>
        <v>3.9074115284691793</v>
      </c>
      <c r="AJ53" s="36">
        <f t="shared" si="85"/>
        <v>9.6278641127382811E-2</v>
      </c>
      <c r="AK53" s="17">
        <f t="shared" si="123"/>
        <v>122.77128459977988</v>
      </c>
      <c r="AL53" s="96">
        <f t="shared" si="87"/>
        <v>2.5461403560005983E-2</v>
      </c>
      <c r="AM53" s="27">
        <v>0.74309999999999998</v>
      </c>
      <c r="AN53" s="21">
        <v>2.5000000000000001E-2</v>
      </c>
      <c r="AO53" s="21">
        <v>1.37</v>
      </c>
      <c r="AP53" s="19">
        <f t="shared" si="88"/>
        <v>0.97047969017806945</v>
      </c>
      <c r="AQ53" s="19">
        <f t="shared" si="89"/>
        <v>0.55203522269179861</v>
      </c>
      <c r="AR53" s="19">
        <f t="shared" si="90"/>
        <v>3.3122113361507912</v>
      </c>
      <c r="AS53" s="19">
        <f t="shared" si="91"/>
        <v>3.8642465588425896</v>
      </c>
      <c r="AT53" s="36">
        <f t="shared" si="92"/>
        <v>0.10603482585315697</v>
      </c>
      <c r="AU53" s="17">
        <f t="shared" si="124"/>
        <v>110.31223988867823</v>
      </c>
      <c r="AV53" s="96">
        <f t="shared" si="94"/>
        <v>3.0025782628412899E-2</v>
      </c>
      <c r="AW53" s="27">
        <v>0.70109999999999995</v>
      </c>
      <c r="AX53" s="21">
        <v>2.4E-2</v>
      </c>
      <c r="AY53" s="21">
        <v>1.369</v>
      </c>
      <c r="AZ53" s="19">
        <f t="shared" si="95"/>
        <v>0.96977131084217305</v>
      </c>
      <c r="BA53" s="19">
        <f>4*PI()^2*$C$13*SQRT($C$11*$C$2)*($C$7*AW53*AY53)^2</f>
        <v>0.49067955462598584</v>
      </c>
      <c r="BB53" s="19">
        <f>4*PI()^2*BB$1*SQRT($C$11*$C$2)*($C$7*AW53*AY53)^2</f>
        <v>3.9254364370078867</v>
      </c>
      <c r="BC53" s="19">
        <f t="shared" si="96"/>
        <v>4.4161159916338724</v>
      </c>
      <c r="BD53" s="36">
        <f t="shared" si="97"/>
        <v>0.13552651133645721</v>
      </c>
      <c r="BE53" s="17">
        <f t="shared" si="125"/>
        <v>106.58517523151107</v>
      </c>
      <c r="BF53" s="96">
        <f t="shared" si="99"/>
        <v>3.6829103376539385E-2</v>
      </c>
      <c r="BG53" s="27">
        <v>0.64670000000000005</v>
      </c>
      <c r="BH53" s="21">
        <v>1.9E-2</v>
      </c>
      <c r="BI53" s="21">
        <v>1.3720000000000001</v>
      </c>
      <c r="BJ53" s="19">
        <f t="shared" si="100"/>
        <v>0.97189644884986226</v>
      </c>
      <c r="BK53" s="19">
        <f t="shared" si="101"/>
        <v>0.41931951668652895</v>
      </c>
      <c r="BL53" s="19">
        <f t="shared" si="102"/>
        <v>4.1931951668652889</v>
      </c>
      <c r="BM53" s="19">
        <f t="shared" si="103"/>
        <v>4.6125146835518178</v>
      </c>
      <c r="BN53" s="36">
        <f t="shared" si="104"/>
        <v>0.13470321391466825</v>
      </c>
      <c r="BO53" s="17">
        <f t="shared" si="126"/>
        <v>101.75773910413268</v>
      </c>
      <c r="BP53" s="96">
        <f t="shared" si="106"/>
        <v>4.1207629058800412E-2</v>
      </c>
      <c r="BQ53" s="27">
        <v>0.5776</v>
      </c>
      <c r="BR53" s="21">
        <v>0.02</v>
      </c>
      <c r="BS53" s="21">
        <v>1.379</v>
      </c>
      <c r="BT53" s="19">
        <f t="shared" si="107"/>
        <v>0.97685510420113697</v>
      </c>
      <c r="BU53" s="19">
        <f t="shared" si="108"/>
        <v>0.33792010649903687</v>
      </c>
      <c r="BV53" s="19">
        <f t="shared" si="109"/>
        <v>4.0550412779884422</v>
      </c>
      <c r="BW53" s="19">
        <f t="shared" si="110"/>
        <v>4.3929613844874789</v>
      </c>
      <c r="BX53" s="36">
        <f t="shared" si="111"/>
        <v>0.17189209634629293</v>
      </c>
      <c r="BY53" s="17">
        <f t="shared" si="127"/>
        <v>95.625830346745772</v>
      </c>
      <c r="BZ53" s="96">
        <f t="shared" si="113"/>
        <v>4.2405292202792766E-2</v>
      </c>
    </row>
    <row r="54" spans="2:78" ht="20.100000000000001" customHeight="1" thickBot="1">
      <c r="B54" s="16"/>
      <c r="C54" s="16"/>
      <c r="D54" s="18"/>
      <c r="E54" s="38">
        <v>64</v>
      </c>
      <c r="F54" s="24">
        <f t="shared" si="64"/>
        <v>1.2746</v>
      </c>
      <c r="G54" s="25">
        <f t="shared" si="65"/>
        <v>10.156358847396545</v>
      </c>
      <c r="H54" s="31">
        <f t="shared" si="66"/>
        <v>113995.91549295773</v>
      </c>
      <c r="I54" s="28">
        <v>1.4843</v>
      </c>
      <c r="J54" s="25">
        <v>8.8999999999999996E-2</v>
      </c>
      <c r="K54" s="25">
        <v>1.355</v>
      </c>
      <c r="L54" s="35">
        <f t="shared" si="67"/>
        <v>0.95985400013962341</v>
      </c>
      <c r="M54" s="35">
        <f t="shared" si="68"/>
        <v>2.1545327364275306</v>
      </c>
      <c r="N54" s="35">
        <f t="shared" si="69"/>
        <v>0</v>
      </c>
      <c r="O54" s="35">
        <f t="shared" si="70"/>
        <v>2.1545327364275306</v>
      </c>
      <c r="P54" s="37">
        <f t="shared" si="71"/>
        <v>0</v>
      </c>
      <c r="Q54" s="17">
        <f t="shared" si="121"/>
        <v>193.761680957664</v>
      </c>
      <c r="R54" s="96">
        <f t="shared" si="73"/>
        <v>0</v>
      </c>
      <c r="S54" s="28">
        <v>1.3749</v>
      </c>
      <c r="T54" s="25">
        <v>7.6999999999999999E-2</v>
      </c>
      <c r="U54" s="25">
        <v>1.351</v>
      </c>
      <c r="V54" s="35">
        <f t="shared" si="74"/>
        <v>0.9570204827960378</v>
      </c>
      <c r="W54" s="35">
        <f t="shared" si="75"/>
        <v>1.8377399393148461</v>
      </c>
      <c r="X54" s="35">
        <f t="shared" si="76"/>
        <v>3.6754798786296923</v>
      </c>
      <c r="Y54" s="35">
        <f t="shared" si="77"/>
        <v>5.5132198179445382</v>
      </c>
      <c r="Z54" s="37">
        <f t="shared" si="78"/>
        <v>0.10586381802628171</v>
      </c>
      <c r="AA54" s="17">
        <f t="shared" si="122"/>
        <v>183.07905842237778</v>
      </c>
      <c r="AB54" s="96">
        <f t="shared" si="80"/>
        <v>2.0075916439061377E-2</v>
      </c>
      <c r="AC54" s="28">
        <v>1.0994999999999999</v>
      </c>
      <c r="AD54" s="25">
        <v>6.6000000000000003E-2</v>
      </c>
      <c r="AE54" s="25">
        <v>1.3560000000000001</v>
      </c>
      <c r="AF54" s="35">
        <f t="shared" si="81"/>
        <v>0.96056237947551981</v>
      </c>
      <c r="AG54" s="35">
        <f t="shared" si="82"/>
        <v>1.1839707638972956</v>
      </c>
      <c r="AH54" s="35">
        <f t="shared" si="83"/>
        <v>4.7358830555891824</v>
      </c>
      <c r="AI54" s="35">
        <f t="shared" si="84"/>
        <v>5.9198538194864785</v>
      </c>
      <c r="AJ54" s="37">
        <f t="shared" si="85"/>
        <v>0.18282662407580461</v>
      </c>
      <c r="AK54" s="17">
        <f t="shared" si="123"/>
        <v>156.18697207669385</v>
      </c>
      <c r="AL54" s="96">
        <f t="shared" si="87"/>
        <v>3.0321882757696848E-2</v>
      </c>
      <c r="AM54" s="28">
        <v>0.83650000000000002</v>
      </c>
      <c r="AN54" s="25">
        <v>3.9E-2</v>
      </c>
      <c r="AO54" s="25">
        <v>1.3640000000000001</v>
      </c>
      <c r="AP54" s="35">
        <f t="shared" si="88"/>
        <v>0.96622941416269104</v>
      </c>
      <c r="AQ54" s="35">
        <f t="shared" si="89"/>
        <v>0.69341265459898005</v>
      </c>
      <c r="AR54" s="35">
        <f t="shared" si="90"/>
        <v>4.1604759275938799</v>
      </c>
      <c r="AS54" s="35">
        <f t="shared" si="91"/>
        <v>4.8538885821928597</v>
      </c>
      <c r="AT54" s="37">
        <f t="shared" si="92"/>
        <v>0.16396861644326946</v>
      </c>
      <c r="AU54" s="17">
        <f t="shared" si="124"/>
        <v>130.50571314817213</v>
      </c>
      <c r="AV54" s="96">
        <f t="shared" si="94"/>
        <v>3.1879645934505603E-2</v>
      </c>
      <c r="AW54" s="28">
        <v>0.76359999999999995</v>
      </c>
      <c r="AX54" s="25">
        <v>3.5000000000000003E-2</v>
      </c>
      <c r="AY54" s="25">
        <v>1.361</v>
      </c>
      <c r="AZ54" s="35">
        <f t="shared" si="95"/>
        <v>0.96410427615500183</v>
      </c>
      <c r="BA54" s="35">
        <f>4*PI()^2*$C$13*SQRT($C$11*$C$2)*($C$7*AW54*AY54)^2</f>
        <v>0.57527992849634557</v>
      </c>
      <c r="BB54" s="35">
        <f>4*PI()^2*BB$1*SQRT($C$11*$C$2)*($C$7*AW54*AY54)^2</f>
        <v>4.6022394279707646</v>
      </c>
      <c r="BC54" s="35">
        <f t="shared" si="96"/>
        <v>5.1775193564671103</v>
      </c>
      <c r="BD54" s="37">
        <f t="shared" si="97"/>
        <v>0.19533965476605314</v>
      </c>
      <c r="BE54" s="17">
        <f t="shared" si="125"/>
        <v>123.38721970372637</v>
      </c>
      <c r="BF54" s="96">
        <f t="shared" si="99"/>
        <v>3.7299158203106621E-2</v>
      </c>
      <c r="BG54" s="28">
        <v>0.70509999999999995</v>
      </c>
      <c r="BH54" s="25">
        <v>3.9E-2</v>
      </c>
      <c r="BI54" s="25">
        <v>1.3660000000000001</v>
      </c>
      <c r="BJ54" s="35">
        <f t="shared" si="100"/>
        <v>0.96764617283448384</v>
      </c>
      <c r="BK54" s="35">
        <f t="shared" si="101"/>
        <v>0.49412173759446848</v>
      </c>
      <c r="BL54" s="35">
        <f t="shared" si="102"/>
        <v>4.9412173759446842</v>
      </c>
      <c r="BM54" s="35">
        <f t="shared" si="103"/>
        <v>5.4353391135391531</v>
      </c>
      <c r="BN54" s="37">
        <f t="shared" si="104"/>
        <v>0.27408302558745745</v>
      </c>
      <c r="BO54" s="17">
        <f t="shared" si="126"/>
        <v>117.67484842114646</v>
      </c>
      <c r="BP54" s="96">
        <f t="shared" si="106"/>
        <v>4.1990429069945039E-2</v>
      </c>
      <c r="BQ54" s="28">
        <v>0.63019999999999998</v>
      </c>
      <c r="BR54" s="25">
        <v>2.7E-2</v>
      </c>
      <c r="BS54" s="25">
        <v>1.3740000000000001</v>
      </c>
      <c r="BT54" s="35">
        <f t="shared" si="107"/>
        <v>0.97331320752165507</v>
      </c>
      <c r="BU54" s="35">
        <f t="shared" si="108"/>
        <v>0.39935708626584715</v>
      </c>
      <c r="BV54" s="35">
        <f t="shared" si="109"/>
        <v>4.792285035190166</v>
      </c>
      <c r="BW54" s="35">
        <f t="shared" si="110"/>
        <v>5.1916421214560131</v>
      </c>
      <c r="BX54" s="37">
        <f t="shared" si="111"/>
        <v>0.23037460826228667</v>
      </c>
      <c r="BY54" s="17">
        <f t="shared" si="127"/>
        <v>110.3610602319971</v>
      </c>
      <c r="BZ54" s="96">
        <f t="shared" si="113"/>
        <v>4.3423695143160045E-2</v>
      </c>
    </row>
    <row r="55" spans="2:78" ht="20.100000000000001" customHeight="1">
      <c r="B55" s="16"/>
      <c r="C55" s="16"/>
      <c r="D55" s="18"/>
      <c r="E55" s="38">
        <v>66</v>
      </c>
      <c r="F55" s="20">
        <f t="shared" si="64"/>
        <v>1.3146</v>
      </c>
      <c r="G55" s="21">
        <f t="shared" si="65"/>
        <v>10.475089707192451</v>
      </c>
      <c r="H55" s="30">
        <f t="shared" si="66"/>
        <v>117573.38028169014</v>
      </c>
      <c r="I55" s="27">
        <v>1.6073</v>
      </c>
      <c r="J55" s="21">
        <v>9.2999999999999999E-2</v>
      </c>
      <c r="K55" s="21">
        <v>1.3580000000000001</v>
      </c>
      <c r="L55" s="19">
        <f t="shared" si="67"/>
        <v>0.96197913814731262</v>
      </c>
      <c r="M55" s="19">
        <f t="shared" si="68"/>
        <v>2.5376081544420046</v>
      </c>
      <c r="N55" s="19">
        <f t="shared" si="69"/>
        <v>0</v>
      </c>
      <c r="O55" s="19">
        <f t="shared" si="70"/>
        <v>2.5376081544420046</v>
      </c>
      <c r="P55" s="36">
        <f t="shared" si="71"/>
        <v>0</v>
      </c>
      <c r="Q55" s="17">
        <f>0.5926*0.5*$C$6*$F55^3*($C$7*I55*2+$C$7)*$C$8</f>
        <v>225.75951824791136</v>
      </c>
      <c r="R55" s="96">
        <f t="shared" si="73"/>
        <v>0</v>
      </c>
      <c r="S55" s="27">
        <v>1.4513</v>
      </c>
      <c r="T55" s="21">
        <v>0.10299999999999999</v>
      </c>
      <c r="U55" s="21">
        <v>1.3580000000000001</v>
      </c>
      <c r="V55" s="19">
        <f t="shared" si="74"/>
        <v>0.96197913814731262</v>
      </c>
      <c r="W55" s="19">
        <f t="shared" si="75"/>
        <v>2.0689264999539985</v>
      </c>
      <c r="X55" s="19">
        <f t="shared" si="76"/>
        <v>4.1378529999079969</v>
      </c>
      <c r="Y55" s="19">
        <f t="shared" si="77"/>
        <v>6.2067794998619954</v>
      </c>
      <c r="Z55" s="36">
        <f t="shared" si="78"/>
        <v>0.14308130558701496</v>
      </c>
      <c r="AA55" s="17">
        <f>0.5926*0.5*$C$6*$F55^3*($C$7*S55*2+$C$7)*$C$8</f>
        <v>209.04690739673967</v>
      </c>
      <c r="AB55" s="96">
        <f t="shared" si="80"/>
        <v>1.9793897223530664E-2</v>
      </c>
      <c r="AC55" s="27">
        <v>1.2807999999999999</v>
      </c>
      <c r="AD55" s="21">
        <v>6.7000000000000004E-2</v>
      </c>
      <c r="AE55" s="21">
        <v>1.3560000000000001</v>
      </c>
      <c r="AF55" s="19">
        <f t="shared" si="81"/>
        <v>0.96056237947551981</v>
      </c>
      <c r="AG55" s="19">
        <f t="shared" si="82"/>
        <v>1.6066199253702529</v>
      </c>
      <c r="AH55" s="19">
        <f t="shared" si="83"/>
        <v>6.4264797014810116</v>
      </c>
      <c r="AI55" s="19">
        <f t="shared" si="84"/>
        <v>8.0330996268512642</v>
      </c>
      <c r="AJ55" s="36">
        <f t="shared" si="85"/>
        <v>0.1855967244405895</v>
      </c>
      <c r="AK55" s="17">
        <f>0.5926*0.5*$C$6*$F55^3*($C$7*AC55*2+$C$7)*$C$8</f>
        <v>190.78088079337567</v>
      </c>
      <c r="AL55" s="96">
        <f t="shared" si="87"/>
        <v>3.3685134877017263E-2</v>
      </c>
      <c r="AM55" s="27">
        <v>0.95499999999999996</v>
      </c>
      <c r="AN55" s="21">
        <v>0.04</v>
      </c>
      <c r="AO55" s="21">
        <v>1.367</v>
      </c>
      <c r="AP55" s="19">
        <f t="shared" si="88"/>
        <v>0.96835455217038025</v>
      </c>
      <c r="AQ55" s="19">
        <f t="shared" si="89"/>
        <v>0.90776807312782148</v>
      </c>
      <c r="AR55" s="19">
        <f t="shared" si="90"/>
        <v>5.446608438766928</v>
      </c>
      <c r="AS55" s="19">
        <f t="shared" si="91"/>
        <v>6.3543765118947491</v>
      </c>
      <c r="AT55" s="36">
        <f t="shared" si="92"/>
        <v>0.1689135171303405</v>
      </c>
      <c r="AU55" s="17">
        <f>0.5926*0.5*$C$6*$F55^3*($C$7*AM55*2+$C$7)*$C$8</f>
        <v>155.87723582342858</v>
      </c>
      <c r="AV55" s="96">
        <f t="shared" si="94"/>
        <v>3.4941653988120665E-2</v>
      </c>
      <c r="AW55" s="27">
        <v>0.85450000000000004</v>
      </c>
      <c r="AX55" s="21">
        <v>4.5999999999999999E-2</v>
      </c>
      <c r="AY55" s="21">
        <v>1.363</v>
      </c>
      <c r="AZ55" s="19">
        <f t="shared" si="95"/>
        <v>0.96552103482679463</v>
      </c>
      <c r="BA55" s="19">
        <f>4*PI()^2*$C$13*SQRT($C$11*$C$2)*($C$7*AW55*AY55)^2</f>
        <v>0.72251518278335902</v>
      </c>
      <c r="BB55" s="19">
        <f>4*PI()^2*BB$1*SQRT($C$11*$C$2)*($C$7*AW55*AY55)^2</f>
        <v>5.7801214622668722</v>
      </c>
      <c r="BC55" s="19">
        <f t="shared" si="96"/>
        <v>6.5026366450502309</v>
      </c>
      <c r="BD55" s="36">
        <f t="shared" si="97"/>
        <v>0.25748721174868078</v>
      </c>
      <c r="BE55" s="17">
        <f>0.5926*0.5*$C$6*$F55^3*($C$7*AW55*2+$C$7)*$C$8</f>
        <v>145.11045767892372</v>
      </c>
      <c r="BF55" s="96">
        <f t="shared" si="99"/>
        <v>3.9832563102076099E-2</v>
      </c>
      <c r="BG55" s="27">
        <v>0.7823</v>
      </c>
      <c r="BH55" s="21">
        <v>3.9E-2</v>
      </c>
      <c r="BI55" s="21">
        <v>1.359</v>
      </c>
      <c r="BJ55" s="19">
        <f t="shared" si="100"/>
        <v>0.96268751748320902</v>
      </c>
      <c r="BK55" s="19">
        <f t="shared" si="101"/>
        <v>0.60202802126586841</v>
      </c>
      <c r="BL55" s="19">
        <f t="shared" si="102"/>
        <v>6.0202802126586841</v>
      </c>
      <c r="BM55" s="19">
        <f t="shared" si="103"/>
        <v>6.6223082339245529</v>
      </c>
      <c r="BN55" s="36">
        <f t="shared" si="104"/>
        <v>0.27128117296441551</v>
      </c>
      <c r="BO55" s="17">
        <f>0.5926*0.5*$C$6*$F55^3*($C$7*BG55*2+$C$7)*$C$8</f>
        <v>137.37551855421475</v>
      </c>
      <c r="BP55" s="96">
        <f t="shared" si="106"/>
        <v>4.3823530393319696E-2</v>
      </c>
      <c r="BQ55" s="27">
        <v>0.68940000000000001</v>
      </c>
      <c r="BR55" s="21">
        <v>2.5999999999999999E-2</v>
      </c>
      <c r="BS55" s="21">
        <v>1.3640000000000001</v>
      </c>
      <c r="BT55" s="19">
        <f t="shared" si="107"/>
        <v>0.96622941416269104</v>
      </c>
      <c r="BU55" s="19">
        <f t="shared" si="108"/>
        <v>0.47097996241436929</v>
      </c>
      <c r="BV55" s="19">
        <f t="shared" si="109"/>
        <v>5.6517595489724313</v>
      </c>
      <c r="BW55" s="19">
        <f t="shared" si="110"/>
        <v>6.1227395113868006</v>
      </c>
      <c r="BX55" s="36">
        <f t="shared" si="111"/>
        <v>0.21862482192435928</v>
      </c>
      <c r="BY55" s="17">
        <f>0.5926*0.5*$C$6*$F55^3*($C$7*BQ55*2+$C$7)*$C$8</f>
        <v>127.4229445281003</v>
      </c>
      <c r="BZ55" s="96">
        <f t="shared" si="113"/>
        <v>4.4354331709279105E-2</v>
      </c>
    </row>
    <row r="56" spans="2:78" ht="20.100000000000001" customHeight="1">
      <c r="B56" s="16"/>
      <c r="C56" s="16"/>
      <c r="D56" s="18"/>
    </row>
    <row r="57" spans="2:78" s="25" customFormat="1" ht="20.100000000000001" customHeight="1" thickBo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M57" s="1"/>
      <c r="AN57" s="1"/>
      <c r="AO57" s="1"/>
      <c r="AP57" s="1"/>
      <c r="AQ57" s="1"/>
      <c r="AR57" s="1"/>
      <c r="AS57" s="1"/>
      <c r="AT57" s="1"/>
      <c r="AW57" s="1"/>
      <c r="AX57" s="1"/>
      <c r="AY57" s="1"/>
      <c r="AZ57" s="1"/>
      <c r="BA57" s="1"/>
      <c r="BB57" s="1"/>
      <c r="BC57" s="1"/>
      <c r="BD57" s="1"/>
      <c r="BG57" s="1"/>
      <c r="BH57" s="1"/>
      <c r="BI57" s="1"/>
      <c r="BJ57" s="1"/>
      <c r="BK57" s="1"/>
      <c r="BL57" s="1"/>
      <c r="BM57" s="1"/>
      <c r="BN57" s="1"/>
      <c r="BQ57" s="1"/>
      <c r="BR57" s="1"/>
      <c r="BS57" s="1"/>
      <c r="BT57" s="1"/>
      <c r="BU57" s="1"/>
      <c r="BV57" s="1"/>
      <c r="BW57" s="1"/>
      <c r="BX57" s="1"/>
    </row>
    <row r="58" spans="2:78">
      <c r="E58" s="82" t="s">
        <v>19</v>
      </c>
      <c r="F58" s="83"/>
      <c r="G58" s="83"/>
      <c r="H58" s="84"/>
      <c r="I58" s="79" t="s">
        <v>21</v>
      </c>
      <c r="J58" s="80"/>
      <c r="K58" s="80"/>
      <c r="L58" s="80"/>
      <c r="M58" s="81"/>
      <c r="N58" s="77">
        <v>0</v>
      </c>
      <c r="O58" s="78"/>
      <c r="P58" s="32"/>
      <c r="S58" s="79" t="s">
        <v>21</v>
      </c>
      <c r="T58" s="80"/>
      <c r="U58" s="80"/>
      <c r="V58" s="80"/>
      <c r="W58" s="81"/>
      <c r="X58" s="77">
        <v>0.04</v>
      </c>
      <c r="Y58" s="78"/>
      <c r="Z58" s="32"/>
      <c r="AC58" s="79" t="s">
        <v>21</v>
      </c>
      <c r="AD58" s="80"/>
      <c r="AE58" s="80"/>
      <c r="AF58" s="80"/>
      <c r="AG58" s="81"/>
      <c r="AH58" s="77">
        <v>0.08</v>
      </c>
      <c r="AI58" s="78"/>
      <c r="AJ58" s="32"/>
      <c r="AM58" s="79" t="s">
        <v>21</v>
      </c>
      <c r="AN58" s="80"/>
      <c r="AO58" s="80"/>
      <c r="AP58" s="80"/>
      <c r="AQ58" s="81"/>
      <c r="AR58" s="77">
        <v>0.12</v>
      </c>
      <c r="AS58" s="78"/>
      <c r="AT58" s="32"/>
      <c r="AW58" s="79" t="s">
        <v>21</v>
      </c>
      <c r="AX58" s="80"/>
      <c r="AY58" s="80"/>
      <c r="AZ58" s="80"/>
      <c r="BA58" s="81"/>
      <c r="BB58" s="77">
        <v>0.16</v>
      </c>
      <c r="BC58" s="78"/>
      <c r="BD58" s="32"/>
      <c r="BG58" s="79" t="s">
        <v>21</v>
      </c>
      <c r="BH58" s="80"/>
      <c r="BI58" s="80"/>
      <c r="BJ58" s="80"/>
      <c r="BK58" s="81"/>
      <c r="BL58" s="77">
        <v>0.2</v>
      </c>
      <c r="BM58" s="78"/>
      <c r="BN58" s="32"/>
      <c r="BQ58" s="79" t="s">
        <v>21</v>
      </c>
      <c r="BR58" s="80"/>
      <c r="BS58" s="80"/>
      <c r="BT58" s="80"/>
      <c r="BU58" s="81"/>
      <c r="BV58" s="77">
        <v>0.24</v>
      </c>
      <c r="BW58" s="78"/>
      <c r="BX58" s="32"/>
    </row>
    <row r="59" spans="2:78" ht="20.100000000000001" customHeight="1">
      <c r="E59" s="22" t="s">
        <v>25</v>
      </c>
      <c r="F59" s="19" t="s">
        <v>27</v>
      </c>
      <c r="G59" s="39" t="s">
        <v>0</v>
      </c>
      <c r="H59" s="23" t="s">
        <v>28</v>
      </c>
      <c r="I59" s="22" t="s">
        <v>29</v>
      </c>
      <c r="J59" s="19" t="s">
        <v>23</v>
      </c>
      <c r="K59" s="19" t="s">
        <v>26</v>
      </c>
      <c r="L59" s="39" t="s">
        <v>18</v>
      </c>
      <c r="M59" s="19" t="s">
        <v>30</v>
      </c>
      <c r="N59" s="19" t="s">
        <v>31</v>
      </c>
      <c r="O59" s="19" t="s">
        <v>32</v>
      </c>
      <c r="P59" s="23" t="s">
        <v>20</v>
      </c>
      <c r="Q59" s="76" t="s">
        <v>62</v>
      </c>
      <c r="R59" s="76" t="s">
        <v>63</v>
      </c>
      <c r="S59" s="22" t="s">
        <v>9</v>
      </c>
      <c r="T59" s="19" t="s">
        <v>23</v>
      </c>
      <c r="U59" s="19" t="s">
        <v>26</v>
      </c>
      <c r="V59" s="39" t="s">
        <v>18</v>
      </c>
      <c r="W59" s="19" t="s">
        <v>30</v>
      </c>
      <c r="X59" s="19" t="s">
        <v>31</v>
      </c>
      <c r="Y59" s="19" t="s">
        <v>32</v>
      </c>
      <c r="Z59" s="23" t="s">
        <v>20</v>
      </c>
      <c r="AA59" s="76" t="s">
        <v>62</v>
      </c>
      <c r="AB59" s="76" t="s">
        <v>63</v>
      </c>
      <c r="AC59" s="22" t="s">
        <v>10</v>
      </c>
      <c r="AD59" s="19" t="s">
        <v>23</v>
      </c>
      <c r="AE59" s="19" t="s">
        <v>26</v>
      </c>
      <c r="AF59" s="39" t="s">
        <v>18</v>
      </c>
      <c r="AG59" s="19" t="s">
        <v>30</v>
      </c>
      <c r="AH59" s="19" t="s">
        <v>31</v>
      </c>
      <c r="AI59" s="19" t="s">
        <v>32</v>
      </c>
      <c r="AJ59" s="23" t="s">
        <v>20</v>
      </c>
      <c r="AK59" s="76" t="s">
        <v>62</v>
      </c>
      <c r="AL59" s="76" t="s">
        <v>63</v>
      </c>
      <c r="AM59" s="22" t="s">
        <v>11</v>
      </c>
      <c r="AN59" s="19" t="s">
        <v>23</v>
      </c>
      <c r="AO59" s="19" t="s">
        <v>26</v>
      </c>
      <c r="AP59" s="39" t="s">
        <v>18</v>
      </c>
      <c r="AQ59" s="19" t="s">
        <v>30</v>
      </c>
      <c r="AR59" s="19" t="s">
        <v>31</v>
      </c>
      <c r="AS59" s="19" t="s">
        <v>32</v>
      </c>
      <c r="AT59" s="23" t="s">
        <v>20</v>
      </c>
      <c r="AU59" s="76" t="s">
        <v>62</v>
      </c>
      <c r="AV59" s="76" t="s">
        <v>63</v>
      </c>
      <c r="AW59" s="22" t="s">
        <v>12</v>
      </c>
      <c r="AX59" s="19" t="s">
        <v>23</v>
      </c>
      <c r="AY59" s="19" t="s">
        <v>26</v>
      </c>
      <c r="AZ59" s="39" t="s">
        <v>18</v>
      </c>
      <c r="BA59" s="19" t="s">
        <v>30</v>
      </c>
      <c r="BB59" s="19" t="s">
        <v>31</v>
      </c>
      <c r="BC59" s="19" t="s">
        <v>32</v>
      </c>
      <c r="BD59" s="23" t="s">
        <v>20</v>
      </c>
      <c r="BE59" s="76" t="s">
        <v>62</v>
      </c>
      <c r="BF59" s="76" t="s">
        <v>63</v>
      </c>
      <c r="BG59" s="22" t="s">
        <v>13</v>
      </c>
      <c r="BH59" s="19" t="s">
        <v>23</v>
      </c>
      <c r="BI59" s="19" t="s">
        <v>26</v>
      </c>
      <c r="BJ59" s="39" t="s">
        <v>18</v>
      </c>
      <c r="BK59" s="19" t="s">
        <v>30</v>
      </c>
      <c r="BL59" s="19" t="s">
        <v>31</v>
      </c>
      <c r="BM59" s="19" t="s">
        <v>32</v>
      </c>
      <c r="BN59" s="23" t="s">
        <v>20</v>
      </c>
      <c r="BO59" s="76" t="s">
        <v>62</v>
      </c>
      <c r="BP59" s="76" t="s">
        <v>63</v>
      </c>
      <c r="BQ59" s="22" t="s">
        <v>14</v>
      </c>
      <c r="BR59" s="19" t="s">
        <v>23</v>
      </c>
      <c r="BS59" s="19" t="s">
        <v>26</v>
      </c>
      <c r="BT59" s="39" t="s">
        <v>18</v>
      </c>
      <c r="BU59" s="19" t="s">
        <v>30</v>
      </c>
      <c r="BV59" s="19" t="s">
        <v>37</v>
      </c>
      <c r="BW59" s="19" t="s">
        <v>32</v>
      </c>
      <c r="BX59" s="23" t="s">
        <v>20</v>
      </c>
      <c r="BY59" s="76" t="s">
        <v>62</v>
      </c>
      <c r="BZ59" s="76" t="s">
        <v>63</v>
      </c>
    </row>
    <row r="60" spans="2:78" ht="20.100000000000001" customHeight="1">
      <c r="B60" s="40" t="s">
        <v>35</v>
      </c>
      <c r="C60" s="40"/>
      <c r="D60" s="2"/>
      <c r="E60" s="38">
        <v>20</v>
      </c>
      <c r="F60" s="20">
        <f t="shared" ref="F60:F83" si="128">0.02*E60-0.0054</f>
        <v>0.39460000000000001</v>
      </c>
      <c r="G60" s="20">
        <f t="shared" ref="G60:G83" si="129">F60/$C$14/$C$7</f>
        <v>3.1442799318866128</v>
      </c>
      <c r="H60" s="29">
        <f t="shared" ref="H60:H83" si="130">F60*$C$7/$C$5</f>
        <v>35291.690140845072</v>
      </c>
      <c r="M60" s="43">
        <f t="shared" ref="M60:P75" si="131">M3+M32</f>
        <v>0.13204387556159261</v>
      </c>
      <c r="N60" s="43">
        <f t="shared" si="131"/>
        <v>0</v>
      </c>
      <c r="O60" s="43">
        <f t="shared" si="131"/>
        <v>0.13204387556159261</v>
      </c>
      <c r="P60" s="43">
        <f t="shared" si="131"/>
        <v>0</v>
      </c>
      <c r="Q60" s="17">
        <f>Q3</f>
        <v>2.3894946142329263</v>
      </c>
      <c r="R60" s="96">
        <f t="shared" ref="R60:R83" si="132">N60/Q60</f>
        <v>0</v>
      </c>
      <c r="W60" s="43">
        <f t="shared" ref="W60:Z75" si="133">W3+W32</f>
        <v>5.7238919290833364E-2</v>
      </c>
      <c r="X60" s="43">
        <f t="shared" si="133"/>
        <v>0.11447783858166673</v>
      </c>
      <c r="Y60" s="43">
        <f t="shared" si="133"/>
        <v>0.1717167578725001</v>
      </c>
      <c r="Z60" s="43">
        <f t="shared" si="133"/>
        <v>1.5393890717551081E-2</v>
      </c>
      <c r="AA60" s="17">
        <f>AA3</f>
        <v>2.1765349268967795</v>
      </c>
      <c r="AB60" s="96">
        <f t="shared" ref="AB60:AB83" si="134">X60/AA60</f>
        <v>5.2596371033147106E-2</v>
      </c>
      <c r="AG60" s="43">
        <f t="shared" ref="AG60:AJ75" si="135">AG3+AG32</f>
        <v>3.7916977414121249E-2</v>
      </c>
      <c r="AH60" s="43">
        <f t="shared" si="135"/>
        <v>0.15166790965648499</v>
      </c>
      <c r="AI60" s="43">
        <f t="shared" si="135"/>
        <v>0.18958488707060625</v>
      </c>
      <c r="AJ60" s="43">
        <f t="shared" si="135"/>
        <v>4.758266437460993E-2</v>
      </c>
      <c r="AK60" s="17">
        <f>AK3</f>
        <v>1.9989236502477215</v>
      </c>
      <c r="AL60" s="96">
        <f t="shared" ref="AL60:AL83" si="136">AH60/AK60</f>
        <v>7.5874788733271123E-2</v>
      </c>
      <c r="AQ60" s="43">
        <f t="shared" ref="AQ60:AT75" si="137">AQ3+AQ32</f>
        <v>0</v>
      </c>
      <c r="AR60" s="43">
        <f t="shared" si="137"/>
        <v>0</v>
      </c>
      <c r="AS60" s="43">
        <f t="shared" si="137"/>
        <v>0</v>
      </c>
      <c r="AT60" s="43">
        <f t="shared" si="137"/>
        <v>0</v>
      </c>
      <c r="AU60" s="17">
        <f>AU3</f>
        <v>1.4487053560282079</v>
      </c>
      <c r="AV60" s="96">
        <f t="shared" ref="AV60:AV83" si="138">AR60/AU60</f>
        <v>0</v>
      </c>
      <c r="BA60" s="43">
        <f t="shared" ref="BA60:BD75" si="139">BA3+BA32</f>
        <v>0</v>
      </c>
      <c r="BB60" s="43">
        <f t="shared" si="139"/>
        <v>0</v>
      </c>
      <c r="BC60" s="43">
        <f t="shared" si="139"/>
        <v>0</v>
      </c>
      <c r="BD60" s="43">
        <f t="shared" si="139"/>
        <v>0</v>
      </c>
      <c r="BE60" s="17">
        <f>BE3</f>
        <v>1.4487053560282079</v>
      </c>
      <c r="BF60" s="96">
        <f t="shared" ref="BF60:BF83" si="140">BB60/BE60</f>
        <v>0</v>
      </c>
      <c r="BK60" s="43">
        <f t="shared" ref="BK60:BN75" si="141">BK3+BK32</f>
        <v>0</v>
      </c>
      <c r="BL60" s="43">
        <f t="shared" si="141"/>
        <v>0</v>
      </c>
      <c r="BM60" s="43">
        <f t="shared" si="141"/>
        <v>0</v>
      </c>
      <c r="BN60" s="43">
        <f t="shared" si="141"/>
        <v>0</v>
      </c>
      <c r="BO60" s="17">
        <f>BO3</f>
        <v>1.4487053560282079</v>
      </c>
      <c r="BP60" s="96">
        <f t="shared" ref="BP60:BP83" si="142">BL60/BO60</f>
        <v>0</v>
      </c>
      <c r="BU60" s="43">
        <f t="shared" ref="BU60:BX75" si="143">BU3+BU32</f>
        <v>0</v>
      </c>
      <c r="BV60" s="43">
        <f t="shared" si="143"/>
        <v>0</v>
      </c>
      <c r="BW60" s="43">
        <f t="shared" si="143"/>
        <v>0</v>
      </c>
      <c r="BX60" s="43">
        <f t="shared" si="143"/>
        <v>0</v>
      </c>
      <c r="BY60" s="17">
        <f>BY3</f>
        <v>1.4487053560282079</v>
      </c>
      <c r="BZ60" s="96">
        <f t="shared" ref="BZ60:BZ83" si="144">BV60/BY60</f>
        <v>0</v>
      </c>
    </row>
    <row r="61" spans="2:78" ht="20.100000000000001" customHeight="1">
      <c r="E61" s="38">
        <v>22</v>
      </c>
      <c r="F61" s="20">
        <f t="shared" si="128"/>
        <v>0.43459999999999999</v>
      </c>
      <c r="G61" s="20">
        <f t="shared" si="129"/>
        <v>3.4630107916825184</v>
      </c>
      <c r="H61" s="29">
        <f t="shared" si="130"/>
        <v>38869.15492957746</v>
      </c>
      <c r="M61" s="43">
        <f t="shared" si="131"/>
        <v>0.2524084790112488</v>
      </c>
      <c r="N61" s="43">
        <f t="shared" si="131"/>
        <v>0</v>
      </c>
      <c r="O61" s="43">
        <f t="shared" si="131"/>
        <v>0.2524084790112488</v>
      </c>
      <c r="P61" s="43">
        <f t="shared" si="131"/>
        <v>0</v>
      </c>
      <c r="Q61" s="17">
        <f t="shared" ref="Q61:Q83" si="145">Q4</f>
        <v>3.7214492636743284</v>
      </c>
      <c r="R61" s="96">
        <f t="shared" si="132"/>
        <v>0</v>
      </c>
      <c r="W61" s="43">
        <f t="shared" si="133"/>
        <v>0.13646853047218613</v>
      </c>
      <c r="X61" s="43">
        <f t="shared" si="133"/>
        <v>0.27293706094437226</v>
      </c>
      <c r="Y61" s="43">
        <f t="shared" si="133"/>
        <v>0.40940559141655841</v>
      </c>
      <c r="Z61" s="43">
        <f t="shared" si="133"/>
        <v>1.5918782596181631E-2</v>
      </c>
      <c r="AA61" s="17">
        <f t="shared" ref="AA61:AA83" si="146">AA4</f>
        <v>3.4721655809401626</v>
      </c>
      <c r="AB61" s="96">
        <f t="shared" si="134"/>
        <v>7.8607155846084034E-2</v>
      </c>
      <c r="AG61" s="43">
        <f t="shared" si="135"/>
        <v>0.10439497767899739</v>
      </c>
      <c r="AH61" s="43">
        <f t="shared" si="135"/>
        <v>0.41757991071598954</v>
      </c>
      <c r="AI61" s="43">
        <f t="shared" si="135"/>
        <v>0.52197488839498696</v>
      </c>
      <c r="AJ61" s="43">
        <f t="shared" si="135"/>
        <v>2.6897236806376821E-2</v>
      </c>
      <c r="AK61" s="17">
        <f t="shared" ref="AK61:AK83" si="147">AK4</f>
        <v>3.2805577813230635</v>
      </c>
      <c r="AL61" s="96">
        <f t="shared" si="136"/>
        <v>0.12728930217091855</v>
      </c>
      <c r="AQ61" s="43">
        <f t="shared" si="137"/>
        <v>0.11419541553634743</v>
      </c>
      <c r="AR61" s="43">
        <f t="shared" si="137"/>
        <v>0.68517249321808449</v>
      </c>
      <c r="AS61" s="43">
        <f t="shared" si="137"/>
        <v>0.79936790875443198</v>
      </c>
      <c r="AT61" s="43">
        <f t="shared" si="137"/>
        <v>8.8096442802658062E-2</v>
      </c>
      <c r="AU61" s="17">
        <f t="shared" ref="AU61:AU83" si="148">AU4</f>
        <v>3.1040463537970089</v>
      </c>
      <c r="AV61" s="96">
        <f t="shared" si="138"/>
        <v>0.22073526459421289</v>
      </c>
      <c r="BA61" s="43">
        <f t="shared" si="139"/>
        <v>8.5633124376757408E-2</v>
      </c>
      <c r="BB61" s="43">
        <f t="shared" si="139"/>
        <v>0.68506499501405926</v>
      </c>
      <c r="BC61" s="43">
        <f t="shared" si="139"/>
        <v>0.77069811939081678</v>
      </c>
      <c r="BD61" s="43">
        <f t="shared" si="139"/>
        <v>0.10404634943648636</v>
      </c>
      <c r="BE61" s="17">
        <f t="shared" ref="BE61:BE83" si="149">BE4</f>
        <v>2.82921496444723</v>
      </c>
      <c r="BF61" s="96">
        <f t="shared" si="140"/>
        <v>0.2421396053756229</v>
      </c>
      <c r="BK61" s="43">
        <f t="shared" si="141"/>
        <v>5.9408885882605289E-2</v>
      </c>
      <c r="BL61" s="43">
        <f t="shared" si="141"/>
        <v>0.59408885882605289</v>
      </c>
      <c r="BM61" s="43">
        <f t="shared" si="141"/>
        <v>0.65349774470865829</v>
      </c>
      <c r="BN61" s="43">
        <f t="shared" si="141"/>
        <v>0.26545780895073945</v>
      </c>
      <c r="BO61" s="17">
        <f t="shared" ref="BO61:BO83" si="150">BO4</f>
        <v>2.5648349096220202</v>
      </c>
      <c r="BP61" s="96">
        <f t="shared" si="142"/>
        <v>0.23162849842589042</v>
      </c>
      <c r="BU61" s="43">
        <f t="shared" si="143"/>
        <v>0</v>
      </c>
      <c r="BV61" s="43">
        <f t="shared" si="143"/>
        <v>0</v>
      </c>
      <c r="BW61" s="43">
        <f t="shared" si="143"/>
        <v>0</v>
      </c>
      <c r="BX61" s="43">
        <f t="shared" si="143"/>
        <v>0</v>
      </c>
      <c r="BY61" s="17">
        <f t="shared" ref="BY61:BY83" si="151">BY4</f>
        <v>1.9354323193646394</v>
      </c>
      <c r="BZ61" s="96">
        <f t="shared" si="144"/>
        <v>0</v>
      </c>
    </row>
    <row r="62" spans="2:78" ht="20.100000000000001" customHeight="1">
      <c r="E62" s="38">
        <v>24</v>
      </c>
      <c r="F62" s="20">
        <f t="shared" si="128"/>
        <v>0.47459999999999997</v>
      </c>
      <c r="G62" s="20">
        <f t="shared" si="129"/>
        <v>3.7817416514784248</v>
      </c>
      <c r="H62" s="29">
        <f t="shared" si="130"/>
        <v>42446.619718309856</v>
      </c>
      <c r="M62" s="43">
        <f t="shared" si="131"/>
        <v>0.38209183019859572</v>
      </c>
      <c r="N62" s="43">
        <f t="shared" si="131"/>
        <v>0</v>
      </c>
      <c r="O62" s="43">
        <f t="shared" si="131"/>
        <v>0.38209183019859572</v>
      </c>
      <c r="P62" s="43">
        <f t="shared" si="131"/>
        <v>0</v>
      </c>
      <c r="Q62" s="17">
        <f t="shared" si="145"/>
        <v>5.4705602488803375</v>
      </c>
      <c r="R62" s="96">
        <f t="shared" si="132"/>
        <v>0</v>
      </c>
      <c r="W62" s="43">
        <f t="shared" si="133"/>
        <v>0.23803040707282114</v>
      </c>
      <c r="X62" s="43">
        <f t="shared" si="133"/>
        <v>0.47606081414564227</v>
      </c>
      <c r="Y62" s="43">
        <f t="shared" si="133"/>
        <v>0.71409122121846347</v>
      </c>
      <c r="Z62" s="43">
        <f t="shared" si="133"/>
        <v>4.3215878807971009E-2</v>
      </c>
      <c r="AA62" s="17">
        <f t="shared" si="146"/>
        <v>4.4331097335655825</v>
      </c>
      <c r="AB62" s="96">
        <f t="shared" si="134"/>
        <v>0.10738755473186609</v>
      </c>
      <c r="AG62" s="43">
        <f t="shared" si="135"/>
        <v>6.9029531692677157E-2</v>
      </c>
      <c r="AH62" s="43">
        <f t="shared" si="135"/>
        <v>0.27611812677070863</v>
      </c>
      <c r="AI62" s="43">
        <f t="shared" si="135"/>
        <v>0.3451476584633858</v>
      </c>
      <c r="AJ62" s="43">
        <f t="shared" si="135"/>
        <v>0.25123341266677085</v>
      </c>
      <c r="AK62" s="17">
        <f t="shared" si="147"/>
        <v>3.8085221784271064</v>
      </c>
      <c r="AL62" s="96">
        <f t="shared" si="136"/>
        <v>7.2500070587679641E-2</v>
      </c>
      <c r="AQ62" s="43">
        <f t="shared" si="137"/>
        <v>0.20278836538925685</v>
      </c>
      <c r="AR62" s="43">
        <f t="shared" si="137"/>
        <v>1.2167301923355409</v>
      </c>
      <c r="AS62" s="43">
        <f t="shared" si="137"/>
        <v>1.4195185577247977</v>
      </c>
      <c r="AT62" s="43">
        <f t="shared" si="137"/>
        <v>0.10189401139069826</v>
      </c>
      <c r="AU62" s="17">
        <f t="shared" si="148"/>
        <v>4.6231577628530758</v>
      </c>
      <c r="AV62" s="96">
        <f t="shared" si="138"/>
        <v>0.26318162925607447</v>
      </c>
      <c r="BA62" s="43">
        <f t="shared" si="139"/>
        <v>0.16271870532158997</v>
      </c>
      <c r="BB62" s="43">
        <f t="shared" si="139"/>
        <v>1.3017496425727197</v>
      </c>
      <c r="BC62" s="43">
        <f t="shared" si="139"/>
        <v>1.4644683478943099</v>
      </c>
      <c r="BD62" s="43">
        <f t="shared" si="139"/>
        <v>0.11810793338547443</v>
      </c>
      <c r="BE62" s="17">
        <f t="shared" si="149"/>
        <v>4.3559814882579246</v>
      </c>
      <c r="BF62" s="96">
        <f t="shared" si="140"/>
        <v>0.29884186746012203</v>
      </c>
      <c r="BK62" s="43">
        <f t="shared" si="141"/>
        <v>0.12379642799875981</v>
      </c>
      <c r="BL62" s="43">
        <f t="shared" si="141"/>
        <v>1.2379642799875981</v>
      </c>
      <c r="BM62" s="43">
        <f t="shared" si="141"/>
        <v>1.3617607079863578</v>
      </c>
      <c r="BN62" s="43">
        <f t="shared" si="141"/>
        <v>0.13767169188555561</v>
      </c>
      <c r="BO62" s="17">
        <f t="shared" si="150"/>
        <v>4.0378904896361503</v>
      </c>
      <c r="BP62" s="96">
        <f t="shared" si="142"/>
        <v>0.30658688816970608</v>
      </c>
      <c r="BU62" s="43">
        <f t="shared" si="143"/>
        <v>3.8130873378971392E-2</v>
      </c>
      <c r="BV62" s="43">
        <f t="shared" si="143"/>
        <v>0.45757048054765664</v>
      </c>
      <c r="BW62" s="43">
        <f t="shared" si="143"/>
        <v>0.49570135392662806</v>
      </c>
      <c r="BX62" s="43">
        <f t="shared" si="143"/>
        <v>7.661597780407059E-2</v>
      </c>
      <c r="BY62" s="17">
        <f t="shared" si="151"/>
        <v>2.5205308924070855</v>
      </c>
      <c r="BZ62" s="96">
        <f t="shared" si="144"/>
        <v>0.18153734275824754</v>
      </c>
    </row>
    <row r="63" spans="2:78" ht="20.100000000000001" customHeight="1">
      <c r="E63" s="38">
        <v>26</v>
      </c>
      <c r="F63" s="20">
        <f t="shared" si="128"/>
        <v>0.51460000000000006</v>
      </c>
      <c r="G63" s="20">
        <f t="shared" si="129"/>
        <v>4.1004725112743312</v>
      </c>
      <c r="H63" s="29">
        <f t="shared" si="130"/>
        <v>46024.084507042258</v>
      </c>
      <c r="M63" s="43">
        <f t="shared" si="131"/>
        <v>0.78328591503537115</v>
      </c>
      <c r="N63" s="43">
        <f t="shared" si="131"/>
        <v>0</v>
      </c>
      <c r="O63" s="43">
        <f t="shared" si="131"/>
        <v>0.78328591503537115</v>
      </c>
      <c r="P63" s="43">
        <f t="shared" si="131"/>
        <v>0</v>
      </c>
      <c r="Q63" s="17">
        <f t="shared" si="145"/>
        <v>8.8455405964904905</v>
      </c>
      <c r="R63" s="96">
        <f t="shared" si="132"/>
        <v>0</v>
      </c>
      <c r="W63" s="43">
        <f t="shared" si="133"/>
        <v>0.58805876564054316</v>
      </c>
      <c r="X63" s="43">
        <f t="shared" si="133"/>
        <v>1.1761175312810863</v>
      </c>
      <c r="Y63" s="43">
        <f t="shared" si="133"/>
        <v>1.7641762969216293</v>
      </c>
      <c r="Z63" s="43">
        <f t="shared" si="133"/>
        <v>2.5617179311690809E-2</v>
      </c>
      <c r="AA63" s="17">
        <f t="shared" si="146"/>
        <v>8.1283867057761174</v>
      </c>
      <c r="AB63" s="96">
        <f t="shared" si="134"/>
        <v>0.14469261538028508</v>
      </c>
      <c r="AG63" s="43">
        <f t="shared" si="135"/>
        <v>0.40509199365480736</v>
      </c>
      <c r="AH63" s="43">
        <f t="shared" si="135"/>
        <v>1.6203679746192294</v>
      </c>
      <c r="AI63" s="43">
        <f t="shared" si="135"/>
        <v>2.0254599682740371</v>
      </c>
      <c r="AJ63" s="43">
        <f t="shared" si="135"/>
        <v>5.9269809434415996E-2</v>
      </c>
      <c r="AK63" s="17">
        <f t="shared" si="147"/>
        <v>7.2300165093435904</v>
      </c>
      <c r="AL63" s="96">
        <f t="shared" si="136"/>
        <v>0.22411677380337569</v>
      </c>
      <c r="AQ63" s="43">
        <f t="shared" si="137"/>
        <v>0.28771106556595621</v>
      </c>
      <c r="AR63" s="43">
        <f t="shared" si="137"/>
        <v>1.7262663933957372</v>
      </c>
      <c r="AS63" s="43">
        <f t="shared" si="137"/>
        <v>2.0139774589616932</v>
      </c>
      <c r="AT63" s="43">
        <f t="shared" si="137"/>
        <v>9.2705532456083067E-2</v>
      </c>
      <c r="AU63" s="17">
        <f t="shared" si="148"/>
        <v>6.4460310732579833</v>
      </c>
      <c r="AV63" s="96">
        <f t="shared" si="138"/>
        <v>0.26780298974315053</v>
      </c>
      <c r="BA63" s="43">
        <f t="shared" si="139"/>
        <v>0.23185653563382974</v>
      </c>
      <c r="BB63" s="43">
        <f t="shared" si="139"/>
        <v>1.8548522850706379</v>
      </c>
      <c r="BC63" s="43">
        <f t="shared" si="139"/>
        <v>2.0867088207044677</v>
      </c>
      <c r="BD63" s="43">
        <f t="shared" si="139"/>
        <v>0.128282422646259</v>
      </c>
      <c r="BE63" s="17">
        <f t="shared" si="149"/>
        <v>5.7982791719675779</v>
      </c>
      <c r="BF63" s="96">
        <f t="shared" si="140"/>
        <v>0.31989702980120832</v>
      </c>
      <c r="BK63" s="43">
        <f t="shared" si="141"/>
        <v>0.24054840013629331</v>
      </c>
      <c r="BL63" s="43">
        <f t="shared" si="141"/>
        <v>2.4054840013629328</v>
      </c>
      <c r="BM63" s="43">
        <f t="shared" si="141"/>
        <v>2.6460324014992262</v>
      </c>
      <c r="BN63" s="43">
        <f t="shared" si="141"/>
        <v>0.18138449846911517</v>
      </c>
      <c r="BO63" s="17">
        <f t="shared" si="150"/>
        <v>6.0276913036745956</v>
      </c>
      <c r="BP63" s="96">
        <f t="shared" si="142"/>
        <v>0.39907219533563437</v>
      </c>
      <c r="BU63" s="43">
        <f t="shared" si="143"/>
        <v>0.1181951050729375</v>
      </c>
      <c r="BV63" s="43">
        <f t="shared" si="143"/>
        <v>1.4183412608752499</v>
      </c>
      <c r="BW63" s="43">
        <f t="shared" si="143"/>
        <v>1.5365363659481874</v>
      </c>
      <c r="BX63" s="43">
        <f t="shared" si="143"/>
        <v>0.29517961375272944</v>
      </c>
      <c r="BY63" s="17">
        <f t="shared" si="151"/>
        <v>4.7835963821485814</v>
      </c>
      <c r="BZ63" s="96">
        <f t="shared" si="144"/>
        <v>0.29650103135126826</v>
      </c>
    </row>
    <row r="64" spans="2:78" ht="20.100000000000001" customHeight="1">
      <c r="E64" s="38">
        <v>28</v>
      </c>
      <c r="F64" s="20">
        <f t="shared" si="128"/>
        <v>0.55460000000000009</v>
      </c>
      <c r="G64" s="20">
        <f t="shared" si="129"/>
        <v>4.4192033710702372</v>
      </c>
      <c r="H64" s="29">
        <f t="shared" si="130"/>
        <v>49601.549295774654</v>
      </c>
      <c r="M64" s="43">
        <f t="shared" si="131"/>
        <v>1.0571992664615437</v>
      </c>
      <c r="N64" s="43">
        <f t="shared" si="131"/>
        <v>0</v>
      </c>
      <c r="O64" s="43">
        <f t="shared" si="131"/>
        <v>1.0571992664615437</v>
      </c>
      <c r="P64" s="43">
        <f t="shared" si="131"/>
        <v>0</v>
      </c>
      <c r="Q64" s="17">
        <f t="shared" si="145"/>
        <v>11.800720609233695</v>
      </c>
      <c r="R64" s="96">
        <f t="shared" si="132"/>
        <v>0</v>
      </c>
      <c r="W64" s="43">
        <f t="shared" si="133"/>
        <v>0.89658024935848524</v>
      </c>
      <c r="X64" s="43">
        <f t="shared" si="133"/>
        <v>1.7931604987169705</v>
      </c>
      <c r="Y64" s="43">
        <f t="shared" si="133"/>
        <v>2.6897407480754558</v>
      </c>
      <c r="Z64" s="43">
        <f t="shared" si="133"/>
        <v>2.7731809055617944E-2</v>
      </c>
      <c r="AA64" s="17">
        <f t="shared" si="146"/>
        <v>11.330139726043393</v>
      </c>
      <c r="AB64" s="96">
        <f t="shared" si="134"/>
        <v>0.15826464122019804</v>
      </c>
      <c r="AG64" s="43">
        <f t="shared" si="135"/>
        <v>0.72187183902724406</v>
      </c>
      <c r="AH64" s="43">
        <f t="shared" si="135"/>
        <v>2.8874873561089762</v>
      </c>
      <c r="AI64" s="43">
        <f t="shared" si="135"/>
        <v>3.6093591951362205</v>
      </c>
      <c r="AJ64" s="43">
        <f t="shared" si="135"/>
        <v>5.3176706774184068E-2</v>
      </c>
      <c r="AK64" s="17">
        <f t="shared" si="147"/>
        <v>10.66086913661719</v>
      </c>
      <c r="AL64" s="96">
        <f t="shared" si="136"/>
        <v>0.27084915114390073</v>
      </c>
      <c r="AQ64" s="43">
        <f t="shared" si="137"/>
        <v>0.53879773625483984</v>
      </c>
      <c r="AR64" s="43">
        <f t="shared" si="137"/>
        <v>3.2327864175290384</v>
      </c>
      <c r="AS64" s="43">
        <f t="shared" si="137"/>
        <v>3.7715841537838783</v>
      </c>
      <c r="AT64" s="43">
        <f t="shared" si="137"/>
        <v>7.6177976971076561E-2</v>
      </c>
      <c r="AU64" s="17">
        <f t="shared" si="148"/>
        <v>9.8283029586651178</v>
      </c>
      <c r="AV64" s="96">
        <f t="shared" si="138"/>
        <v>0.32892620741598672</v>
      </c>
      <c r="BA64" s="43">
        <f t="shared" si="139"/>
        <v>0.4259772641564985</v>
      </c>
      <c r="BB64" s="43">
        <f t="shared" si="139"/>
        <v>3.407818113251988</v>
      </c>
      <c r="BC64" s="43">
        <f t="shared" si="139"/>
        <v>3.8337953774084865</v>
      </c>
      <c r="BD64" s="43">
        <f t="shared" si="139"/>
        <v>0.11619963720218947</v>
      </c>
      <c r="BE64" s="17">
        <f t="shared" si="149"/>
        <v>9.1099632515045403</v>
      </c>
      <c r="BF64" s="96">
        <f t="shared" si="140"/>
        <v>0.37407594511307996</v>
      </c>
      <c r="BK64" s="43">
        <f t="shared" si="141"/>
        <v>0.34691264789993193</v>
      </c>
      <c r="BL64" s="43">
        <f t="shared" si="141"/>
        <v>3.4691264789993186</v>
      </c>
      <c r="BM64" s="43">
        <f t="shared" si="141"/>
        <v>3.8160391268992506</v>
      </c>
      <c r="BN64" s="43">
        <f t="shared" si="141"/>
        <v>0.14219603277082099</v>
      </c>
      <c r="BO64" s="17">
        <f t="shared" si="150"/>
        <v>8.5822691329184941</v>
      </c>
      <c r="BP64" s="96">
        <f t="shared" si="142"/>
        <v>0.40422019226745043</v>
      </c>
      <c r="BU64" s="43">
        <f t="shared" si="143"/>
        <v>0.2816375905313801</v>
      </c>
      <c r="BV64" s="43">
        <f t="shared" si="143"/>
        <v>3.379651086376561</v>
      </c>
      <c r="BW64" s="43">
        <f t="shared" si="143"/>
        <v>3.6612886769079411</v>
      </c>
      <c r="BX64" s="43">
        <f t="shared" si="143"/>
        <v>0.23080075425599411</v>
      </c>
      <c r="BY64" s="17">
        <f t="shared" si="151"/>
        <v>7.9596544259282487</v>
      </c>
      <c r="BZ64" s="96">
        <f t="shared" si="144"/>
        <v>0.42459771562035231</v>
      </c>
    </row>
    <row r="65" spans="5:78" ht="20.100000000000001" customHeight="1">
      <c r="E65" s="38">
        <v>30</v>
      </c>
      <c r="F65" s="20">
        <f t="shared" si="128"/>
        <v>0.59460000000000002</v>
      </c>
      <c r="G65" s="20">
        <f t="shared" si="129"/>
        <v>4.7379342308661432</v>
      </c>
      <c r="H65" s="29">
        <f t="shared" si="130"/>
        <v>53179.014084507042</v>
      </c>
      <c r="M65" s="43">
        <f t="shared" si="131"/>
        <v>1.2257879642812368</v>
      </c>
      <c r="N65" s="43">
        <f t="shared" si="131"/>
        <v>0</v>
      </c>
      <c r="O65" s="43">
        <f t="shared" si="131"/>
        <v>1.2257879642812368</v>
      </c>
      <c r="P65" s="43">
        <f t="shared" si="131"/>
        <v>0</v>
      </c>
      <c r="Q65" s="17">
        <f t="shared" si="145"/>
        <v>15.059130506362857</v>
      </c>
      <c r="R65" s="96">
        <f t="shared" si="132"/>
        <v>0</v>
      </c>
      <c r="W65" s="43">
        <f t="shared" si="133"/>
        <v>1.0458622639609292</v>
      </c>
      <c r="X65" s="43">
        <f t="shared" si="133"/>
        <v>2.0917245279218584</v>
      </c>
      <c r="Y65" s="43">
        <f t="shared" si="133"/>
        <v>3.1375867918827876</v>
      </c>
      <c r="Z65" s="43">
        <f t="shared" si="133"/>
        <v>3.6328084608320682E-2</v>
      </c>
      <c r="AA65" s="17">
        <f t="shared" si="146"/>
        <v>14.443521261122166</v>
      </c>
      <c r="AB65" s="96">
        <f t="shared" si="134"/>
        <v>0.14482095398385872</v>
      </c>
      <c r="AG65" s="43">
        <f t="shared" si="135"/>
        <v>0.94213269010202227</v>
      </c>
      <c r="AH65" s="43">
        <f t="shared" si="135"/>
        <v>3.7685307604080891</v>
      </c>
      <c r="AI65" s="43">
        <f t="shared" si="135"/>
        <v>4.7106634505101113</v>
      </c>
      <c r="AJ65" s="43">
        <f t="shared" si="135"/>
        <v>6.5919624025126466E-2</v>
      </c>
      <c r="AK65" s="17">
        <f t="shared" si="147"/>
        <v>13.93794845102112</v>
      </c>
      <c r="AL65" s="96">
        <f t="shared" si="136"/>
        <v>0.27037915756762609</v>
      </c>
      <c r="AQ65" s="43">
        <f t="shared" si="137"/>
        <v>0.79447455631656327</v>
      </c>
      <c r="AR65" s="43">
        <f t="shared" si="137"/>
        <v>4.7668473378993799</v>
      </c>
      <c r="AS65" s="43">
        <f t="shared" si="137"/>
        <v>5.5613218942159435</v>
      </c>
      <c r="AT65" s="43">
        <f t="shared" si="137"/>
        <v>9.6293533119548025E-2</v>
      </c>
      <c r="AU65" s="17">
        <f t="shared" si="148"/>
        <v>13.273764563241306</v>
      </c>
      <c r="AV65" s="96">
        <f t="shared" si="138"/>
        <v>0.35911796651118005</v>
      </c>
      <c r="BA65" s="43">
        <f t="shared" si="139"/>
        <v>0.67430387152355864</v>
      </c>
      <c r="BB65" s="43">
        <f t="shared" si="139"/>
        <v>5.3944309721884691</v>
      </c>
      <c r="BC65" s="43">
        <f t="shared" si="139"/>
        <v>6.0687348437120283</v>
      </c>
      <c r="BD65" s="43">
        <f t="shared" si="139"/>
        <v>0.1131697517965376</v>
      </c>
      <c r="BE65" s="17">
        <f t="shared" si="149"/>
        <v>12.645268167939214</v>
      </c>
      <c r="BF65" s="96">
        <f t="shared" si="140"/>
        <v>0.4265968028946589</v>
      </c>
      <c r="BK65" s="43">
        <f t="shared" si="141"/>
        <v>0.48789847856400392</v>
      </c>
      <c r="BL65" s="43">
        <f t="shared" si="141"/>
        <v>4.8789847856400392</v>
      </c>
      <c r="BM65" s="43">
        <f t="shared" si="141"/>
        <v>5.3668832642040432</v>
      </c>
      <c r="BN65" s="43">
        <f t="shared" si="141"/>
        <v>0.1417365654738551</v>
      </c>
      <c r="BO65" s="17">
        <f t="shared" si="150"/>
        <v>11.576626032078563</v>
      </c>
      <c r="BP65" s="96">
        <f t="shared" si="142"/>
        <v>0.42145136001806444</v>
      </c>
      <c r="BU65" s="43">
        <f t="shared" si="143"/>
        <v>0.46659124904138594</v>
      </c>
      <c r="BV65" s="43">
        <f t="shared" si="143"/>
        <v>5.5990949884966312</v>
      </c>
      <c r="BW65" s="43">
        <f t="shared" si="143"/>
        <v>6.0656862375380172</v>
      </c>
      <c r="BX65" s="43">
        <f t="shared" si="143"/>
        <v>0.23037460826228667</v>
      </c>
      <c r="BY65" s="17">
        <f t="shared" si="151"/>
        <v>11.364483715683221</v>
      </c>
      <c r="BZ65" s="96">
        <f t="shared" si="144"/>
        <v>0.49268362105792496</v>
      </c>
    </row>
    <row r="66" spans="5:78" ht="20.100000000000001" customHeight="1">
      <c r="E66" s="38">
        <v>32</v>
      </c>
      <c r="F66" s="20">
        <f t="shared" si="128"/>
        <v>0.63460000000000005</v>
      </c>
      <c r="G66" s="20">
        <f t="shared" si="129"/>
        <v>5.0566650906620492</v>
      </c>
      <c r="H66" s="29">
        <f t="shared" si="130"/>
        <v>56756.478873239437</v>
      </c>
      <c r="M66" s="43">
        <f t="shared" si="131"/>
        <v>1.6093987440374731</v>
      </c>
      <c r="N66" s="43">
        <f t="shared" si="131"/>
        <v>0</v>
      </c>
      <c r="O66" s="43">
        <f t="shared" si="131"/>
        <v>1.6093987440374731</v>
      </c>
      <c r="P66" s="43">
        <f t="shared" si="131"/>
        <v>0</v>
      </c>
      <c r="Q66" s="17">
        <f t="shared" si="145"/>
        <v>18.959328859659163</v>
      </c>
      <c r="R66" s="96">
        <f t="shared" si="132"/>
        <v>0</v>
      </c>
      <c r="W66" s="43">
        <f t="shared" si="133"/>
        <v>1.3137564872586118</v>
      </c>
      <c r="X66" s="43">
        <f t="shared" si="133"/>
        <v>2.6275129745172237</v>
      </c>
      <c r="Y66" s="43">
        <f t="shared" si="133"/>
        <v>3.9412694617758355</v>
      </c>
      <c r="Z66" s="43">
        <f t="shared" si="133"/>
        <v>7.4269316208924227E-2</v>
      </c>
      <c r="AA66" s="17">
        <f t="shared" si="146"/>
        <v>18.255524635527397</v>
      </c>
      <c r="AB66" s="96">
        <f t="shared" si="134"/>
        <v>0.14392974329555966</v>
      </c>
      <c r="AG66" s="43">
        <f t="shared" si="135"/>
        <v>1.1422632906354142</v>
      </c>
      <c r="AH66" s="43">
        <f t="shared" si="135"/>
        <v>4.5690531625416568</v>
      </c>
      <c r="AI66" s="43">
        <f t="shared" si="135"/>
        <v>5.7113164531770719</v>
      </c>
      <c r="AJ66" s="43">
        <f t="shared" si="135"/>
        <v>0.10373436333051828</v>
      </c>
      <c r="AK66" s="17">
        <f t="shared" si="147"/>
        <v>17.451693441185128</v>
      </c>
      <c r="AL66" s="96">
        <f t="shared" si="136"/>
        <v>0.26181144987104338</v>
      </c>
      <c r="AQ66" s="43">
        <f t="shared" si="137"/>
        <v>0.9495969493818589</v>
      </c>
      <c r="AR66" s="43">
        <f t="shared" si="137"/>
        <v>5.6975816962911523</v>
      </c>
      <c r="AS66" s="43">
        <f t="shared" si="137"/>
        <v>6.6471786456730113</v>
      </c>
      <c r="AT66" s="43">
        <f t="shared" si="137"/>
        <v>0.12432853997194884</v>
      </c>
      <c r="AU66" s="17">
        <f t="shared" si="148"/>
        <v>16.685221717644367</v>
      </c>
      <c r="AV66" s="96">
        <f t="shared" si="138"/>
        <v>0.34147473690841318</v>
      </c>
      <c r="BA66" s="43">
        <f t="shared" si="139"/>
        <v>0.85698009272667108</v>
      </c>
      <c r="BB66" s="43">
        <f t="shared" si="139"/>
        <v>6.8558407418133687</v>
      </c>
      <c r="BC66" s="43">
        <f t="shared" si="139"/>
        <v>7.7128208345400404</v>
      </c>
      <c r="BD66" s="43">
        <f t="shared" si="139"/>
        <v>0.16521757626448311</v>
      </c>
      <c r="BE66" s="17">
        <f t="shared" si="149"/>
        <v>16.081444463723106</v>
      </c>
      <c r="BF66" s="96">
        <f t="shared" si="140"/>
        <v>0.42631995883696472</v>
      </c>
      <c r="BK66" s="43">
        <f t="shared" si="141"/>
        <v>0.64493500129523607</v>
      </c>
      <c r="BL66" s="43">
        <f t="shared" si="141"/>
        <v>6.4493500129523609</v>
      </c>
      <c r="BM66" s="43">
        <f t="shared" si="141"/>
        <v>7.0942850142475971</v>
      </c>
      <c r="BN66" s="43">
        <f t="shared" si="141"/>
        <v>0.17243573691915678</v>
      </c>
      <c r="BO66" s="17">
        <f t="shared" si="150"/>
        <v>14.991994089382153</v>
      </c>
      <c r="BP66" s="96">
        <f t="shared" si="142"/>
        <v>0.43018626971845009</v>
      </c>
      <c r="BU66" s="43">
        <f t="shared" si="143"/>
        <v>0.62228452398201084</v>
      </c>
      <c r="BV66" s="43">
        <f t="shared" si="143"/>
        <v>7.4674142877841296</v>
      </c>
      <c r="BW66" s="43">
        <f t="shared" si="143"/>
        <v>8.0896988117661408</v>
      </c>
      <c r="BX66" s="43">
        <f t="shared" si="143"/>
        <v>0.21735107977930973</v>
      </c>
      <c r="BY66" s="17">
        <f t="shared" si="151"/>
        <v>14.716016063138703</v>
      </c>
      <c r="BZ66" s="96">
        <f t="shared" si="144"/>
        <v>0.50743450236432019</v>
      </c>
    </row>
    <row r="67" spans="5:78" ht="20.100000000000001" customHeight="1">
      <c r="E67" s="38">
        <v>34</v>
      </c>
      <c r="F67" s="20">
        <f t="shared" si="128"/>
        <v>0.67460000000000009</v>
      </c>
      <c r="G67" s="20">
        <f t="shared" si="129"/>
        <v>5.3753959504579552</v>
      </c>
      <c r="H67" s="29">
        <f t="shared" si="130"/>
        <v>60333.94366197184</v>
      </c>
      <c r="M67" s="43">
        <f t="shared" si="131"/>
        <v>1.799691379326497</v>
      </c>
      <c r="N67" s="43">
        <f t="shared" si="131"/>
        <v>0</v>
      </c>
      <c r="O67" s="43">
        <f t="shared" si="131"/>
        <v>1.799691379326497</v>
      </c>
      <c r="P67" s="43">
        <f t="shared" si="131"/>
        <v>0</v>
      </c>
      <c r="Q67" s="17">
        <f t="shared" si="145"/>
        <v>23.119729330926333</v>
      </c>
      <c r="R67" s="96">
        <f t="shared" si="132"/>
        <v>0</v>
      </c>
      <c r="W67" s="43">
        <f t="shared" si="133"/>
        <v>1.5143021982446856</v>
      </c>
      <c r="X67" s="43">
        <f t="shared" si="133"/>
        <v>3.0286043964893712</v>
      </c>
      <c r="Y67" s="43">
        <f t="shared" si="133"/>
        <v>4.5429065947340561</v>
      </c>
      <c r="Z67" s="43">
        <f t="shared" si="133"/>
        <v>8.3902640869442172E-2</v>
      </c>
      <c r="AA67" s="17">
        <f t="shared" si="146"/>
        <v>22.15411508773736</v>
      </c>
      <c r="AB67" s="96">
        <f t="shared" si="134"/>
        <v>0.13670617781369881</v>
      </c>
      <c r="AG67" s="43">
        <f t="shared" si="135"/>
        <v>1.3159509017702475</v>
      </c>
      <c r="AH67" s="43">
        <f t="shared" si="135"/>
        <v>5.2638036070809902</v>
      </c>
      <c r="AI67" s="43">
        <f t="shared" si="135"/>
        <v>6.5797545088512379</v>
      </c>
      <c r="AJ67" s="43">
        <f t="shared" si="135"/>
        <v>0.14608759580993619</v>
      </c>
      <c r="AK67" s="17">
        <f t="shared" si="147"/>
        <v>21.396969286856056</v>
      </c>
      <c r="AL67" s="96">
        <f t="shared" si="136"/>
        <v>0.24600697119822909</v>
      </c>
      <c r="AQ67" s="43">
        <f t="shared" si="137"/>
        <v>1.1128426627692705</v>
      </c>
      <c r="AR67" s="43">
        <f t="shared" si="137"/>
        <v>6.6770559766156214</v>
      </c>
      <c r="AS67" s="43">
        <f t="shared" si="137"/>
        <v>7.7898986393848926</v>
      </c>
      <c r="AT67" s="43">
        <f t="shared" si="137"/>
        <v>0.15622839617554646</v>
      </c>
      <c r="AU67" s="17">
        <f t="shared" si="148"/>
        <v>20.458861296471568</v>
      </c>
      <c r="AV67" s="96">
        <f t="shared" si="138"/>
        <v>0.32636498580530376</v>
      </c>
      <c r="BA67" s="43">
        <f t="shared" si="139"/>
        <v>0.98331357184657564</v>
      </c>
      <c r="BB67" s="43">
        <f t="shared" si="139"/>
        <v>7.8665085747726051</v>
      </c>
      <c r="BC67" s="43">
        <f t="shared" si="139"/>
        <v>8.8498221466191804</v>
      </c>
      <c r="BD67" s="43">
        <f t="shared" si="139"/>
        <v>0.17691248293720119</v>
      </c>
      <c r="BE67" s="17">
        <f t="shared" si="149"/>
        <v>19.704610890622313</v>
      </c>
      <c r="BF67" s="96">
        <f t="shared" si="140"/>
        <v>0.39922171609673257</v>
      </c>
      <c r="BK67" s="43">
        <f t="shared" si="141"/>
        <v>0.74574946228900618</v>
      </c>
      <c r="BL67" s="43">
        <f t="shared" si="141"/>
        <v>7.4574946228900618</v>
      </c>
      <c r="BM67" s="43">
        <f t="shared" si="141"/>
        <v>8.2032440851790671</v>
      </c>
      <c r="BN67" s="43">
        <f t="shared" si="141"/>
        <v>0.30492480838413388</v>
      </c>
      <c r="BO67" s="17">
        <f t="shared" si="150"/>
        <v>18.520394322513496</v>
      </c>
      <c r="BP67" s="96">
        <f t="shared" si="142"/>
        <v>0.40266392243196947</v>
      </c>
      <c r="BU67" s="43">
        <f t="shared" si="143"/>
        <v>0.77202563618446973</v>
      </c>
      <c r="BV67" s="43">
        <f t="shared" si="143"/>
        <v>9.2643076342136368</v>
      </c>
      <c r="BW67" s="43">
        <f t="shared" si="143"/>
        <v>10.036333270398107</v>
      </c>
      <c r="BX67" s="43">
        <f t="shared" si="143"/>
        <v>0.20677092722845736</v>
      </c>
      <c r="BY67" s="17">
        <f t="shared" si="151"/>
        <v>18.324955157850063</v>
      </c>
      <c r="BZ67" s="96">
        <f t="shared" si="144"/>
        <v>0.5055569061103532</v>
      </c>
    </row>
    <row r="68" spans="5:78" ht="20.100000000000001" customHeight="1">
      <c r="E68" s="38">
        <v>36</v>
      </c>
      <c r="F68" s="20">
        <f t="shared" si="128"/>
        <v>0.71460000000000001</v>
      </c>
      <c r="G68" s="20">
        <f t="shared" si="129"/>
        <v>5.6941268102538602</v>
      </c>
      <c r="H68" s="29">
        <f t="shared" si="130"/>
        <v>63911.408450704221</v>
      </c>
      <c r="M68" s="43">
        <f t="shared" si="131"/>
        <v>1.9465596693675569</v>
      </c>
      <c r="N68" s="43">
        <f t="shared" si="131"/>
        <v>0</v>
      </c>
      <c r="O68" s="43">
        <f t="shared" si="131"/>
        <v>1.9465596693675569</v>
      </c>
      <c r="P68" s="43">
        <f t="shared" si="131"/>
        <v>0</v>
      </c>
      <c r="Q68" s="17">
        <f t="shared" si="145"/>
        <v>27.68923065921987</v>
      </c>
      <c r="R68" s="96">
        <f t="shared" si="132"/>
        <v>0</v>
      </c>
      <c r="W68" s="43">
        <f t="shared" si="133"/>
        <v>1.6792580614263888</v>
      </c>
      <c r="X68" s="43">
        <f t="shared" si="133"/>
        <v>3.3585161228527776</v>
      </c>
      <c r="Y68" s="43">
        <f t="shared" si="133"/>
        <v>5.0377741842791668</v>
      </c>
      <c r="Z68" s="43">
        <f t="shared" si="133"/>
        <v>9.9331820410916177E-2</v>
      </c>
      <c r="AA68" s="17">
        <f t="shared" si="146"/>
        <v>26.555230099625941</v>
      </c>
      <c r="AB68" s="96">
        <f t="shared" si="134"/>
        <v>0.12647286844259301</v>
      </c>
      <c r="AG68" s="43">
        <f t="shared" si="135"/>
        <v>1.4754876211068677</v>
      </c>
      <c r="AH68" s="43">
        <f t="shared" si="135"/>
        <v>5.9019504844274708</v>
      </c>
      <c r="AI68" s="43">
        <f t="shared" si="135"/>
        <v>7.3774381055343383</v>
      </c>
      <c r="AJ68" s="43">
        <f t="shared" si="135"/>
        <v>0.15200164505056063</v>
      </c>
      <c r="AK68" s="17">
        <f t="shared" si="147"/>
        <v>25.577821423071541</v>
      </c>
      <c r="AL68" s="96">
        <f t="shared" si="136"/>
        <v>0.23074484674851281</v>
      </c>
      <c r="AQ68" s="43">
        <f t="shared" si="137"/>
        <v>1.2924223184183179</v>
      </c>
      <c r="AR68" s="43">
        <f t="shared" si="137"/>
        <v>7.7545339105099069</v>
      </c>
      <c r="AS68" s="43">
        <f t="shared" si="137"/>
        <v>9.0469562289282255</v>
      </c>
      <c r="AT68" s="43">
        <f t="shared" si="137"/>
        <v>0.24054858229177939</v>
      </c>
      <c r="AU68" s="17">
        <f t="shared" si="148"/>
        <v>24.787978848179865</v>
      </c>
      <c r="AV68" s="96">
        <f t="shared" si="138"/>
        <v>0.31283445729901888</v>
      </c>
      <c r="BA68" s="43">
        <f t="shared" si="139"/>
        <v>1.1351810149340322</v>
      </c>
      <c r="BB68" s="43">
        <f t="shared" si="139"/>
        <v>9.0814481194722578</v>
      </c>
      <c r="BC68" s="43">
        <f t="shared" si="139"/>
        <v>10.21662913440629</v>
      </c>
      <c r="BD68" s="43">
        <f t="shared" si="139"/>
        <v>0.2192373144215459</v>
      </c>
      <c r="BE68" s="17">
        <f t="shared" si="149"/>
        <v>23.786479112696309</v>
      </c>
      <c r="BF68" s="96">
        <f t="shared" si="140"/>
        <v>0.38179034721557126</v>
      </c>
      <c r="BK68" s="43">
        <f t="shared" si="141"/>
        <v>0.77994308630067377</v>
      </c>
      <c r="BL68" s="43">
        <f t="shared" si="141"/>
        <v>7.7994308630067373</v>
      </c>
      <c r="BM68" s="43">
        <f t="shared" si="141"/>
        <v>8.5793739493074117</v>
      </c>
      <c r="BN68" s="43">
        <f t="shared" si="141"/>
        <v>0.44197600059613884</v>
      </c>
      <c r="BO68" s="17">
        <f t="shared" si="150"/>
        <v>22.177540534213264</v>
      </c>
      <c r="BP68" s="96">
        <f t="shared" si="142"/>
        <v>0.35168150638591167</v>
      </c>
      <c r="BU68" s="43">
        <f t="shared" si="143"/>
        <v>0.91045963049690992</v>
      </c>
      <c r="BV68" s="43">
        <f t="shared" si="143"/>
        <v>10.925515565962918</v>
      </c>
      <c r="BW68" s="43">
        <f t="shared" si="143"/>
        <v>11.835975196459829</v>
      </c>
      <c r="BX68" s="43">
        <f t="shared" si="143"/>
        <v>0.26702658955725905</v>
      </c>
      <c r="BY68" s="17">
        <f t="shared" si="151"/>
        <v>22.346177946717368</v>
      </c>
      <c r="BZ68" s="96">
        <f t="shared" si="144"/>
        <v>0.48892099543885831</v>
      </c>
    </row>
    <row r="69" spans="5:78" ht="20.100000000000001" customHeight="1">
      <c r="E69" s="38">
        <v>38</v>
      </c>
      <c r="F69" s="20">
        <f t="shared" si="128"/>
        <v>0.75460000000000005</v>
      </c>
      <c r="G69" s="20">
        <f t="shared" si="129"/>
        <v>6.0128576700497671</v>
      </c>
      <c r="H69" s="29">
        <f t="shared" si="130"/>
        <v>67488.873239436623</v>
      </c>
      <c r="M69" s="43">
        <f t="shared" si="131"/>
        <v>2.4243646290697498</v>
      </c>
      <c r="N69" s="43">
        <f t="shared" si="131"/>
        <v>0</v>
      </c>
      <c r="O69" s="43">
        <f t="shared" si="131"/>
        <v>2.4243646290697498</v>
      </c>
      <c r="P69" s="43">
        <f t="shared" si="131"/>
        <v>0</v>
      </c>
      <c r="Q69" s="17">
        <f t="shared" si="145"/>
        <v>34.810669883457869</v>
      </c>
      <c r="R69" s="96">
        <f t="shared" si="132"/>
        <v>0</v>
      </c>
      <c r="W69" s="43">
        <f t="shared" si="133"/>
        <v>1.8879569802339888</v>
      </c>
      <c r="X69" s="43">
        <f t="shared" si="133"/>
        <v>3.7759139604679777</v>
      </c>
      <c r="Y69" s="43">
        <f t="shared" si="133"/>
        <v>5.6638709407019663</v>
      </c>
      <c r="Z69" s="43">
        <f t="shared" si="133"/>
        <v>0.1863608056671289</v>
      </c>
      <c r="AA69" s="17">
        <f t="shared" si="146"/>
        <v>32.204935222798568</v>
      </c>
      <c r="AB69" s="96">
        <f t="shared" si="134"/>
        <v>0.11724643860779843</v>
      </c>
      <c r="AG69" s="43">
        <f t="shared" si="135"/>
        <v>1.6423378080260411</v>
      </c>
      <c r="AH69" s="43">
        <f t="shared" si="135"/>
        <v>6.5693512321041645</v>
      </c>
      <c r="AI69" s="43">
        <f t="shared" si="135"/>
        <v>8.2116890401302047</v>
      </c>
      <c r="AJ69" s="43">
        <f t="shared" si="135"/>
        <v>0.23909731283618285</v>
      </c>
      <c r="AK69" s="17">
        <f t="shared" si="147"/>
        <v>30.816966138388285</v>
      </c>
      <c r="AL69" s="96">
        <f t="shared" si="136"/>
        <v>0.21317319825071329</v>
      </c>
      <c r="AQ69" s="43">
        <f t="shared" si="137"/>
        <v>1.4332216065287764</v>
      </c>
      <c r="AR69" s="43">
        <f t="shared" si="137"/>
        <v>8.599329639172657</v>
      </c>
      <c r="AS69" s="43">
        <f t="shared" si="137"/>
        <v>10.032551245701434</v>
      </c>
      <c r="AT69" s="43">
        <f t="shared" si="137"/>
        <v>0.2372233337686826</v>
      </c>
      <c r="AU69" s="17">
        <f t="shared" si="148"/>
        <v>29.564754614059005</v>
      </c>
      <c r="AV69" s="96">
        <f t="shared" si="138"/>
        <v>0.29086423179996207</v>
      </c>
      <c r="BA69" s="43">
        <f t="shared" si="139"/>
        <v>1.2784710862602551</v>
      </c>
      <c r="BB69" s="43">
        <f t="shared" si="139"/>
        <v>10.227768690082041</v>
      </c>
      <c r="BC69" s="43">
        <f t="shared" si="139"/>
        <v>11.506239776342298</v>
      </c>
      <c r="BD69" s="43">
        <f t="shared" si="139"/>
        <v>0.26062361143152679</v>
      </c>
      <c r="BE69" s="17">
        <f t="shared" si="149"/>
        <v>28.423985862930557</v>
      </c>
      <c r="BF69" s="96">
        <f t="shared" si="140"/>
        <v>0.35982879879702917</v>
      </c>
      <c r="BK69" s="43">
        <f t="shared" si="141"/>
        <v>0.56671384720192863</v>
      </c>
      <c r="BL69" s="43">
        <f t="shared" si="141"/>
        <v>5.6671384720192863</v>
      </c>
      <c r="BM69" s="43">
        <f t="shared" si="141"/>
        <v>6.2338523192212145</v>
      </c>
      <c r="BN69" s="43">
        <f t="shared" si="141"/>
        <v>0.46831181457072202</v>
      </c>
      <c r="BO69" s="17">
        <f t="shared" si="150"/>
        <v>24.211449035939349</v>
      </c>
      <c r="BP69" s="96">
        <f t="shared" si="142"/>
        <v>0.23406853772390968</v>
      </c>
      <c r="BU69" s="43">
        <f t="shared" si="143"/>
        <v>1.0210239798773451</v>
      </c>
      <c r="BV69" s="43">
        <f t="shared" si="143"/>
        <v>12.252287758528137</v>
      </c>
      <c r="BW69" s="43">
        <f t="shared" si="143"/>
        <v>13.273311738405484</v>
      </c>
      <c r="BX69" s="43">
        <f t="shared" si="143"/>
        <v>0.33637243689302654</v>
      </c>
      <c r="BY69" s="17">
        <f t="shared" si="151"/>
        <v>26.738160639238068</v>
      </c>
      <c r="BZ69" s="96">
        <f t="shared" si="144"/>
        <v>0.45823225927321226</v>
      </c>
    </row>
    <row r="70" spans="5:78" ht="20.100000000000001" customHeight="1">
      <c r="E70" s="38">
        <v>40</v>
      </c>
      <c r="F70" s="20">
        <f t="shared" si="128"/>
        <v>0.79460000000000008</v>
      </c>
      <c r="G70" s="20">
        <f t="shared" si="129"/>
        <v>6.3315885298456731</v>
      </c>
      <c r="H70" s="29">
        <f t="shared" si="130"/>
        <v>71066.338028169019</v>
      </c>
      <c r="M70" s="43">
        <f t="shared" si="131"/>
        <v>3.2953710536182088</v>
      </c>
      <c r="N70" s="43">
        <f t="shared" si="131"/>
        <v>0</v>
      </c>
      <c r="O70" s="43">
        <f t="shared" si="131"/>
        <v>3.2953710536182088</v>
      </c>
      <c r="P70" s="43">
        <f t="shared" si="131"/>
        <v>0</v>
      </c>
      <c r="Q70" s="17">
        <f t="shared" si="145"/>
        <v>47.236266874843977</v>
      </c>
      <c r="R70" s="96">
        <f t="shared" si="132"/>
        <v>0</v>
      </c>
      <c r="W70" s="43">
        <f t="shared" si="133"/>
        <v>2.615552484490073</v>
      </c>
      <c r="X70" s="43">
        <f t="shared" si="133"/>
        <v>5.2311049689801461</v>
      </c>
      <c r="Y70" s="43">
        <f t="shared" si="133"/>
        <v>7.8466574534702183</v>
      </c>
      <c r="Z70" s="43">
        <f t="shared" si="133"/>
        <v>0.13325916824282816</v>
      </c>
      <c r="AA70" s="17">
        <f t="shared" si="146"/>
        <v>42.847642460698161</v>
      </c>
      <c r="AB70" s="96">
        <f t="shared" si="134"/>
        <v>0.12208617950867093</v>
      </c>
      <c r="AG70" s="43">
        <f t="shared" si="135"/>
        <v>1.8970209632698158</v>
      </c>
      <c r="AH70" s="43">
        <f t="shared" si="135"/>
        <v>7.5880838530792634</v>
      </c>
      <c r="AI70" s="43">
        <f t="shared" si="135"/>
        <v>9.4851048163490788</v>
      </c>
      <c r="AJ70" s="43">
        <f t="shared" si="135"/>
        <v>0.31529637210754868</v>
      </c>
      <c r="AK70" s="17">
        <f t="shared" si="147"/>
        <v>37.974021817495782</v>
      </c>
      <c r="AL70" s="96">
        <f t="shared" si="136"/>
        <v>0.19982302347504324</v>
      </c>
      <c r="AQ70" s="43">
        <f t="shared" si="137"/>
        <v>1.5699772320025505</v>
      </c>
      <c r="AR70" s="43">
        <f t="shared" si="137"/>
        <v>9.4198633920153032</v>
      </c>
      <c r="AS70" s="43">
        <f t="shared" si="137"/>
        <v>10.989840624017853</v>
      </c>
      <c r="AT70" s="43">
        <f t="shared" si="137"/>
        <v>0.26690221995470909</v>
      </c>
      <c r="AU70" s="17">
        <f t="shared" si="148"/>
        <v>35.693356623298165</v>
      </c>
      <c r="AV70" s="96">
        <f t="shared" si="138"/>
        <v>0.26391083056242082</v>
      </c>
      <c r="BA70" s="43">
        <f t="shared" si="139"/>
        <v>1.3661812669284605</v>
      </c>
      <c r="BB70" s="43">
        <f t="shared" si="139"/>
        <v>10.929450135427684</v>
      </c>
      <c r="BC70" s="43">
        <f t="shared" si="139"/>
        <v>12.295631402356145</v>
      </c>
      <c r="BD70" s="43">
        <f t="shared" si="139"/>
        <v>0.3551629703176612</v>
      </c>
      <c r="BE70" s="17">
        <f t="shared" si="149"/>
        <v>34.008881915550546</v>
      </c>
      <c r="BF70" s="96">
        <f t="shared" si="140"/>
        <v>0.32137046323861057</v>
      </c>
      <c r="BK70" s="43">
        <f t="shared" si="141"/>
        <v>0.60116537901091016</v>
      </c>
      <c r="BL70" s="43">
        <f t="shared" si="141"/>
        <v>6.0116537901091016</v>
      </c>
      <c r="BM70" s="43">
        <f t="shared" si="141"/>
        <v>6.6128191691200122</v>
      </c>
      <c r="BN70" s="43">
        <f t="shared" si="141"/>
        <v>0.37968225878662648</v>
      </c>
      <c r="BO70" s="17">
        <f t="shared" si="150"/>
        <v>28.936531110198178</v>
      </c>
      <c r="BP70" s="96">
        <f t="shared" si="142"/>
        <v>0.20775309131613218</v>
      </c>
      <c r="BU70" s="43">
        <f t="shared" si="143"/>
        <v>1.0721130485352113</v>
      </c>
      <c r="BV70" s="43">
        <f t="shared" si="143"/>
        <v>12.865356582422535</v>
      </c>
      <c r="BW70" s="43">
        <f t="shared" si="143"/>
        <v>13.937469630957747</v>
      </c>
      <c r="BX70" s="43">
        <f t="shared" si="143"/>
        <v>0.4587635693604355</v>
      </c>
      <c r="BY70" s="17">
        <f t="shared" si="151"/>
        <v>31.491633194983891</v>
      </c>
      <c r="BZ70" s="96">
        <f t="shared" si="144"/>
        <v>0.40853252998233763</v>
      </c>
    </row>
    <row r="71" spans="5:78" ht="20.100000000000001" customHeight="1">
      <c r="E71" s="38">
        <v>42</v>
      </c>
      <c r="F71" s="20">
        <f t="shared" si="128"/>
        <v>0.83460000000000001</v>
      </c>
      <c r="G71" s="20">
        <f t="shared" si="129"/>
        <v>6.6503193896415782</v>
      </c>
      <c r="H71" s="29">
        <f t="shared" si="130"/>
        <v>74643.8028169014</v>
      </c>
      <c r="M71" s="43">
        <f t="shared" si="131"/>
        <v>3.3243652013030527</v>
      </c>
      <c r="N71" s="43">
        <f t="shared" si="131"/>
        <v>0</v>
      </c>
      <c r="O71" s="43">
        <f t="shared" si="131"/>
        <v>3.3243652013030527</v>
      </c>
      <c r="P71" s="43">
        <f t="shared" si="131"/>
        <v>0</v>
      </c>
      <c r="Q71" s="17">
        <f t="shared" si="145"/>
        <v>50.60094195349928</v>
      </c>
      <c r="R71" s="96">
        <f t="shared" si="132"/>
        <v>0</v>
      </c>
      <c r="W71" s="43">
        <f t="shared" si="133"/>
        <v>2.8849809023029804</v>
      </c>
      <c r="X71" s="43">
        <f t="shared" si="133"/>
        <v>5.7699618046059609</v>
      </c>
      <c r="Y71" s="43">
        <f t="shared" si="133"/>
        <v>8.6549427069089404</v>
      </c>
      <c r="Z71" s="43">
        <f t="shared" si="133"/>
        <v>0.17193373667643422</v>
      </c>
      <c r="AA71" s="17">
        <f t="shared" si="146"/>
        <v>50.861375883804968</v>
      </c>
      <c r="AB71" s="96">
        <f t="shared" si="134"/>
        <v>0.11344486271444348</v>
      </c>
      <c r="AG71" s="43">
        <f t="shared" si="135"/>
        <v>2.3571425476152452</v>
      </c>
      <c r="AH71" s="43">
        <f t="shared" si="135"/>
        <v>9.4285701904609809</v>
      </c>
      <c r="AI71" s="43">
        <f t="shared" si="135"/>
        <v>11.785712738076228</v>
      </c>
      <c r="AJ71" s="43">
        <f t="shared" si="135"/>
        <v>0.3333083157238993</v>
      </c>
      <c r="AK71" s="17">
        <f t="shared" si="147"/>
        <v>46.686208769535845</v>
      </c>
      <c r="AL71" s="96">
        <f t="shared" si="136"/>
        <v>0.20195621874127004</v>
      </c>
      <c r="AQ71" s="43">
        <f t="shared" si="137"/>
        <v>1.8802777089258575</v>
      </c>
      <c r="AR71" s="43">
        <f t="shared" si="137"/>
        <v>11.281666253555144</v>
      </c>
      <c r="AS71" s="43">
        <f t="shared" si="137"/>
        <v>13.161943962481001</v>
      </c>
      <c r="AT71" s="43">
        <f t="shared" si="137"/>
        <v>0.31357382283109331</v>
      </c>
      <c r="AU71" s="17">
        <f t="shared" si="148"/>
        <v>43.306050495147261</v>
      </c>
      <c r="AV71" s="96">
        <f t="shared" si="138"/>
        <v>0.26051016254228337</v>
      </c>
      <c r="BA71" s="43">
        <f t="shared" si="139"/>
        <v>1.6064037345443913</v>
      </c>
      <c r="BB71" s="43">
        <f t="shared" si="139"/>
        <v>12.851229876355131</v>
      </c>
      <c r="BC71" s="43">
        <f t="shared" si="139"/>
        <v>14.457633610899521</v>
      </c>
      <c r="BD71" s="43">
        <f t="shared" si="139"/>
        <v>0.42747193993062399</v>
      </c>
      <c r="BE71" s="17">
        <f t="shared" si="149"/>
        <v>40.907316926542215</v>
      </c>
      <c r="BF71" s="96">
        <f t="shared" si="140"/>
        <v>0.31415479776960797</v>
      </c>
      <c r="BK71" s="43">
        <f t="shared" si="141"/>
        <v>0.80730254712406224</v>
      </c>
      <c r="BL71" s="43">
        <f t="shared" si="141"/>
        <v>8.0730254712406229</v>
      </c>
      <c r="BM71" s="43">
        <f t="shared" si="141"/>
        <v>8.8803280183646862</v>
      </c>
      <c r="BN71" s="43">
        <f t="shared" si="141"/>
        <v>0.6663169061894012</v>
      </c>
      <c r="BO71" s="17">
        <f t="shared" si="150"/>
        <v>36.65539033807773</v>
      </c>
      <c r="BP71" s="96">
        <f t="shared" si="142"/>
        <v>0.22024115407807673</v>
      </c>
      <c r="BU71" s="43">
        <f t="shared" si="143"/>
        <v>1.1388301311153122</v>
      </c>
      <c r="BV71" s="43">
        <f t="shared" si="143"/>
        <v>13.665961573383745</v>
      </c>
      <c r="BW71" s="43">
        <f t="shared" si="143"/>
        <v>14.804791704499056</v>
      </c>
      <c r="BX71" s="43">
        <f t="shared" si="143"/>
        <v>0.60129218242365845</v>
      </c>
      <c r="BY71" s="17">
        <f t="shared" si="151"/>
        <v>36.855513252944213</v>
      </c>
      <c r="BZ71" s="96">
        <f t="shared" si="144"/>
        <v>0.37079829765474875</v>
      </c>
    </row>
    <row r="72" spans="5:78" ht="20.100000000000001" customHeight="1">
      <c r="E72" s="38">
        <v>44</v>
      </c>
      <c r="F72" s="20">
        <f t="shared" si="128"/>
        <v>0.87460000000000004</v>
      </c>
      <c r="G72" s="20">
        <f t="shared" si="129"/>
        <v>6.9690502494374851</v>
      </c>
      <c r="H72" s="29">
        <f t="shared" si="130"/>
        <v>78221.267605633795</v>
      </c>
      <c r="M72" s="43">
        <f t="shared" si="131"/>
        <v>3.7524997106966622</v>
      </c>
      <c r="N72" s="43">
        <f t="shared" si="131"/>
        <v>0</v>
      </c>
      <c r="O72" s="43">
        <f t="shared" si="131"/>
        <v>3.7524997106966622</v>
      </c>
      <c r="P72" s="43">
        <f t="shared" si="131"/>
        <v>0</v>
      </c>
      <c r="Q72" s="17">
        <f t="shared" si="145"/>
        <v>67.631886910433806</v>
      </c>
      <c r="R72" s="96">
        <f t="shared" si="132"/>
        <v>0</v>
      </c>
      <c r="W72" s="43">
        <f t="shared" si="133"/>
        <v>2.905770374506786</v>
      </c>
      <c r="X72" s="43">
        <f t="shared" si="133"/>
        <v>5.811540749013572</v>
      </c>
      <c r="Y72" s="43">
        <f t="shared" si="133"/>
        <v>8.7173111235203571</v>
      </c>
      <c r="Z72" s="43">
        <f t="shared" si="133"/>
        <v>0.18177677403147671</v>
      </c>
      <c r="AA72" s="17">
        <f t="shared" si="146"/>
        <v>64.461346452136127</v>
      </c>
      <c r="AB72" s="96">
        <f t="shared" si="134"/>
        <v>9.0155435293750197E-2</v>
      </c>
      <c r="AG72" s="43">
        <f t="shared" si="135"/>
        <v>2.1899740885683481</v>
      </c>
      <c r="AH72" s="43">
        <f t="shared" si="135"/>
        <v>8.7598963542733923</v>
      </c>
      <c r="AI72" s="43">
        <f t="shared" si="135"/>
        <v>10.949870442841739</v>
      </c>
      <c r="AJ72" s="43">
        <f t="shared" si="135"/>
        <v>0.28616261117402986</v>
      </c>
      <c r="AK72" s="17">
        <f t="shared" si="147"/>
        <v>56.170619761184547</v>
      </c>
      <c r="AL72" s="96">
        <f t="shared" si="136"/>
        <v>0.15595157026069922</v>
      </c>
      <c r="AQ72" s="43">
        <f t="shared" si="137"/>
        <v>1.8347509335775638</v>
      </c>
      <c r="AR72" s="43">
        <f t="shared" si="137"/>
        <v>11.008505601465384</v>
      </c>
      <c r="AS72" s="43">
        <f t="shared" si="137"/>
        <v>12.843256535042947</v>
      </c>
      <c r="AT72" s="43">
        <f t="shared" si="137"/>
        <v>0.3128920498034361</v>
      </c>
      <c r="AU72" s="17">
        <f t="shared" si="148"/>
        <v>50.378468237369049</v>
      </c>
      <c r="AV72" s="96">
        <f t="shared" si="138"/>
        <v>0.2185160840856937</v>
      </c>
      <c r="BA72" s="43">
        <f t="shared" si="139"/>
        <v>1.6021514779081383</v>
      </c>
      <c r="BB72" s="43">
        <f t="shared" si="139"/>
        <v>12.817211823265106</v>
      </c>
      <c r="BC72" s="43">
        <f t="shared" si="139"/>
        <v>14.419363301173245</v>
      </c>
      <c r="BD72" s="43">
        <f t="shared" si="139"/>
        <v>0.46846196080310981</v>
      </c>
      <c r="BE72" s="17">
        <f t="shared" si="149"/>
        <v>46.677926986042493</v>
      </c>
      <c r="BF72" s="96">
        <f t="shared" si="140"/>
        <v>0.27458828296075949</v>
      </c>
      <c r="BK72" s="43">
        <f t="shared" si="141"/>
        <v>1.4606201440602036</v>
      </c>
      <c r="BL72" s="43">
        <f t="shared" si="141"/>
        <v>14.606201440602035</v>
      </c>
      <c r="BM72" s="43">
        <f t="shared" si="141"/>
        <v>16.066821584662236</v>
      </c>
      <c r="BN72" s="43">
        <f t="shared" si="141"/>
        <v>0.49030758453728301</v>
      </c>
      <c r="BO72" s="17">
        <f t="shared" si="150"/>
        <v>50.021979608724628</v>
      </c>
      <c r="BP72" s="96">
        <f t="shared" si="142"/>
        <v>0.29199566980061065</v>
      </c>
      <c r="BU72" s="43">
        <f t="shared" si="143"/>
        <v>1.2371571803878094</v>
      </c>
      <c r="BV72" s="43">
        <f t="shared" si="143"/>
        <v>14.845886164653713</v>
      </c>
      <c r="BW72" s="43">
        <f t="shared" si="143"/>
        <v>16.083043345041524</v>
      </c>
      <c r="BX72" s="43">
        <f t="shared" si="143"/>
        <v>0.53217221881366494</v>
      </c>
      <c r="BY72" s="17">
        <f t="shared" si="151"/>
        <v>42.475777841313601</v>
      </c>
      <c r="BZ72" s="96">
        <f t="shared" si="144"/>
        <v>0.34951416828943915</v>
      </c>
    </row>
    <row r="73" spans="5:78" ht="20.100000000000001" customHeight="1">
      <c r="E73" s="38">
        <v>46</v>
      </c>
      <c r="F73" s="20">
        <f t="shared" si="128"/>
        <v>0.91460000000000008</v>
      </c>
      <c r="G73" s="20">
        <f t="shared" si="129"/>
        <v>7.2877811092333911</v>
      </c>
      <c r="H73" s="29">
        <f t="shared" si="130"/>
        <v>81798.732394366205</v>
      </c>
      <c r="M73" s="43">
        <f t="shared" si="131"/>
        <v>3.594970226122677</v>
      </c>
      <c r="N73" s="43">
        <f t="shared" si="131"/>
        <v>0</v>
      </c>
      <c r="O73" s="43">
        <f t="shared" si="131"/>
        <v>3.594970226122677</v>
      </c>
      <c r="P73" s="43">
        <f t="shared" si="131"/>
        <v>0</v>
      </c>
      <c r="Q73" s="17">
        <f t="shared" si="145"/>
        <v>81.95649707728569</v>
      </c>
      <c r="R73" s="96">
        <f t="shared" si="132"/>
        <v>0</v>
      </c>
      <c r="W73" s="43">
        <f t="shared" si="133"/>
        <v>3.0468676142136824</v>
      </c>
      <c r="X73" s="43">
        <f t="shared" si="133"/>
        <v>6.0937352284273647</v>
      </c>
      <c r="Y73" s="43">
        <f t="shared" si="133"/>
        <v>9.1406028426410479</v>
      </c>
      <c r="Z73" s="43">
        <f t="shared" si="133"/>
        <v>0.16704325842446408</v>
      </c>
      <c r="AA73" s="17">
        <f t="shared" si="146"/>
        <v>77.331404448281845</v>
      </c>
      <c r="AB73" s="96">
        <f t="shared" si="134"/>
        <v>7.8800265841580175E-2</v>
      </c>
      <c r="AG73" s="43">
        <f t="shared" si="135"/>
        <v>2.2207284673083385</v>
      </c>
      <c r="AH73" s="43">
        <f t="shared" si="135"/>
        <v>8.882913869233354</v>
      </c>
      <c r="AI73" s="43">
        <f t="shared" si="135"/>
        <v>11.103642336541693</v>
      </c>
      <c r="AJ73" s="43">
        <f t="shared" si="135"/>
        <v>0.40751230602849697</v>
      </c>
      <c r="AK73" s="17">
        <f t="shared" si="147"/>
        <v>68.943463447943358</v>
      </c>
      <c r="AL73" s="96">
        <f t="shared" si="136"/>
        <v>0.12884345266379765</v>
      </c>
      <c r="AQ73" s="43">
        <f t="shared" si="137"/>
        <v>1.8028754061684931</v>
      </c>
      <c r="AR73" s="43">
        <f t="shared" si="137"/>
        <v>10.817252437010957</v>
      </c>
      <c r="AS73" s="43">
        <f t="shared" si="137"/>
        <v>12.62012784317945</v>
      </c>
      <c r="AT73" s="43">
        <f t="shared" si="137"/>
        <v>0.39231431167161623</v>
      </c>
      <c r="AU73" s="17">
        <f t="shared" si="148"/>
        <v>61.443020721189093</v>
      </c>
      <c r="AV73" s="96">
        <f t="shared" si="138"/>
        <v>0.17605339565085129</v>
      </c>
      <c r="BA73" s="43">
        <f t="shared" si="139"/>
        <v>1.3834536706401561</v>
      </c>
      <c r="BB73" s="43">
        <f t="shared" si="139"/>
        <v>11.067629365121249</v>
      </c>
      <c r="BC73" s="43">
        <f t="shared" si="139"/>
        <v>12.451083035761405</v>
      </c>
      <c r="BD73" s="43">
        <f t="shared" si="139"/>
        <v>0.41797008662794866</v>
      </c>
      <c r="BE73" s="17">
        <f t="shared" si="149"/>
        <v>55.612950761383935</v>
      </c>
      <c r="BF73" s="96">
        <f t="shared" si="140"/>
        <v>0.19901172682975668</v>
      </c>
      <c r="BK73" s="43">
        <f t="shared" si="141"/>
        <v>1.2454905219842007</v>
      </c>
      <c r="BL73" s="43">
        <f t="shared" si="141"/>
        <v>12.454905219842008</v>
      </c>
      <c r="BM73" s="43">
        <f t="shared" si="141"/>
        <v>13.700395741826208</v>
      </c>
      <c r="BN73" s="43">
        <f t="shared" si="141"/>
        <v>0.45763360838283723</v>
      </c>
      <c r="BO73" s="17">
        <f t="shared" si="150"/>
        <v>57.871381327496579</v>
      </c>
      <c r="BP73" s="96">
        <f t="shared" si="142"/>
        <v>0.21521700250006434</v>
      </c>
      <c r="BU73" s="43">
        <f t="shared" si="143"/>
        <v>0.76302877698490357</v>
      </c>
      <c r="BV73" s="43">
        <f t="shared" si="143"/>
        <v>9.1563453238188419</v>
      </c>
      <c r="BW73" s="43">
        <f t="shared" si="143"/>
        <v>9.9193741008037453</v>
      </c>
      <c r="BX73" s="43">
        <f t="shared" si="143"/>
        <v>0.75049414349282817</v>
      </c>
      <c r="BY73" s="17">
        <f t="shared" si="151"/>
        <v>43.54153115401509</v>
      </c>
      <c r="BZ73" s="96">
        <f t="shared" si="144"/>
        <v>0.21028992507018232</v>
      </c>
    </row>
    <row r="74" spans="5:78" ht="20.100000000000001" customHeight="1">
      <c r="E74" s="38">
        <v>48</v>
      </c>
      <c r="F74" s="20">
        <f t="shared" si="128"/>
        <v>0.9546</v>
      </c>
      <c r="G74" s="20">
        <f t="shared" si="129"/>
        <v>7.606511969029297</v>
      </c>
      <c r="H74" s="29">
        <f t="shared" si="130"/>
        <v>85376.1971830986</v>
      </c>
      <c r="M74" s="43">
        <f t="shared" si="131"/>
        <v>5.1847379131761508</v>
      </c>
      <c r="N74" s="43">
        <f t="shared" si="131"/>
        <v>0</v>
      </c>
      <c r="O74" s="43">
        <f t="shared" si="131"/>
        <v>5.1847379131761508</v>
      </c>
      <c r="P74" s="43">
        <f t="shared" si="131"/>
        <v>0</v>
      </c>
      <c r="Q74" s="17">
        <f t="shared" si="145"/>
        <v>97.001658587666569</v>
      </c>
      <c r="R74" s="96">
        <f t="shared" si="132"/>
        <v>0</v>
      </c>
      <c r="W74" s="43">
        <f t="shared" si="133"/>
        <v>4.3257422762042079</v>
      </c>
      <c r="X74" s="43">
        <f t="shared" si="133"/>
        <v>8.6514845524084159</v>
      </c>
      <c r="Y74" s="43">
        <f t="shared" si="133"/>
        <v>12.977226828612624</v>
      </c>
      <c r="Z74" s="43">
        <f t="shared" si="133"/>
        <v>9.2953772248395822E-2</v>
      </c>
      <c r="AA74" s="17">
        <f t="shared" si="146"/>
        <v>92.555014281453083</v>
      </c>
      <c r="AB74" s="96">
        <f t="shared" si="134"/>
        <v>9.3473969180101674E-2</v>
      </c>
      <c r="AG74" s="43">
        <f t="shared" si="135"/>
        <v>3.3581581526900397</v>
      </c>
      <c r="AH74" s="43">
        <f t="shared" si="135"/>
        <v>13.432632610760159</v>
      </c>
      <c r="AI74" s="43">
        <f t="shared" si="135"/>
        <v>16.790790763450197</v>
      </c>
      <c r="AJ74" s="43">
        <f t="shared" si="135"/>
        <v>0.1355311258202207</v>
      </c>
      <c r="AK74" s="17">
        <f t="shared" si="147"/>
        <v>85.261533122368576</v>
      </c>
      <c r="AL74" s="96">
        <f t="shared" si="136"/>
        <v>0.15754622417452255</v>
      </c>
      <c r="AQ74" s="43">
        <f t="shared" si="137"/>
        <v>2.4732045467708712</v>
      </c>
      <c r="AR74" s="43">
        <f t="shared" si="137"/>
        <v>14.839227280625225</v>
      </c>
      <c r="AS74" s="43">
        <f t="shared" si="137"/>
        <v>17.312431827396097</v>
      </c>
      <c r="AT74" s="43">
        <f t="shared" si="137"/>
        <v>0.18585754672339933</v>
      </c>
      <c r="AU74" s="17">
        <f t="shared" si="148"/>
        <v>76.75794119729423</v>
      </c>
      <c r="AV74" s="96">
        <f t="shared" si="138"/>
        <v>0.19332497783497504</v>
      </c>
      <c r="BA74" s="43">
        <f t="shared" si="139"/>
        <v>2.0633623373653793</v>
      </c>
      <c r="BB74" s="43">
        <f t="shared" si="139"/>
        <v>16.506898698923035</v>
      </c>
      <c r="BC74" s="43">
        <f t="shared" si="139"/>
        <v>18.570261036288414</v>
      </c>
      <c r="BD74" s="43">
        <f t="shared" si="139"/>
        <v>0.24415178453814196</v>
      </c>
      <c r="BE74" s="17">
        <f t="shared" si="149"/>
        <v>70.165914075444519</v>
      </c>
      <c r="BF74" s="96">
        <f t="shared" si="140"/>
        <v>0.23525523634131407</v>
      </c>
      <c r="BK74" s="43">
        <f t="shared" si="141"/>
        <v>2.0286573482888315</v>
      </c>
      <c r="BL74" s="43">
        <f t="shared" si="141"/>
        <v>20.286573482888315</v>
      </c>
      <c r="BM74" s="43">
        <f t="shared" si="141"/>
        <v>22.315230831177146</v>
      </c>
      <c r="BN74" s="43">
        <f t="shared" si="141"/>
        <v>0.42461624262452924</v>
      </c>
      <c r="BO74" s="17">
        <f t="shared" si="150"/>
        <v>73.960329189141461</v>
      </c>
      <c r="BP74" s="96">
        <f t="shared" si="142"/>
        <v>0.27428992955140474</v>
      </c>
      <c r="BU74" s="43">
        <f t="shared" si="143"/>
        <v>1.0408046490236351</v>
      </c>
      <c r="BV74" s="43">
        <f t="shared" si="143"/>
        <v>12.489655788283621</v>
      </c>
      <c r="BW74" s="43">
        <f t="shared" si="143"/>
        <v>13.530460437307255</v>
      </c>
      <c r="BX74" s="43">
        <f t="shared" si="143"/>
        <v>0.53670350176265302</v>
      </c>
      <c r="BY74" s="17">
        <f t="shared" si="151"/>
        <v>59.553857968272638</v>
      </c>
      <c r="BZ74" s="96">
        <f t="shared" si="144"/>
        <v>0.20972034750355709</v>
      </c>
    </row>
    <row r="75" spans="5:78" ht="20.100000000000001" customHeight="1">
      <c r="E75" s="38">
        <v>50</v>
      </c>
      <c r="F75" s="20">
        <f t="shared" si="128"/>
        <v>0.99460000000000004</v>
      </c>
      <c r="G75" s="20">
        <f t="shared" si="129"/>
        <v>7.9252428288252039</v>
      </c>
      <c r="H75" s="29">
        <f t="shared" si="130"/>
        <v>88953.661971830996</v>
      </c>
      <c r="M75" s="43">
        <f t="shared" si="131"/>
        <v>4.9535773899431632</v>
      </c>
      <c r="N75" s="43">
        <f t="shared" si="131"/>
        <v>0</v>
      </c>
      <c r="O75" s="43">
        <f t="shared" si="131"/>
        <v>4.9535773899431632</v>
      </c>
      <c r="P75" s="43">
        <f t="shared" si="131"/>
        <v>0</v>
      </c>
      <c r="Q75" s="17">
        <f t="shared" si="145"/>
        <v>109.61610924269264</v>
      </c>
      <c r="R75" s="96">
        <f t="shared" si="132"/>
        <v>0</v>
      </c>
      <c r="W75" s="43">
        <f t="shared" si="133"/>
        <v>3.5564388190199203</v>
      </c>
      <c r="X75" s="43">
        <f t="shared" si="133"/>
        <v>7.1128776380398406</v>
      </c>
      <c r="Y75" s="43">
        <f t="shared" si="133"/>
        <v>10.669316457059761</v>
      </c>
      <c r="Z75" s="43">
        <f t="shared" si="133"/>
        <v>0.15654498320655974</v>
      </c>
      <c r="AA75" s="17">
        <f t="shared" si="146"/>
        <v>101.5245789574452</v>
      </c>
      <c r="AB75" s="96">
        <f t="shared" si="134"/>
        <v>7.0060646506313093E-2</v>
      </c>
      <c r="AG75" s="43">
        <f t="shared" si="135"/>
        <v>2.6483394484023091</v>
      </c>
      <c r="AH75" s="43">
        <f t="shared" si="135"/>
        <v>10.593357793609236</v>
      </c>
      <c r="AI75" s="43">
        <f t="shared" si="135"/>
        <v>13.241697242011545</v>
      </c>
      <c r="AJ75" s="43">
        <f t="shared" si="135"/>
        <v>0.23293387357198436</v>
      </c>
      <c r="AK75" s="17">
        <f t="shared" si="147"/>
        <v>94.254264761927601</v>
      </c>
      <c r="AL75" s="96">
        <f t="shared" si="136"/>
        <v>0.11239128351769014</v>
      </c>
      <c r="AQ75" s="43">
        <f t="shared" si="137"/>
        <v>2.178067919534286</v>
      </c>
      <c r="AR75" s="43">
        <f t="shared" si="137"/>
        <v>13.068407517205717</v>
      </c>
      <c r="AS75" s="43">
        <f t="shared" si="137"/>
        <v>15.246475436740003</v>
      </c>
      <c r="AT75" s="43">
        <f t="shared" si="137"/>
        <v>0.33013509432871058</v>
      </c>
      <c r="AU75" s="17">
        <f t="shared" si="148"/>
        <v>88.92331963707133</v>
      </c>
      <c r="AV75" s="96">
        <f t="shared" si="138"/>
        <v>0.14696265918257079</v>
      </c>
      <c r="BA75" s="43">
        <f t="shared" si="139"/>
        <v>1.7638812503397729</v>
      </c>
      <c r="BB75" s="43">
        <f t="shared" si="139"/>
        <v>14.111050002718184</v>
      </c>
      <c r="BC75" s="43">
        <f t="shared" si="139"/>
        <v>15.874931253057955</v>
      </c>
      <c r="BD75" s="43">
        <f t="shared" si="139"/>
        <v>0.37688449788343492</v>
      </c>
      <c r="BE75" s="17">
        <f t="shared" si="149"/>
        <v>82.372149474932939</v>
      </c>
      <c r="BF75" s="96">
        <f t="shared" si="140"/>
        <v>0.17130850770153067</v>
      </c>
      <c r="BK75" s="43">
        <f t="shared" si="141"/>
        <v>1.9162424393505484</v>
      </c>
      <c r="BL75" s="43">
        <f t="shared" si="141"/>
        <v>19.162424393505482</v>
      </c>
      <c r="BM75" s="43">
        <f t="shared" si="141"/>
        <v>21.07866683285603</v>
      </c>
      <c r="BN75" s="43">
        <f t="shared" si="141"/>
        <v>0.44415376048530497</v>
      </c>
      <c r="BO75" s="17">
        <f t="shared" si="150"/>
        <v>84.065617682567861</v>
      </c>
      <c r="BP75" s="96">
        <f t="shared" si="142"/>
        <v>0.22794603693822699</v>
      </c>
      <c r="BU75" s="43">
        <f t="shared" si="143"/>
        <v>1.1192998893896764</v>
      </c>
      <c r="BV75" s="43">
        <f t="shared" si="143"/>
        <v>13.431598672676117</v>
      </c>
      <c r="BW75" s="43">
        <f t="shared" si="143"/>
        <v>14.550898562065791</v>
      </c>
      <c r="BX75" s="43">
        <f t="shared" si="143"/>
        <v>0.40701695633705542</v>
      </c>
      <c r="BY75" s="17">
        <f t="shared" si="151"/>
        <v>70.935439524740886</v>
      </c>
      <c r="BZ75" s="96">
        <f t="shared" si="144"/>
        <v>0.18934962217286944</v>
      </c>
    </row>
    <row r="76" spans="5:78" ht="20.100000000000001" customHeight="1">
      <c r="E76" s="38">
        <v>52</v>
      </c>
      <c r="F76" s="20">
        <f t="shared" si="128"/>
        <v>1.0346</v>
      </c>
      <c r="G76" s="20">
        <f t="shared" si="129"/>
        <v>8.2439736886211072</v>
      </c>
      <c r="H76" s="29">
        <f t="shared" si="130"/>
        <v>92531.126760563377</v>
      </c>
      <c r="M76" s="43">
        <f t="shared" ref="M76:P83" si="152">M19+M48</f>
        <v>4.5555297373060935</v>
      </c>
      <c r="N76" s="43">
        <f t="shared" si="152"/>
        <v>0</v>
      </c>
      <c r="O76" s="43">
        <f t="shared" si="152"/>
        <v>4.5555297373060935</v>
      </c>
      <c r="P76" s="43">
        <f t="shared" si="152"/>
        <v>0</v>
      </c>
      <c r="Q76" s="17">
        <f t="shared" si="145"/>
        <v>121.00958198606176</v>
      </c>
      <c r="R76" s="96">
        <f t="shared" si="132"/>
        <v>0</v>
      </c>
      <c r="W76" s="43">
        <f t="shared" ref="W76:Z83" si="153">W19+W48</f>
        <v>3.5295649700903544</v>
      </c>
      <c r="X76" s="43">
        <f t="shared" si="153"/>
        <v>7.0591299401807088</v>
      </c>
      <c r="Y76" s="43">
        <f t="shared" si="153"/>
        <v>10.588694910271062</v>
      </c>
      <c r="Z76" s="43">
        <f t="shared" si="153"/>
        <v>0.13346799058152364</v>
      </c>
      <c r="AA76" s="17">
        <f t="shared" si="146"/>
        <v>113.99090089727932</v>
      </c>
      <c r="AB76" s="96">
        <f t="shared" si="134"/>
        <v>6.1927135276717449E-2</v>
      </c>
      <c r="AG76" s="43">
        <f t="shared" ref="AG76:AJ83" si="154">AG19+AG48</f>
        <v>2.9304250087252299</v>
      </c>
      <c r="AH76" s="43">
        <f t="shared" si="154"/>
        <v>11.72170003490092</v>
      </c>
      <c r="AI76" s="43">
        <f t="shared" si="154"/>
        <v>14.65212504362615</v>
      </c>
      <c r="AJ76" s="43">
        <f t="shared" si="154"/>
        <v>0.22166139629766046</v>
      </c>
      <c r="AK76" s="17">
        <f t="shared" si="147"/>
        <v>108.94622386471693</v>
      </c>
      <c r="AL76" s="96">
        <f t="shared" si="136"/>
        <v>0.10759161372546738</v>
      </c>
      <c r="AQ76" s="43">
        <f t="shared" ref="AQ76:AT83" si="155">AQ19+AQ48</f>
        <v>2.3924150812436711</v>
      </c>
      <c r="AR76" s="43">
        <f t="shared" si="155"/>
        <v>14.354490487462025</v>
      </c>
      <c r="AS76" s="43">
        <f t="shared" si="155"/>
        <v>16.746905568705696</v>
      </c>
      <c r="AT76" s="43">
        <f t="shared" si="155"/>
        <v>0.25919421294166206</v>
      </c>
      <c r="AU76" s="17">
        <f t="shared" si="148"/>
        <v>103.33232344028156</v>
      </c>
      <c r="AV76" s="96">
        <f t="shared" si="138"/>
        <v>0.13891578171817515</v>
      </c>
      <c r="BA76" s="43">
        <f t="shared" ref="BA76:BD83" si="156">BA19+BA48</f>
        <v>1.990493355611703</v>
      </c>
      <c r="BB76" s="43">
        <f t="shared" si="156"/>
        <v>15.923946844893624</v>
      </c>
      <c r="BC76" s="43">
        <f t="shared" si="156"/>
        <v>17.914440200505329</v>
      </c>
      <c r="BD76" s="43">
        <f t="shared" si="156"/>
        <v>0.29305831613249245</v>
      </c>
      <c r="BE76" s="17">
        <f t="shared" si="149"/>
        <v>97.143977391020243</v>
      </c>
      <c r="BF76" s="96">
        <f t="shared" si="140"/>
        <v>0.16392109189432463</v>
      </c>
      <c r="BK76" s="43">
        <f t="shared" ref="BK76:BN83" si="157">BK19+BK48</f>
        <v>1.926265233097721</v>
      </c>
      <c r="BL76" s="43">
        <f t="shared" si="157"/>
        <v>19.262652330977211</v>
      </c>
      <c r="BM76" s="43">
        <f t="shared" si="157"/>
        <v>21.188917564074931</v>
      </c>
      <c r="BN76" s="43">
        <f t="shared" si="157"/>
        <v>0.36524031060922268</v>
      </c>
      <c r="BO76" s="17">
        <f t="shared" si="150"/>
        <v>92.56930132422454</v>
      </c>
      <c r="BP76" s="96">
        <f t="shared" si="142"/>
        <v>0.20808898906463227</v>
      </c>
      <c r="BU76" s="43">
        <f t="shared" ref="BU76:BX83" si="158">BU19+BU48</f>
        <v>1.3576457341794061</v>
      </c>
      <c r="BV76" s="43">
        <f t="shared" si="158"/>
        <v>16.291748810152875</v>
      </c>
      <c r="BW76" s="43">
        <f t="shared" si="158"/>
        <v>17.649394544332281</v>
      </c>
      <c r="BX76" s="43">
        <f t="shared" si="158"/>
        <v>0.36676338176361445</v>
      </c>
      <c r="BY76" s="17">
        <f t="shared" si="151"/>
        <v>85.190286161687638</v>
      </c>
      <c r="BZ76" s="96">
        <f t="shared" si="144"/>
        <v>0.19123951267438882</v>
      </c>
    </row>
    <row r="77" spans="5:78" ht="20.100000000000001" customHeight="1">
      <c r="E77" s="38">
        <v>54</v>
      </c>
      <c r="F77" s="20">
        <f t="shared" si="128"/>
        <v>1.0746</v>
      </c>
      <c r="G77" s="20">
        <f t="shared" si="129"/>
        <v>8.562704548417015</v>
      </c>
      <c r="H77" s="29">
        <f t="shared" si="130"/>
        <v>96108.591549295772</v>
      </c>
      <c r="M77" s="43">
        <f t="shared" si="152"/>
        <v>4.4999705593990296</v>
      </c>
      <c r="N77" s="43">
        <f t="shared" si="152"/>
        <v>0</v>
      </c>
      <c r="O77" s="43">
        <f t="shared" si="152"/>
        <v>4.4999705593990296</v>
      </c>
      <c r="P77" s="43">
        <f t="shared" si="152"/>
        <v>0</v>
      </c>
      <c r="Q77" s="17">
        <f t="shared" si="145"/>
        <v>134.55899701201685</v>
      </c>
      <c r="R77" s="96">
        <f t="shared" si="132"/>
        <v>0</v>
      </c>
      <c r="W77" s="43">
        <f t="shared" si="153"/>
        <v>3.9475909200667418</v>
      </c>
      <c r="X77" s="43">
        <f t="shared" si="153"/>
        <v>7.8951818401334837</v>
      </c>
      <c r="Y77" s="43">
        <f t="shared" si="153"/>
        <v>11.842772760200226</v>
      </c>
      <c r="Z77" s="43">
        <f t="shared" si="153"/>
        <v>0.12111470268310578</v>
      </c>
      <c r="AA77" s="17">
        <f t="shared" si="146"/>
        <v>131.83797358907324</v>
      </c>
      <c r="AB77" s="96">
        <f t="shared" si="134"/>
        <v>5.9885491449846118E-2</v>
      </c>
      <c r="AG77" s="43">
        <f t="shared" si="154"/>
        <v>3.4221441561776622</v>
      </c>
      <c r="AH77" s="43">
        <f t="shared" si="154"/>
        <v>13.688576624710649</v>
      </c>
      <c r="AI77" s="43">
        <f t="shared" si="154"/>
        <v>17.110720780888311</v>
      </c>
      <c r="AJ77" s="43">
        <f t="shared" si="154"/>
        <v>0.21853305049342997</v>
      </c>
      <c r="AK77" s="17">
        <f t="shared" si="147"/>
        <v>127.55455607166527</v>
      </c>
      <c r="AL77" s="96">
        <f t="shared" si="136"/>
        <v>0.10731546599574113</v>
      </c>
      <c r="AQ77" s="43">
        <f t="shared" si="155"/>
        <v>2.8520557466043006</v>
      </c>
      <c r="AR77" s="43">
        <f t="shared" si="155"/>
        <v>17.112334479625805</v>
      </c>
      <c r="AS77" s="43">
        <f t="shared" si="155"/>
        <v>19.964390226230105</v>
      </c>
      <c r="AT77" s="43">
        <f t="shared" si="155"/>
        <v>0.22768068981554029</v>
      </c>
      <c r="AU77" s="17">
        <f t="shared" si="148"/>
        <v>122.44020236918638</v>
      </c>
      <c r="AV77" s="96">
        <f t="shared" si="138"/>
        <v>0.13976074972522537</v>
      </c>
      <c r="BA77" s="43">
        <f t="shared" si="156"/>
        <v>2.3787213730394967</v>
      </c>
      <c r="BB77" s="43">
        <f t="shared" si="156"/>
        <v>19.029770984315974</v>
      </c>
      <c r="BC77" s="43">
        <f t="shared" si="156"/>
        <v>21.40849235735547</v>
      </c>
      <c r="BD77" s="43">
        <f t="shared" si="156"/>
        <v>0.23459550955362779</v>
      </c>
      <c r="BE77" s="17">
        <f t="shared" si="149"/>
        <v>115.09051329560108</v>
      </c>
      <c r="BF77" s="96">
        <f t="shared" si="140"/>
        <v>0.16534613009709564</v>
      </c>
      <c r="BK77" s="43">
        <f t="shared" si="157"/>
        <v>2.0906865107698609</v>
      </c>
      <c r="BL77" s="43">
        <f t="shared" si="157"/>
        <v>20.906865107698607</v>
      </c>
      <c r="BM77" s="43">
        <f t="shared" si="157"/>
        <v>22.997551618468471</v>
      </c>
      <c r="BN77" s="43">
        <f t="shared" si="157"/>
        <v>0.45993013887719558</v>
      </c>
      <c r="BO77" s="17">
        <f t="shared" si="150"/>
        <v>104.73892096186516</v>
      </c>
      <c r="BP77" s="96">
        <f t="shared" si="142"/>
        <v>0.19960932302625761</v>
      </c>
      <c r="BU77" s="43">
        <f t="shared" si="158"/>
        <v>1.6295294975808714</v>
      </c>
      <c r="BV77" s="43">
        <f t="shared" si="158"/>
        <v>19.554353970970453</v>
      </c>
      <c r="BW77" s="43">
        <f t="shared" si="158"/>
        <v>21.183883468551326</v>
      </c>
      <c r="BX77" s="43">
        <f t="shared" si="158"/>
        <v>0.37108049571936008</v>
      </c>
      <c r="BY77" s="17">
        <f t="shared" si="151"/>
        <v>100.4320967913566</v>
      </c>
      <c r="BZ77" s="96">
        <f t="shared" si="144"/>
        <v>0.19470223758838562</v>
      </c>
    </row>
    <row r="78" spans="5:78" ht="20.100000000000001" customHeight="1">
      <c r="E78" s="38">
        <v>56</v>
      </c>
      <c r="F78" s="20">
        <f t="shared" si="128"/>
        <v>1.1146</v>
      </c>
      <c r="G78" s="21">
        <f t="shared" si="129"/>
        <v>8.881435408212921</v>
      </c>
      <c r="H78" s="30">
        <f t="shared" si="130"/>
        <v>99686.056338028182</v>
      </c>
      <c r="M78" s="43">
        <f t="shared" si="152"/>
        <v>4.7092886317269649</v>
      </c>
      <c r="N78" s="43">
        <f t="shared" si="152"/>
        <v>0</v>
      </c>
      <c r="O78" s="43">
        <f t="shared" si="152"/>
        <v>4.7092886317269649</v>
      </c>
      <c r="P78" s="43">
        <f t="shared" si="152"/>
        <v>0</v>
      </c>
      <c r="Q78" s="17">
        <f t="shared" si="145"/>
        <v>150.77824226665052</v>
      </c>
      <c r="R78" s="96">
        <f t="shared" si="132"/>
        <v>0</v>
      </c>
      <c r="W78" s="43">
        <f t="shared" si="153"/>
        <v>4.301902623110001</v>
      </c>
      <c r="X78" s="43">
        <f t="shared" si="153"/>
        <v>8.6038052462200021</v>
      </c>
      <c r="Y78" s="43">
        <f t="shared" si="153"/>
        <v>12.905707869330003</v>
      </c>
      <c r="Z78" s="43">
        <f t="shared" si="153"/>
        <v>0.15353394065290657</v>
      </c>
      <c r="AA78" s="17">
        <f t="shared" si="146"/>
        <v>150.56276082388931</v>
      </c>
      <c r="AB78" s="96">
        <f t="shared" si="134"/>
        <v>5.7144311110791372E-2</v>
      </c>
      <c r="AG78" s="43">
        <f t="shared" si="154"/>
        <v>3.6976661229650292</v>
      </c>
      <c r="AH78" s="43">
        <f t="shared" si="154"/>
        <v>14.790664491860117</v>
      </c>
      <c r="AI78" s="43">
        <f t="shared" si="154"/>
        <v>18.488330614825145</v>
      </c>
      <c r="AJ78" s="43">
        <f t="shared" si="154"/>
        <v>0.19958140333990129</v>
      </c>
      <c r="AK78" s="17">
        <f t="shared" si="147"/>
        <v>145.20837345830734</v>
      </c>
      <c r="AL78" s="96">
        <f t="shared" si="136"/>
        <v>0.10185820651800674</v>
      </c>
      <c r="AQ78" s="43">
        <f t="shared" si="155"/>
        <v>3.0448973818686671</v>
      </c>
      <c r="AR78" s="43">
        <f t="shared" si="155"/>
        <v>18.269384291212003</v>
      </c>
      <c r="AS78" s="43">
        <f t="shared" si="155"/>
        <v>21.314281673080668</v>
      </c>
      <c r="AT78" s="43">
        <f t="shared" si="155"/>
        <v>0.23569639160024244</v>
      </c>
      <c r="AU78" s="17">
        <f t="shared" si="148"/>
        <v>138.42397288167356</v>
      </c>
      <c r="AV78" s="96">
        <f t="shared" si="138"/>
        <v>0.13198136067680188</v>
      </c>
      <c r="BA78" s="43">
        <f t="shared" si="156"/>
        <v>2.5383977085478295</v>
      </c>
      <c r="BB78" s="43">
        <f t="shared" si="156"/>
        <v>20.307181668382636</v>
      </c>
      <c r="BC78" s="43">
        <f t="shared" si="156"/>
        <v>22.845579376930466</v>
      </c>
      <c r="BD78" s="43">
        <f t="shared" si="156"/>
        <v>0.2593035798225149</v>
      </c>
      <c r="BE78" s="17">
        <f t="shared" si="149"/>
        <v>129.719828542258</v>
      </c>
      <c r="BF78" s="96">
        <f t="shared" si="140"/>
        <v>0.15654647324612594</v>
      </c>
      <c r="BK78" s="43">
        <f t="shared" si="157"/>
        <v>2.1375763553424645</v>
      </c>
      <c r="BL78" s="43">
        <f t="shared" si="157"/>
        <v>21.375763553424644</v>
      </c>
      <c r="BM78" s="43">
        <f t="shared" si="157"/>
        <v>23.513339908767108</v>
      </c>
      <c r="BN78" s="43">
        <f t="shared" si="157"/>
        <v>0.36750237559515825</v>
      </c>
      <c r="BO78" s="17">
        <f t="shared" si="150"/>
        <v>116.02043257519583</v>
      </c>
      <c r="BP78" s="96">
        <f t="shared" si="142"/>
        <v>0.18424137092895651</v>
      </c>
      <c r="BU78" s="43">
        <f t="shared" si="158"/>
        <v>1.8024479899458032</v>
      </c>
      <c r="BV78" s="43">
        <f t="shared" si="158"/>
        <v>21.629375879349638</v>
      </c>
      <c r="BW78" s="43">
        <f t="shared" si="158"/>
        <v>23.431823869295442</v>
      </c>
      <c r="BX78" s="43">
        <f t="shared" si="158"/>
        <v>0.35628961543539545</v>
      </c>
      <c r="BY78" s="17">
        <f t="shared" si="151"/>
        <v>114.8646684731129</v>
      </c>
      <c r="BZ78" s="96">
        <f t="shared" si="144"/>
        <v>0.18830312372696711</v>
      </c>
    </row>
    <row r="79" spans="5:78" ht="20.100000000000001" customHeight="1">
      <c r="E79" s="38">
        <v>58</v>
      </c>
      <c r="F79" s="20">
        <f t="shared" si="128"/>
        <v>1.1545999999999998</v>
      </c>
      <c r="G79" s="21">
        <f t="shared" si="129"/>
        <v>9.2001662680088252</v>
      </c>
      <c r="H79" s="30">
        <f t="shared" si="130"/>
        <v>103263.52112676055</v>
      </c>
      <c r="M79" s="43">
        <f t="shared" si="152"/>
        <v>4.9053913895145742</v>
      </c>
      <c r="N79" s="43">
        <f t="shared" si="152"/>
        <v>0</v>
      </c>
      <c r="O79" s="43">
        <f t="shared" si="152"/>
        <v>4.9053913895145742</v>
      </c>
      <c r="P79" s="43">
        <f t="shared" si="152"/>
        <v>0</v>
      </c>
      <c r="Q79" s="17">
        <f t="shared" si="145"/>
        <v>171.99936625059536</v>
      </c>
      <c r="R79" s="96">
        <f t="shared" si="132"/>
        <v>0</v>
      </c>
      <c r="W79" s="43">
        <f t="shared" si="153"/>
        <v>4.1372262509762265</v>
      </c>
      <c r="X79" s="43">
        <f t="shared" si="153"/>
        <v>8.2744525019524531</v>
      </c>
      <c r="Y79" s="43">
        <f t="shared" si="153"/>
        <v>12.41167875292868</v>
      </c>
      <c r="Z79" s="43">
        <f t="shared" si="153"/>
        <v>0.12603956659771376</v>
      </c>
      <c r="AA79" s="17">
        <f t="shared" si="146"/>
        <v>166.77340753428408</v>
      </c>
      <c r="AB79" s="96">
        <f t="shared" si="134"/>
        <v>4.9614939361669219E-2</v>
      </c>
      <c r="AG79" s="43">
        <f t="shared" si="154"/>
        <v>3.5119311086505283</v>
      </c>
      <c r="AH79" s="43">
        <f t="shared" si="154"/>
        <v>14.047724434602113</v>
      </c>
      <c r="AI79" s="43">
        <f t="shared" si="154"/>
        <v>17.559655543252642</v>
      </c>
      <c r="AJ79" s="43">
        <f t="shared" si="154"/>
        <v>0.18282662407580458</v>
      </c>
      <c r="AK79" s="17">
        <f t="shared" si="147"/>
        <v>159.08689325570955</v>
      </c>
      <c r="AL79" s="96">
        <f t="shared" si="136"/>
        <v>8.8302211119443974E-2</v>
      </c>
      <c r="AQ79" s="43">
        <f t="shared" si="155"/>
        <v>2.914107988320223</v>
      </c>
      <c r="AR79" s="43">
        <f t="shared" si="155"/>
        <v>17.484647929921337</v>
      </c>
      <c r="AS79" s="43">
        <f t="shared" si="155"/>
        <v>20.398755918241559</v>
      </c>
      <c r="AT79" s="43">
        <f t="shared" si="155"/>
        <v>0.18753375004123318</v>
      </c>
      <c r="AU79" s="17">
        <f t="shared" si="148"/>
        <v>150.13743895402646</v>
      </c>
      <c r="AV79" s="96">
        <f t="shared" si="138"/>
        <v>0.11645761411499303</v>
      </c>
      <c r="BA79" s="43">
        <f t="shared" si="156"/>
        <v>2.4277603347379348</v>
      </c>
      <c r="BB79" s="43">
        <f t="shared" si="156"/>
        <v>19.422082677903479</v>
      </c>
      <c r="BC79" s="43">
        <f t="shared" si="156"/>
        <v>21.849843012641415</v>
      </c>
      <c r="BD79" s="43">
        <f t="shared" si="156"/>
        <v>0.2288264527259479</v>
      </c>
      <c r="BE79" s="17">
        <f t="shared" si="149"/>
        <v>139.72181290137829</v>
      </c>
      <c r="BF79" s="96">
        <f t="shared" si="140"/>
        <v>0.13900537270878691</v>
      </c>
      <c r="BK79" s="43">
        <f t="shared" si="157"/>
        <v>2.1660165173825301</v>
      </c>
      <c r="BL79" s="43">
        <f t="shared" si="157"/>
        <v>21.660165173825298</v>
      </c>
      <c r="BM79" s="43">
        <f t="shared" si="157"/>
        <v>23.826181691207829</v>
      </c>
      <c r="BN79" s="43">
        <f t="shared" si="157"/>
        <v>0.35567059742844009</v>
      </c>
      <c r="BO79" s="17">
        <f t="shared" si="150"/>
        <v>128.34809441740634</v>
      </c>
      <c r="BP79" s="96">
        <f t="shared" si="142"/>
        <v>0.16876109670458642</v>
      </c>
      <c r="BU79" s="43">
        <f t="shared" si="158"/>
        <v>1.7740260085577446</v>
      </c>
      <c r="BV79" s="43">
        <f t="shared" si="158"/>
        <v>21.288312102692935</v>
      </c>
      <c r="BW79" s="43">
        <f t="shared" si="158"/>
        <v>23.062338111250678</v>
      </c>
      <c r="BX79" s="43">
        <f t="shared" si="158"/>
        <v>0.30627257058492985</v>
      </c>
      <c r="BY79" s="17">
        <f t="shared" si="151"/>
        <v>125.48833367542488</v>
      </c>
      <c r="BZ79" s="96">
        <f t="shared" si="144"/>
        <v>0.16964375475536297</v>
      </c>
    </row>
    <row r="80" spans="5:78" ht="20.100000000000001" customHeight="1">
      <c r="E80" s="38">
        <v>60</v>
      </c>
      <c r="F80" s="20">
        <f t="shared" si="128"/>
        <v>1.1945999999999999</v>
      </c>
      <c r="G80" s="21">
        <f t="shared" si="129"/>
        <v>9.5188971278047312</v>
      </c>
      <c r="H80" s="30">
        <f t="shared" si="130"/>
        <v>106840.98591549294</v>
      </c>
      <c r="M80" s="43">
        <f>N23+N52</f>
        <v>0</v>
      </c>
      <c r="N80" s="43">
        <f t="shared" si="152"/>
        <v>0</v>
      </c>
      <c r="O80" s="43">
        <f t="shared" si="152"/>
        <v>5.0598334412383554</v>
      </c>
      <c r="P80" s="43">
        <f t="shared" si="152"/>
        <v>0</v>
      </c>
      <c r="Q80" s="17">
        <f t="shared" si="145"/>
        <v>191.61951061135272</v>
      </c>
      <c r="R80" s="96">
        <f t="shared" si="132"/>
        <v>0</v>
      </c>
      <c r="W80" s="43">
        <f t="shared" si="153"/>
        <v>4.2543862898257343</v>
      </c>
      <c r="X80" s="43">
        <f t="shared" si="153"/>
        <v>8.5087725796514686</v>
      </c>
      <c r="Y80" s="43">
        <f t="shared" si="153"/>
        <v>12.763158869477202</v>
      </c>
      <c r="Z80" s="43">
        <f t="shared" si="153"/>
        <v>0.10095515527340818</v>
      </c>
      <c r="AA80" s="17">
        <f t="shared" si="146"/>
        <v>186.97292237786718</v>
      </c>
      <c r="AB80" s="96">
        <f t="shared" si="134"/>
        <v>4.5508047215818082E-2</v>
      </c>
      <c r="AG80" s="43">
        <f t="shared" si="154"/>
        <v>3.5650361660983201</v>
      </c>
      <c r="AH80" s="43">
        <f t="shared" si="154"/>
        <v>14.26014466439328</v>
      </c>
      <c r="AI80" s="43">
        <f t="shared" si="154"/>
        <v>17.8251808304916</v>
      </c>
      <c r="AJ80" s="43">
        <f t="shared" si="154"/>
        <v>0.16376120119821908</v>
      </c>
      <c r="AK80" s="17">
        <f t="shared" si="147"/>
        <v>177.1974011115723</v>
      </c>
      <c r="AL80" s="96">
        <f t="shared" si="136"/>
        <v>8.0476037317355364E-2</v>
      </c>
      <c r="AQ80" s="43">
        <f t="shared" si="155"/>
        <v>2.8738177299484251</v>
      </c>
      <c r="AR80" s="43">
        <f t="shared" si="155"/>
        <v>17.242906379690549</v>
      </c>
      <c r="AS80" s="43">
        <f t="shared" si="155"/>
        <v>20.116724109638977</v>
      </c>
      <c r="AT80" s="43">
        <f t="shared" si="155"/>
        <v>0.20737652963700792</v>
      </c>
      <c r="AU80" s="17">
        <f t="shared" si="148"/>
        <v>163.9168409701914</v>
      </c>
      <c r="AV80" s="96">
        <f t="shared" si="138"/>
        <v>0.10519301297922283</v>
      </c>
      <c r="BA80" s="43">
        <f t="shared" si="156"/>
        <v>2.4492246784618978</v>
      </c>
      <c r="BB80" s="43">
        <f t="shared" si="156"/>
        <v>19.593797427695183</v>
      </c>
      <c r="BC80" s="43">
        <f t="shared" si="156"/>
        <v>22.043022106157078</v>
      </c>
      <c r="BD80" s="43">
        <f t="shared" si="156"/>
        <v>0.23804670350363527</v>
      </c>
      <c r="BE80" s="17">
        <f t="shared" si="149"/>
        <v>153.71524846449387</v>
      </c>
      <c r="BF80" s="96">
        <f t="shared" si="140"/>
        <v>0.12746814400928536</v>
      </c>
      <c r="BK80" s="43">
        <f t="shared" si="157"/>
        <v>2.1887815098527588</v>
      </c>
      <c r="BL80" s="43">
        <f t="shared" si="157"/>
        <v>21.887815098527582</v>
      </c>
      <c r="BM80" s="43">
        <f t="shared" si="157"/>
        <v>24.076596608380342</v>
      </c>
      <c r="BN80" s="43">
        <f t="shared" si="157"/>
        <v>0.37648649903546538</v>
      </c>
      <c r="BO80" s="17">
        <f t="shared" si="150"/>
        <v>142.01838708089267</v>
      </c>
      <c r="BP80" s="96">
        <f t="shared" si="142"/>
        <v>0.15411958654382152</v>
      </c>
      <c r="BU80" s="43">
        <f t="shared" si="158"/>
        <v>1.8224618448892147</v>
      </c>
      <c r="BV80" s="43">
        <f t="shared" si="158"/>
        <v>21.869542138670578</v>
      </c>
      <c r="BW80" s="43">
        <f t="shared" si="158"/>
        <v>23.692003983559793</v>
      </c>
      <c r="BX80" s="43">
        <f t="shared" si="158"/>
        <v>0.30895719679013095</v>
      </c>
      <c r="BY80" s="17">
        <f t="shared" si="151"/>
        <v>139.35745160462326</v>
      </c>
      <c r="BZ80" s="96">
        <f t="shared" si="144"/>
        <v>0.15693127196899059</v>
      </c>
    </row>
    <row r="81" spans="5:78" ht="20.100000000000001" customHeight="1">
      <c r="E81" s="38">
        <v>62</v>
      </c>
      <c r="F81" s="20">
        <f t="shared" si="128"/>
        <v>1.2345999999999999</v>
      </c>
      <c r="G81" s="21">
        <f t="shared" si="129"/>
        <v>9.8376279876006389</v>
      </c>
      <c r="H81" s="30">
        <f t="shared" si="130"/>
        <v>110418.45070422534</v>
      </c>
      <c r="M81" s="43">
        <f>N24+N53</f>
        <v>0</v>
      </c>
      <c r="N81" s="43">
        <f t="shared" si="152"/>
        <v>0</v>
      </c>
      <c r="O81" s="43">
        <f t="shared" si="152"/>
        <v>5.5345209867572551</v>
      </c>
      <c r="P81" s="43">
        <f t="shared" si="152"/>
        <v>0</v>
      </c>
      <c r="Q81" s="17">
        <f t="shared" si="145"/>
        <v>215.5130768189558</v>
      </c>
      <c r="R81" s="96">
        <f t="shared" si="132"/>
        <v>0</v>
      </c>
      <c r="W81" s="43">
        <f t="shared" si="153"/>
        <v>4.600719068715998</v>
      </c>
      <c r="X81" s="43">
        <f t="shared" si="153"/>
        <v>9.201438137431996</v>
      </c>
      <c r="Y81" s="43">
        <f t="shared" si="153"/>
        <v>13.802157206147994</v>
      </c>
      <c r="Z81" s="43">
        <f t="shared" si="153"/>
        <v>0.14447044447620927</v>
      </c>
      <c r="AA81" s="17">
        <f t="shared" si="146"/>
        <v>209.96684965055232</v>
      </c>
      <c r="AB81" s="96">
        <f t="shared" si="134"/>
        <v>4.3823289975279157E-2</v>
      </c>
      <c r="AG81" s="43">
        <f t="shared" si="154"/>
        <v>3.9446563337097089</v>
      </c>
      <c r="AH81" s="43">
        <f t="shared" si="154"/>
        <v>15.778625334838836</v>
      </c>
      <c r="AI81" s="43">
        <f t="shared" si="154"/>
        <v>19.723281668548545</v>
      </c>
      <c r="AJ81" s="43">
        <f t="shared" si="154"/>
        <v>0.17284678377361529</v>
      </c>
      <c r="AK81" s="17">
        <f t="shared" si="147"/>
        <v>201.9891564915207</v>
      </c>
      <c r="AL81" s="96">
        <f t="shared" si="136"/>
        <v>7.8116199943145004E-2</v>
      </c>
      <c r="AQ81" s="43">
        <f t="shared" si="155"/>
        <v>3.1766352573641372</v>
      </c>
      <c r="AR81" s="43">
        <f t="shared" si="155"/>
        <v>19.059811544184821</v>
      </c>
      <c r="AS81" s="43">
        <f t="shared" si="155"/>
        <v>22.236446801548958</v>
      </c>
      <c r="AT81" s="43">
        <f t="shared" si="155"/>
        <v>0.22055243777456651</v>
      </c>
      <c r="AU81" s="17">
        <f t="shared" si="148"/>
        <v>188.15464744265503</v>
      </c>
      <c r="AV81" s="96">
        <f t="shared" si="138"/>
        <v>0.10129864876175217</v>
      </c>
      <c r="BA81" s="43">
        <f t="shared" si="156"/>
        <v>2.6127171611167093</v>
      </c>
      <c r="BB81" s="43">
        <f t="shared" si="156"/>
        <v>20.901737288933674</v>
      </c>
      <c r="BC81" s="43">
        <f t="shared" si="156"/>
        <v>23.514454450050387</v>
      </c>
      <c r="BD81" s="43">
        <f t="shared" si="156"/>
        <v>0.28234689861761919</v>
      </c>
      <c r="BE81" s="17">
        <f t="shared" si="149"/>
        <v>173.7522047317448</v>
      </c>
      <c r="BF81" s="96">
        <f t="shared" si="140"/>
        <v>0.12029624211792747</v>
      </c>
      <c r="BK81" s="43">
        <f t="shared" si="157"/>
        <v>1.9250153996052743</v>
      </c>
      <c r="BL81" s="43">
        <f t="shared" si="157"/>
        <v>19.250153996052742</v>
      </c>
      <c r="BM81" s="43">
        <f t="shared" si="157"/>
        <v>21.175169395658017</v>
      </c>
      <c r="BN81" s="43">
        <f t="shared" si="157"/>
        <v>0.35370070022202527</v>
      </c>
      <c r="BO81" s="17">
        <f t="shared" si="150"/>
        <v>164.98472882393258</v>
      </c>
      <c r="BP81" s="96">
        <f t="shared" si="142"/>
        <v>0.1166783988631821</v>
      </c>
      <c r="BU81" s="43">
        <f t="shared" si="158"/>
        <v>1.918526067155246</v>
      </c>
      <c r="BV81" s="43">
        <f t="shared" si="158"/>
        <v>23.022312805862946</v>
      </c>
      <c r="BW81" s="43">
        <f t="shared" si="158"/>
        <v>24.940838873018194</v>
      </c>
      <c r="BX81" s="43">
        <f t="shared" si="158"/>
        <v>0.29221656378869798</v>
      </c>
      <c r="BY81" s="17">
        <f t="shared" si="151"/>
        <v>155.22336900754243</v>
      </c>
      <c r="BZ81" s="96">
        <f t="shared" si="144"/>
        <v>0.14831731171061152</v>
      </c>
    </row>
    <row r="82" spans="5:78" ht="20.100000000000001" customHeight="1" thickBot="1">
      <c r="E82" s="38">
        <v>64</v>
      </c>
      <c r="F82" s="24">
        <f t="shared" si="128"/>
        <v>1.2746</v>
      </c>
      <c r="G82" s="25">
        <f t="shared" si="129"/>
        <v>10.156358847396545</v>
      </c>
      <c r="H82" s="31">
        <f t="shared" si="130"/>
        <v>113995.91549295773</v>
      </c>
      <c r="M82" s="43">
        <f>N25+N54</f>
        <v>0</v>
      </c>
      <c r="N82" s="43">
        <f t="shared" si="152"/>
        <v>0</v>
      </c>
      <c r="O82" s="43">
        <f t="shared" si="152"/>
        <v>5.9025536365659272</v>
      </c>
      <c r="P82" s="43">
        <f t="shared" si="152"/>
        <v>0</v>
      </c>
      <c r="Q82" s="17">
        <f t="shared" si="145"/>
        <v>239.9879470290031</v>
      </c>
      <c r="R82" s="96">
        <f t="shared" si="132"/>
        <v>0</v>
      </c>
      <c r="W82" s="43">
        <f t="shared" si="153"/>
        <v>5.3141010878711983</v>
      </c>
      <c r="X82" s="43">
        <f t="shared" si="153"/>
        <v>10.628202175742397</v>
      </c>
      <c r="Y82" s="43">
        <f t="shared" si="153"/>
        <v>15.942303263613594</v>
      </c>
      <c r="Z82" s="43">
        <f t="shared" si="153"/>
        <v>0.14710946141314474</v>
      </c>
      <c r="AA82" s="17">
        <f t="shared" si="146"/>
        <v>233.47486729313846</v>
      </c>
      <c r="AB82" s="96">
        <f t="shared" si="134"/>
        <v>4.5521825535072259E-2</v>
      </c>
      <c r="AG82" s="43">
        <f t="shared" si="154"/>
        <v>4.4875115339110607</v>
      </c>
      <c r="AH82" s="43">
        <f t="shared" si="154"/>
        <v>17.950046135644243</v>
      </c>
      <c r="AI82" s="43">
        <f t="shared" si="154"/>
        <v>22.437557669555304</v>
      </c>
      <c r="AJ82" s="43">
        <f t="shared" si="154"/>
        <v>0.25761933392499736</v>
      </c>
      <c r="AK82" s="17">
        <f t="shared" si="147"/>
        <v>228.1628502372009</v>
      </c>
      <c r="AL82" s="96">
        <f t="shared" si="136"/>
        <v>7.8672080564312533E-2</v>
      </c>
      <c r="AQ82" s="43">
        <f t="shared" si="155"/>
        <v>3.6678605055314746</v>
      </c>
      <c r="AR82" s="43">
        <f t="shared" si="155"/>
        <v>22.007163033188846</v>
      </c>
      <c r="AS82" s="43">
        <f t="shared" si="155"/>
        <v>25.675023538720321</v>
      </c>
      <c r="AT82" s="43">
        <f t="shared" si="155"/>
        <v>0.27328102740544913</v>
      </c>
      <c r="AU82" s="17">
        <f t="shared" si="148"/>
        <v>217.99775877537914</v>
      </c>
      <c r="AV82" s="96">
        <f t="shared" si="138"/>
        <v>0.10095132700820388</v>
      </c>
      <c r="BA82" s="43">
        <f t="shared" si="156"/>
        <v>3.0412600196949238</v>
      </c>
      <c r="BB82" s="43">
        <f t="shared" si="156"/>
        <v>24.33008015755939</v>
      </c>
      <c r="BC82" s="43">
        <f t="shared" si="156"/>
        <v>27.371340177254311</v>
      </c>
      <c r="BD82" s="43">
        <f t="shared" si="156"/>
        <v>0.35743044297237547</v>
      </c>
      <c r="BE82" s="17">
        <f t="shared" si="149"/>
        <v>203.08700501726031</v>
      </c>
      <c r="BF82" s="96">
        <f t="shared" si="140"/>
        <v>0.11980126525324249</v>
      </c>
      <c r="BK82" s="43">
        <f t="shared" si="157"/>
        <v>2.328124759157534</v>
      </c>
      <c r="BL82" s="43">
        <f t="shared" si="157"/>
        <v>23.281247591575337</v>
      </c>
      <c r="BM82" s="43">
        <f t="shared" si="157"/>
        <v>25.609372350732873</v>
      </c>
      <c r="BN82" s="43">
        <f t="shared" si="157"/>
        <v>0.45853209191013866</v>
      </c>
      <c r="BO82" s="17">
        <f t="shared" si="150"/>
        <v>170.26772316982249</v>
      </c>
      <c r="BP82" s="96">
        <f t="shared" si="142"/>
        <v>0.13673318206266827</v>
      </c>
      <c r="BU82" s="43">
        <f t="shared" si="158"/>
        <v>2.1239314669275897</v>
      </c>
      <c r="BV82" s="43">
        <f t="shared" si="158"/>
        <v>25.487177603131073</v>
      </c>
      <c r="BW82" s="43">
        <f t="shared" si="158"/>
        <v>27.611109070058664</v>
      </c>
      <c r="BX82" s="43">
        <f t="shared" si="158"/>
        <v>0.41808725203155728</v>
      </c>
      <c r="BY82" s="17">
        <f t="shared" si="151"/>
        <v>176.70268500780571</v>
      </c>
      <c r="BZ82" s="96">
        <f t="shared" si="144"/>
        <v>0.14423763624194616</v>
      </c>
    </row>
    <row r="83" spans="5:78" ht="20.100000000000001" customHeight="1">
      <c r="E83" s="38">
        <v>66</v>
      </c>
      <c r="F83" s="20">
        <f t="shared" si="128"/>
        <v>1.3146</v>
      </c>
      <c r="G83" s="21">
        <f t="shared" si="129"/>
        <v>10.475089707192451</v>
      </c>
      <c r="H83" s="30">
        <f t="shared" si="130"/>
        <v>117573.38028169014</v>
      </c>
      <c r="M83" s="43">
        <f>N26+N55</f>
        <v>0</v>
      </c>
      <c r="N83" s="43">
        <f t="shared" si="152"/>
        <v>0</v>
      </c>
      <c r="O83" s="43">
        <f t="shared" si="152"/>
        <v>6.2482108231156097</v>
      </c>
      <c r="P83" s="43">
        <f t="shared" si="152"/>
        <v>0</v>
      </c>
      <c r="Q83" s="17">
        <f t="shared" si="145"/>
        <v>261.78805048668733</v>
      </c>
      <c r="R83" s="96">
        <f t="shared" si="132"/>
        <v>0</v>
      </c>
      <c r="W83" s="43">
        <f t="shared" si="153"/>
        <v>5.5580402871364019</v>
      </c>
      <c r="X83" s="43">
        <f t="shared" si="153"/>
        <v>11.116080574272804</v>
      </c>
      <c r="Y83" s="43">
        <f t="shared" si="153"/>
        <v>16.674120861409207</v>
      </c>
      <c r="Z83" s="43">
        <f t="shared" si="153"/>
        <v>0.18892288893042752</v>
      </c>
      <c r="AA83" s="17">
        <f t="shared" si="146"/>
        <v>255.47796856916159</v>
      </c>
      <c r="AB83" s="96">
        <f t="shared" si="134"/>
        <v>4.3510916563686074E-2</v>
      </c>
      <c r="AG83" s="43">
        <f t="shared" si="154"/>
        <v>4.8891459407031395</v>
      </c>
      <c r="AH83" s="43">
        <f t="shared" si="154"/>
        <v>19.556583762812558</v>
      </c>
      <c r="AI83" s="43">
        <f t="shared" si="154"/>
        <v>24.445729703515696</v>
      </c>
      <c r="AJ83" s="43">
        <f t="shared" si="154"/>
        <v>0.26604816382740293</v>
      </c>
      <c r="AK83" s="17">
        <f t="shared" si="147"/>
        <v>249.5535622866629</v>
      </c>
      <c r="AL83" s="96">
        <f t="shared" si="136"/>
        <v>7.8366277698524112E-2</v>
      </c>
      <c r="AQ83" s="43">
        <f t="shared" si="155"/>
        <v>4.0345071675556579</v>
      </c>
      <c r="AR83" s="43">
        <f t="shared" si="155"/>
        <v>24.207043005333944</v>
      </c>
      <c r="AS83" s="43">
        <f t="shared" si="155"/>
        <v>28.2415501728896</v>
      </c>
      <c r="AT83" s="43">
        <f t="shared" si="155"/>
        <v>0.26181595155202775</v>
      </c>
      <c r="AU83" s="17">
        <f t="shared" si="148"/>
        <v>243.44703139873477</v>
      </c>
      <c r="AV83" s="96">
        <f t="shared" si="138"/>
        <v>9.9434537633305273E-2</v>
      </c>
      <c r="BA83" s="43">
        <f t="shared" si="156"/>
        <v>3.4056781706499413</v>
      </c>
      <c r="BB83" s="43">
        <f t="shared" si="156"/>
        <v>27.24542536519953</v>
      </c>
      <c r="BC83" s="43">
        <f t="shared" si="156"/>
        <v>30.651103535849469</v>
      </c>
      <c r="BD83" s="43">
        <f t="shared" si="156"/>
        <v>0.39163131233322335</v>
      </c>
      <c r="BE83" s="17">
        <f t="shared" si="149"/>
        <v>230.10908235404966</v>
      </c>
      <c r="BF83" s="96">
        <f t="shared" si="140"/>
        <v>0.11840221640308515</v>
      </c>
      <c r="BK83" s="43">
        <f t="shared" si="157"/>
        <v>2.1054375677782851</v>
      </c>
      <c r="BL83" s="43">
        <f t="shared" si="157"/>
        <v>21.054375677782847</v>
      </c>
      <c r="BM83" s="43">
        <f t="shared" si="157"/>
        <v>23.159813245561132</v>
      </c>
      <c r="BN83" s="43">
        <f t="shared" si="157"/>
        <v>0.44557442791390589</v>
      </c>
      <c r="BO83" s="17">
        <f t="shared" si="150"/>
        <v>198.48368028183236</v>
      </c>
      <c r="BP83" s="96">
        <f t="shared" si="142"/>
        <v>0.10607610483585939</v>
      </c>
      <c r="BU83" s="43">
        <f t="shared" si="158"/>
        <v>2.3592746607579138</v>
      </c>
      <c r="BV83" s="43">
        <f t="shared" si="158"/>
        <v>28.311295929094968</v>
      </c>
      <c r="BW83" s="43">
        <f t="shared" si="158"/>
        <v>30.670570589852879</v>
      </c>
      <c r="BX83" s="43">
        <f t="shared" si="158"/>
        <v>0.40361505586035562</v>
      </c>
      <c r="BY83" s="17">
        <f t="shared" si="151"/>
        <v>201.4512400291238</v>
      </c>
      <c r="BZ83" s="96">
        <f t="shared" si="144"/>
        <v>0.1405367170984006</v>
      </c>
    </row>
    <row r="84" spans="5:78" ht="20.100000000000001" customHeight="1">
      <c r="BL84" s="43"/>
    </row>
    <row r="85" spans="5:78" ht="20.100000000000001" customHeight="1">
      <c r="BL85" s="43"/>
    </row>
    <row r="86" spans="5:78" ht="20.100000000000001" customHeight="1">
      <c r="BL86" s="43"/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BV58:BW58"/>
    <mergeCell ref="AR58:AS58"/>
    <mergeCell ref="AW58:BA58"/>
    <mergeCell ref="BB58:BC58"/>
    <mergeCell ref="BG58:BK58"/>
    <mergeCell ref="BL58:BM58"/>
    <mergeCell ref="BQ58:BU58"/>
    <mergeCell ref="BQ30:BU30"/>
    <mergeCell ref="BV30:BW30"/>
    <mergeCell ref="E58:H58"/>
    <mergeCell ref="I58:M58"/>
    <mergeCell ref="N58:O58"/>
    <mergeCell ref="S58:W58"/>
    <mergeCell ref="X58:Y58"/>
    <mergeCell ref="AC58:AG58"/>
    <mergeCell ref="AH58:AI58"/>
    <mergeCell ref="AM58:AQ58"/>
    <mergeCell ref="AM30:AQ30"/>
    <mergeCell ref="AR30:AS30"/>
    <mergeCell ref="AW30:BA30"/>
    <mergeCell ref="BB30:BC30"/>
    <mergeCell ref="BG30:BK30"/>
    <mergeCell ref="BL30:BM30"/>
    <mergeCell ref="BL1:BM1"/>
    <mergeCell ref="BQ1:BU1"/>
    <mergeCell ref="BV1:BW1"/>
    <mergeCell ref="E30:H30"/>
    <mergeCell ref="I30:M30"/>
    <mergeCell ref="N30:O30"/>
    <mergeCell ref="S30:W30"/>
    <mergeCell ref="X30:Y30"/>
    <mergeCell ref="AC30:AG30"/>
    <mergeCell ref="AH30:AI30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08"/>
  <sheetViews>
    <sheetView topLeftCell="V1" zoomScale="55" zoomScaleNormal="55" workbookViewId="0">
      <selection activeCell="BG74" sqref="BG74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64" width="11.140625" style="1" customWidth="1"/>
    <col min="65" max="16384" width="8.85546875" style="1"/>
  </cols>
  <sheetData>
    <row r="1" spans="2:64" ht="20.100000000000001" customHeight="1" thickBot="1">
      <c r="B1" s="40" t="s">
        <v>33</v>
      </c>
      <c r="C1" s="40"/>
      <c r="D1" s="2"/>
      <c r="E1" s="82" t="s">
        <v>19</v>
      </c>
      <c r="F1" s="83"/>
      <c r="G1" s="83"/>
      <c r="H1" s="84"/>
      <c r="I1" s="79" t="s">
        <v>21</v>
      </c>
      <c r="J1" s="80"/>
      <c r="K1" s="80"/>
      <c r="L1" s="80"/>
      <c r="M1" s="81"/>
      <c r="N1" s="77">
        <v>0</v>
      </c>
      <c r="O1" s="78"/>
      <c r="P1" s="32"/>
      <c r="Q1" s="79" t="s">
        <v>21</v>
      </c>
      <c r="R1" s="80"/>
      <c r="S1" s="80"/>
      <c r="T1" s="80"/>
      <c r="U1" s="81"/>
      <c r="V1" s="77">
        <v>0.04</v>
      </c>
      <c r="W1" s="78"/>
      <c r="X1" s="32"/>
      <c r="Y1" s="79" t="s">
        <v>21</v>
      </c>
      <c r="Z1" s="80"/>
      <c r="AA1" s="80"/>
      <c r="AB1" s="80"/>
      <c r="AC1" s="81"/>
      <c r="AD1" s="77">
        <v>0.08</v>
      </c>
      <c r="AE1" s="78"/>
      <c r="AF1" s="32"/>
      <c r="AG1" s="79" t="s">
        <v>21</v>
      </c>
      <c r="AH1" s="80"/>
      <c r="AI1" s="80"/>
      <c r="AJ1" s="80"/>
      <c r="AK1" s="81"/>
      <c r="AL1" s="77">
        <v>0.12</v>
      </c>
      <c r="AM1" s="78"/>
      <c r="AN1" s="32"/>
      <c r="AO1" s="79" t="s">
        <v>21</v>
      </c>
      <c r="AP1" s="80"/>
      <c r="AQ1" s="80"/>
      <c r="AR1" s="80"/>
      <c r="AS1" s="81"/>
      <c r="AT1" s="77">
        <v>0.16</v>
      </c>
      <c r="AU1" s="78"/>
      <c r="AV1" s="32"/>
      <c r="AW1" s="79" t="s">
        <v>21</v>
      </c>
      <c r="AX1" s="80"/>
      <c r="AY1" s="80"/>
      <c r="AZ1" s="80"/>
      <c r="BA1" s="81"/>
      <c r="BB1" s="77">
        <v>0.2</v>
      </c>
      <c r="BC1" s="78"/>
      <c r="BD1" s="32"/>
      <c r="BE1" s="79" t="s">
        <v>21</v>
      </c>
      <c r="BF1" s="80"/>
      <c r="BG1" s="80"/>
      <c r="BH1" s="80"/>
      <c r="BI1" s="81"/>
      <c r="BJ1" s="77">
        <v>0.24</v>
      </c>
      <c r="BK1" s="78"/>
      <c r="BL1" s="32"/>
    </row>
    <row r="2" spans="2:64" ht="20.100000000000001" customHeight="1">
      <c r="B2" s="4" t="s">
        <v>1</v>
      </c>
      <c r="C2" s="5">
        <v>1200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22" t="s">
        <v>9</v>
      </c>
      <c r="R2" s="19" t="s">
        <v>23</v>
      </c>
      <c r="S2" s="19" t="s">
        <v>26</v>
      </c>
      <c r="T2" s="39" t="s">
        <v>18</v>
      </c>
      <c r="U2" s="19" t="s">
        <v>30</v>
      </c>
      <c r="V2" s="19" t="s">
        <v>31</v>
      </c>
      <c r="W2" s="19" t="s">
        <v>32</v>
      </c>
      <c r="X2" s="23" t="s">
        <v>20</v>
      </c>
      <c r="Y2" s="22" t="s">
        <v>10</v>
      </c>
      <c r="Z2" s="19" t="s">
        <v>23</v>
      </c>
      <c r="AA2" s="19" t="s">
        <v>26</v>
      </c>
      <c r="AB2" s="39" t="s">
        <v>18</v>
      </c>
      <c r="AC2" s="19" t="s">
        <v>30</v>
      </c>
      <c r="AD2" s="19" t="s">
        <v>31</v>
      </c>
      <c r="AE2" s="19" t="s">
        <v>32</v>
      </c>
      <c r="AF2" s="23" t="s">
        <v>20</v>
      </c>
      <c r="AG2" s="22" t="s">
        <v>11</v>
      </c>
      <c r="AH2" s="19" t="s">
        <v>23</v>
      </c>
      <c r="AI2" s="19" t="s">
        <v>26</v>
      </c>
      <c r="AJ2" s="39" t="s">
        <v>18</v>
      </c>
      <c r="AK2" s="19" t="s">
        <v>30</v>
      </c>
      <c r="AL2" s="19" t="s">
        <v>31</v>
      </c>
      <c r="AM2" s="19" t="s">
        <v>32</v>
      </c>
      <c r="AN2" s="23" t="s">
        <v>20</v>
      </c>
      <c r="AO2" s="22" t="s">
        <v>12</v>
      </c>
      <c r="AP2" s="19" t="s">
        <v>23</v>
      </c>
      <c r="AQ2" s="19" t="s">
        <v>26</v>
      </c>
      <c r="AR2" s="39" t="s">
        <v>18</v>
      </c>
      <c r="AS2" s="19" t="s">
        <v>30</v>
      </c>
      <c r="AT2" s="19" t="s">
        <v>31</v>
      </c>
      <c r="AU2" s="19" t="s">
        <v>32</v>
      </c>
      <c r="AV2" s="23" t="s">
        <v>20</v>
      </c>
      <c r="AW2" s="22" t="s">
        <v>13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22" t="s">
        <v>14</v>
      </c>
      <c r="BF2" s="19" t="s">
        <v>23</v>
      </c>
      <c r="BG2" s="19" t="s">
        <v>26</v>
      </c>
      <c r="BH2" s="39" t="s">
        <v>18</v>
      </c>
      <c r="BI2" s="19" t="s">
        <v>30</v>
      </c>
      <c r="BJ2" s="19" t="s">
        <v>31</v>
      </c>
      <c r="BK2" s="19" t="s">
        <v>32</v>
      </c>
      <c r="BL2" s="23" t="s">
        <v>20</v>
      </c>
    </row>
    <row r="3" spans="2:64" ht="20.100000000000001" customHeight="1">
      <c r="B3" s="6" t="s">
        <v>24</v>
      </c>
      <c r="C3" s="7">
        <v>20.5</v>
      </c>
      <c r="D3" s="2"/>
      <c r="E3" s="38">
        <v>22</v>
      </c>
      <c r="F3" s="20">
        <f t="shared" ref="F3:F24" si="0">0.02*E3-0.0054</f>
        <v>0.43459999999999999</v>
      </c>
      <c r="G3" s="20">
        <f t="shared" ref="G3:G25" si="1">F3/$C$14/$C$7</f>
        <v>3.1612818791472326</v>
      </c>
      <c r="H3" s="29">
        <f t="shared" ref="H3:H25" si="2">F3*$C$7/$C$5</f>
        <v>38869.15492957746</v>
      </c>
      <c r="I3" s="19">
        <v>0</v>
      </c>
      <c r="J3" s="19">
        <v>0</v>
      </c>
      <c r="K3" s="19">
        <v>0</v>
      </c>
      <c r="L3" s="19">
        <f t="shared" ref="L3:L25" si="3">K3/$C$14</f>
        <v>0</v>
      </c>
      <c r="M3" s="19">
        <f t="shared" ref="M3:M24" si="4">4*PI()^2*$C$13*SQRT($C$11*$C$2)*($C$7*I3*K3)^2</f>
        <v>0</v>
      </c>
      <c r="N3" s="19">
        <f t="shared" ref="N3:N24" si="5">4*PI()^2*N$1*SQRT($C$11*$C$2)*($C$7*I3*K3)^2</f>
        <v>0</v>
      </c>
      <c r="O3" s="19">
        <f t="shared" ref="O3:O24" si="6">M3+N3</f>
        <v>0</v>
      </c>
      <c r="P3" s="36">
        <f t="shared" ref="P3:P24" si="7">2*PI()^2*N$1*2*SQRT($C$2*$C$11)*J3*$C$7^2*K3^2/SQRT(2)</f>
        <v>0</v>
      </c>
      <c r="Q3" s="26">
        <v>0</v>
      </c>
      <c r="R3" s="20">
        <v>0</v>
      </c>
      <c r="S3" s="20">
        <v>0</v>
      </c>
      <c r="T3" s="19">
        <f t="shared" ref="T3:T25" si="8">S3/$C$14</f>
        <v>0</v>
      </c>
      <c r="U3" s="19">
        <f t="shared" ref="U3:U24" si="9">4*PI()^2*$C$13*SQRT($C$11*$C$2)*($C$7*Q3*S3)^2</f>
        <v>0</v>
      </c>
      <c r="V3" s="19">
        <f t="shared" ref="V3:V24" si="10">4*PI()^2*V$1*SQRT($C$11*$C$2)*($C$7*Q3*S3)^2</f>
        <v>0</v>
      </c>
      <c r="W3" s="19">
        <f t="shared" ref="W3:W24" si="11">U3+V3</f>
        <v>0</v>
      </c>
      <c r="X3" s="36">
        <f t="shared" ref="X3:X24" si="12">2*PI()^2*V$1*2*SQRT($C$2*$C$11)*R3*$C$7^2*S3^2/SQRT(2)</f>
        <v>0</v>
      </c>
      <c r="Y3" s="26">
        <v>0</v>
      </c>
      <c r="Z3" s="20">
        <v>0</v>
      </c>
      <c r="AA3" s="20">
        <v>0</v>
      </c>
      <c r="AB3" s="19">
        <f t="shared" ref="AB3:AB25" si="13">AA3/$C$14</f>
        <v>0</v>
      </c>
      <c r="AC3" s="19">
        <f t="shared" ref="AC3:AC24" si="14">4*PI()^2*$C$13*SQRT($C$11*$C$2)*($C$7*Y3*AA3)^2</f>
        <v>0</v>
      </c>
      <c r="AD3" s="19">
        <f t="shared" ref="AD3:AD24" si="15">4*PI()^2*AD$1*SQRT($C$11*$C$2)*($C$7*Y3*AA3)^2</f>
        <v>0</v>
      </c>
      <c r="AE3" s="19">
        <f t="shared" ref="AE3:AE24" si="16">AC3+AD3</f>
        <v>0</v>
      </c>
      <c r="AF3" s="36">
        <f t="shared" ref="AF3:AF24" si="17">2*PI()^2*AD$1*2*SQRT($C$2*$C$11)*Z3*$C$7^2*AA3^2/SQRT(2)</f>
        <v>0</v>
      </c>
      <c r="AG3" s="26">
        <v>0</v>
      </c>
      <c r="AH3" s="20">
        <v>0</v>
      </c>
      <c r="AI3" s="20">
        <v>0</v>
      </c>
      <c r="AJ3" s="19">
        <f t="shared" ref="AJ3:AJ25" si="18">AI3/$C$14</f>
        <v>0</v>
      </c>
      <c r="AK3" s="19">
        <f t="shared" ref="AK3:AK24" si="19">4*PI()^2*$C$13*SQRT($C$11*$C$2)*($C$7*AG3*AI3)^2</f>
        <v>0</v>
      </c>
      <c r="AL3" s="19">
        <f t="shared" ref="AL3:AL24" si="20">4*PI()^2*AL$1*SQRT($C$11*$C$2)*($C$7*AG3*AI3)^2</f>
        <v>0</v>
      </c>
      <c r="AM3" s="19">
        <f t="shared" ref="AM3:AM24" si="21">AK3+AL3</f>
        <v>0</v>
      </c>
      <c r="AN3" s="36">
        <f t="shared" ref="AN3:AN24" si="22">2*PI()^2*AL$1*2*SQRT($C$2*$C$11)*AH3*$C$7^2*AI3^2/SQRT(2)</f>
        <v>0</v>
      </c>
      <c r="AO3" s="26">
        <v>0</v>
      </c>
      <c r="AP3" s="20">
        <v>0</v>
      </c>
      <c r="AQ3" s="20">
        <v>0</v>
      </c>
      <c r="AR3" s="19">
        <f t="shared" ref="AR3:AR25" si="23">AQ3/$C$14</f>
        <v>0</v>
      </c>
      <c r="AS3" s="19">
        <f t="shared" ref="AS3:AS24" si="24">4*PI()^2*$C$13*SQRT($C$11*$C$2)*($C$7*AO3*AQ3)^2</f>
        <v>0</v>
      </c>
      <c r="AT3" s="19">
        <f t="shared" ref="AT3:AT24" si="25">4*PI()^2*AT$1*SQRT($C$11*$C$2)*($C$7*AO3*AQ3)^2</f>
        <v>0</v>
      </c>
      <c r="AU3" s="19">
        <f t="shared" ref="AU3:AU24" si="26">AS3+AT3</f>
        <v>0</v>
      </c>
      <c r="AV3" s="36">
        <f t="shared" ref="AV3:AV24" si="27">2*PI()^2*AT$1*2*SQRT($C$2*$C$11)*AP3*$C$7^2*AQ3^2/SQRT(2)</f>
        <v>0</v>
      </c>
      <c r="AW3" s="26">
        <v>0</v>
      </c>
      <c r="AX3" s="20">
        <v>0</v>
      </c>
      <c r="AY3" s="20">
        <v>0</v>
      </c>
      <c r="AZ3" s="19">
        <f t="shared" ref="AZ3:AZ25" si="28">AY3/$C$14</f>
        <v>0</v>
      </c>
      <c r="BA3" s="19">
        <f t="shared" ref="BA3:BA24" si="29">4*PI()^2*$C$13*SQRT($C$11*$C$2)*($C$7*AW3*AY3)^2</f>
        <v>0</v>
      </c>
      <c r="BB3" s="19">
        <f t="shared" ref="BB3:BB24" si="30">4*PI()^2*BB$1*SQRT($C$11*$C$2)*($C$7*AW3*AY3)^2</f>
        <v>0</v>
      </c>
      <c r="BC3" s="19">
        <f t="shared" ref="BC3:BC24" si="31">BA3+BB3</f>
        <v>0</v>
      </c>
      <c r="BD3" s="36">
        <f t="shared" ref="BD3:BD24" si="32">2*PI()^2*BB$1*2*SQRT($C$2*$C$11)*AX3*$C$7^2*AY3^2/SQRT(2)</f>
        <v>0</v>
      </c>
      <c r="BE3" s="26">
        <v>0</v>
      </c>
      <c r="BF3" s="20">
        <v>0</v>
      </c>
      <c r="BG3" s="20">
        <v>0</v>
      </c>
      <c r="BH3" s="19">
        <f t="shared" ref="BH3:BH25" si="33">BG3/$C$14</f>
        <v>0</v>
      </c>
      <c r="BI3" s="19">
        <f t="shared" ref="BI3:BI24" si="34">4*PI()^2*$C$13*SQRT($C$11*$C$2)*($C$7*BE3*BG3)^2</f>
        <v>0</v>
      </c>
      <c r="BJ3" s="19">
        <f t="shared" ref="BJ3:BJ24" si="35">4*PI()^2*BJ$1*SQRT($C$11*$C$2)*($C$7*BE3*BG3)^2</f>
        <v>0</v>
      </c>
      <c r="BK3" s="19">
        <f t="shared" ref="BK3:BK24" si="36">BI3+BJ3</f>
        <v>0</v>
      </c>
      <c r="BL3" s="36">
        <f t="shared" ref="BL3:BL24" si="37">2*PI()^2*BJ$1*2*SQRT($C$2*$C$11)*BF3*$C$7^2*BG3^2/SQRT(2)</f>
        <v>0</v>
      </c>
    </row>
    <row r="4" spans="2:64" ht="20.100000000000001" customHeight="1">
      <c r="B4" s="9" t="s">
        <v>2</v>
      </c>
      <c r="C4" s="10">
        <f>1.003887*10^-3</f>
        <v>1.003887E-3</v>
      </c>
      <c r="D4" s="2"/>
      <c r="E4" s="38">
        <v>24</v>
      </c>
      <c r="F4" s="20">
        <f t="shared" si="0"/>
        <v>0.47459999999999997</v>
      </c>
      <c r="G4" s="20">
        <f t="shared" si="1"/>
        <v>3.4522420152859556</v>
      </c>
      <c r="H4" s="29">
        <f t="shared" si="2"/>
        <v>42446.619718309856</v>
      </c>
      <c r="I4" s="19">
        <v>0.28620000000000001</v>
      </c>
      <c r="J4" s="19">
        <v>1.4E-2</v>
      </c>
      <c r="K4" s="19">
        <v>1.4810000000000001</v>
      </c>
      <c r="L4" s="19">
        <f t="shared" si="3"/>
        <v>0.95770183470367198</v>
      </c>
      <c r="M4" s="19">
        <f t="shared" si="4"/>
        <v>0.10482651091807155</v>
      </c>
      <c r="N4" s="19">
        <f t="shared" si="5"/>
        <v>0</v>
      </c>
      <c r="O4" s="19">
        <f t="shared" si="6"/>
        <v>0.10482651091807155</v>
      </c>
      <c r="P4" s="36">
        <f t="shared" si="7"/>
        <v>0</v>
      </c>
      <c r="Q4" s="26">
        <v>0.30330000000000001</v>
      </c>
      <c r="R4" s="20">
        <v>1.4E-2</v>
      </c>
      <c r="S4" s="20">
        <v>1.4910000000000001</v>
      </c>
      <c r="T4" s="19">
        <f t="shared" si="8"/>
        <v>0.96416842372935507</v>
      </c>
      <c r="U4" s="19">
        <f t="shared" si="9"/>
        <v>0.11932236770975241</v>
      </c>
      <c r="V4" s="19">
        <f t="shared" si="10"/>
        <v>0.23864473541950482</v>
      </c>
      <c r="W4" s="19">
        <f t="shared" si="11"/>
        <v>0.35796710312925722</v>
      </c>
      <c r="X4" s="36">
        <f t="shared" si="12"/>
        <v>2.5681481611216271E-2</v>
      </c>
      <c r="Y4" s="26">
        <v>0</v>
      </c>
      <c r="Z4" s="20">
        <v>0</v>
      </c>
      <c r="AA4" s="20">
        <v>0</v>
      </c>
      <c r="AB4" s="19">
        <f t="shared" si="13"/>
        <v>0</v>
      </c>
      <c r="AC4" s="19">
        <f t="shared" si="14"/>
        <v>0</v>
      </c>
      <c r="AD4" s="19">
        <f t="shared" si="15"/>
        <v>0</v>
      </c>
      <c r="AE4" s="19">
        <f t="shared" si="16"/>
        <v>0</v>
      </c>
      <c r="AF4" s="36">
        <f t="shared" si="17"/>
        <v>0</v>
      </c>
      <c r="AG4" s="26">
        <v>0</v>
      </c>
      <c r="AH4" s="20">
        <v>0</v>
      </c>
      <c r="AI4" s="20">
        <v>0</v>
      </c>
      <c r="AJ4" s="19">
        <f t="shared" si="18"/>
        <v>0</v>
      </c>
      <c r="AK4" s="19">
        <f t="shared" si="19"/>
        <v>0</v>
      </c>
      <c r="AL4" s="19">
        <f t="shared" si="20"/>
        <v>0</v>
      </c>
      <c r="AM4" s="19">
        <f t="shared" si="21"/>
        <v>0</v>
      </c>
      <c r="AN4" s="36">
        <f t="shared" si="22"/>
        <v>0</v>
      </c>
      <c r="AO4" s="26">
        <v>0</v>
      </c>
      <c r="AP4" s="20">
        <v>0</v>
      </c>
      <c r="AQ4" s="20">
        <v>0</v>
      </c>
      <c r="AR4" s="19">
        <f t="shared" si="23"/>
        <v>0</v>
      </c>
      <c r="AS4" s="19">
        <f t="shared" si="24"/>
        <v>0</v>
      </c>
      <c r="AT4" s="19">
        <f t="shared" si="25"/>
        <v>0</v>
      </c>
      <c r="AU4" s="19">
        <f t="shared" si="26"/>
        <v>0</v>
      </c>
      <c r="AV4" s="36">
        <f t="shared" si="27"/>
        <v>0</v>
      </c>
      <c r="AW4" s="26">
        <v>0</v>
      </c>
      <c r="AX4" s="20">
        <v>0</v>
      </c>
      <c r="AY4" s="20">
        <v>0</v>
      </c>
      <c r="AZ4" s="19">
        <f t="shared" si="28"/>
        <v>0</v>
      </c>
      <c r="BA4" s="19">
        <f t="shared" si="29"/>
        <v>0</v>
      </c>
      <c r="BB4" s="19">
        <f t="shared" si="30"/>
        <v>0</v>
      </c>
      <c r="BC4" s="19">
        <f t="shared" si="31"/>
        <v>0</v>
      </c>
      <c r="BD4" s="36">
        <f t="shared" si="32"/>
        <v>0</v>
      </c>
      <c r="BE4" s="26">
        <v>0</v>
      </c>
      <c r="BF4" s="20">
        <v>0</v>
      </c>
      <c r="BG4" s="20">
        <v>0</v>
      </c>
      <c r="BH4" s="19">
        <f t="shared" si="33"/>
        <v>0</v>
      </c>
      <c r="BI4" s="19">
        <f t="shared" si="34"/>
        <v>0</v>
      </c>
      <c r="BJ4" s="19">
        <f t="shared" si="35"/>
        <v>0</v>
      </c>
      <c r="BK4" s="19">
        <f t="shared" si="36"/>
        <v>0</v>
      </c>
      <c r="BL4" s="36">
        <f t="shared" si="37"/>
        <v>0</v>
      </c>
    </row>
    <row r="5" spans="2:64" ht="20.100000000000001" customHeight="1">
      <c r="B5" s="6" t="s">
        <v>3</v>
      </c>
      <c r="C5" s="11">
        <f>9.94*10^-7</f>
        <v>9.9399999999999993E-7</v>
      </c>
      <c r="D5" s="2"/>
      <c r="E5" s="38">
        <v>26</v>
      </c>
      <c r="F5" s="20">
        <f t="shared" si="0"/>
        <v>0.51460000000000006</v>
      </c>
      <c r="G5" s="20">
        <f t="shared" si="1"/>
        <v>3.7432021514246805</v>
      </c>
      <c r="H5" s="29">
        <f t="shared" si="2"/>
        <v>46024.084507042258</v>
      </c>
      <c r="I5" s="19">
        <v>0.58560000000000001</v>
      </c>
      <c r="J5" s="19">
        <v>1.4999999999999999E-2</v>
      </c>
      <c r="K5" s="19">
        <v>1.41</v>
      </c>
      <c r="L5" s="19">
        <f t="shared" si="3"/>
        <v>0.91178905262132159</v>
      </c>
      <c r="M5" s="19">
        <f t="shared" si="4"/>
        <v>0.39779756129863053</v>
      </c>
      <c r="N5" s="19">
        <f t="shared" si="5"/>
        <v>0</v>
      </c>
      <c r="O5" s="19">
        <f t="shared" si="6"/>
        <v>0.39779756129863053</v>
      </c>
      <c r="P5" s="36">
        <f t="shared" si="7"/>
        <v>0</v>
      </c>
      <c r="Q5" s="26">
        <v>0.43369999999999997</v>
      </c>
      <c r="R5" s="20">
        <v>1.7000000000000001E-2</v>
      </c>
      <c r="S5" s="20">
        <v>1.4259999999999999</v>
      </c>
      <c r="T5" s="19">
        <f t="shared" si="8"/>
        <v>0.9221355950624146</v>
      </c>
      <c r="U5" s="19">
        <f t="shared" si="9"/>
        <v>0.22317197163781738</v>
      </c>
      <c r="V5" s="19">
        <f t="shared" si="10"/>
        <v>0.44634394327563476</v>
      </c>
      <c r="W5" s="19">
        <f t="shared" si="11"/>
        <v>0.66951591491345219</v>
      </c>
      <c r="X5" s="36">
        <f t="shared" si="12"/>
        <v>2.8524939053838315E-2</v>
      </c>
      <c r="Y5" s="26">
        <v>0.36830000000000002</v>
      </c>
      <c r="Z5" s="20">
        <v>1.7000000000000001E-2</v>
      </c>
      <c r="AA5" s="20">
        <v>1.4279999999999999</v>
      </c>
      <c r="AB5" s="19">
        <f t="shared" si="13"/>
        <v>0.92342891286755124</v>
      </c>
      <c r="AC5" s="19">
        <f t="shared" si="14"/>
        <v>0.16139185285576155</v>
      </c>
      <c r="AD5" s="19">
        <f t="shared" si="15"/>
        <v>0.64556741142304619</v>
      </c>
      <c r="AE5" s="19">
        <f t="shared" si="16"/>
        <v>0.80695926427880771</v>
      </c>
      <c r="AF5" s="36">
        <f t="shared" si="17"/>
        <v>5.7210018037648074E-2</v>
      </c>
      <c r="AG5" s="26">
        <v>0.29649999999999999</v>
      </c>
      <c r="AH5" s="20">
        <v>2.1000000000000001E-2</v>
      </c>
      <c r="AI5" s="20">
        <v>1.4410000000000001</v>
      </c>
      <c r="AJ5" s="19">
        <f t="shared" si="18"/>
        <v>0.9318354786009394</v>
      </c>
      <c r="AK5" s="19">
        <f t="shared" si="19"/>
        <v>0.10651214037307656</v>
      </c>
      <c r="AL5" s="19">
        <f t="shared" si="20"/>
        <v>0.63907284223845939</v>
      </c>
      <c r="AM5" s="19">
        <f t="shared" si="21"/>
        <v>0.74558498261153594</v>
      </c>
      <c r="AN5" s="36">
        <f t="shared" si="22"/>
        <v>0.10794567934273645</v>
      </c>
      <c r="AO5" s="26">
        <v>0.20519999999999999</v>
      </c>
      <c r="AP5" s="20">
        <v>1.2999999999999999E-2</v>
      </c>
      <c r="AQ5" s="20">
        <v>1.4610000000000001</v>
      </c>
      <c r="AR5" s="19">
        <f t="shared" si="23"/>
        <v>0.94476865665230569</v>
      </c>
      <c r="AS5" s="19">
        <f t="shared" si="24"/>
        <v>5.2441716656246459E-2</v>
      </c>
      <c r="AT5" s="19">
        <f t="shared" si="25"/>
        <v>0.41953373324997167</v>
      </c>
      <c r="AU5" s="19">
        <f t="shared" si="26"/>
        <v>0.47197544990621815</v>
      </c>
      <c r="AV5" s="36">
        <f t="shared" si="27"/>
        <v>9.1588411826818511E-2</v>
      </c>
      <c r="AW5" s="26">
        <v>0.17849999999999999</v>
      </c>
      <c r="AX5" s="20">
        <v>8.9999999999999993E-3</v>
      </c>
      <c r="AY5" s="20">
        <v>1.4510000000000001</v>
      </c>
      <c r="AZ5" s="19">
        <f t="shared" si="28"/>
        <v>0.93830206762662249</v>
      </c>
      <c r="BA5" s="19">
        <f t="shared" si="29"/>
        <v>3.9141099463179792E-2</v>
      </c>
      <c r="BB5" s="19">
        <f t="shared" si="30"/>
        <v>0.39141099463179785</v>
      </c>
      <c r="BC5" s="19">
        <f t="shared" si="31"/>
        <v>0.43055209409497763</v>
      </c>
      <c r="BD5" s="36">
        <f t="shared" si="32"/>
        <v>7.8177916400004405E-2</v>
      </c>
      <c r="BE5" s="26">
        <v>0.1154</v>
      </c>
      <c r="BF5" s="20">
        <v>1.4999999999999999E-2</v>
      </c>
      <c r="BG5" s="20">
        <v>1.52</v>
      </c>
      <c r="BH5" s="19">
        <f t="shared" si="33"/>
        <v>0.98292153190383613</v>
      </c>
      <c r="BI5" s="19">
        <f t="shared" si="34"/>
        <v>1.7952318657646158E-2</v>
      </c>
      <c r="BJ5" s="19">
        <f t="shared" si="35"/>
        <v>0.21542782389175388</v>
      </c>
      <c r="BK5" s="19">
        <f t="shared" si="36"/>
        <v>0.23338014254940004</v>
      </c>
      <c r="BL5" s="36">
        <f t="shared" si="37"/>
        <v>0.17157991095337202</v>
      </c>
    </row>
    <row r="6" spans="2:64" ht="20.100000000000001" customHeight="1">
      <c r="B6" s="9" t="s">
        <v>4</v>
      </c>
      <c r="C6" s="10">
        <v>999.72964999999999</v>
      </c>
      <c r="D6" s="2"/>
      <c r="E6" s="38">
        <v>28</v>
      </c>
      <c r="F6" s="20">
        <f t="shared" si="0"/>
        <v>0.55460000000000009</v>
      </c>
      <c r="G6" s="20">
        <f t="shared" si="1"/>
        <v>4.0341622875634036</v>
      </c>
      <c r="H6" s="29">
        <f t="shared" si="2"/>
        <v>49601.549295774654</v>
      </c>
      <c r="I6" s="19">
        <v>0.85870000000000002</v>
      </c>
      <c r="J6" s="19">
        <v>1.2999999999999999E-2</v>
      </c>
      <c r="K6" s="19">
        <v>1.4670000000000001</v>
      </c>
      <c r="L6" s="19">
        <f t="shared" si="3"/>
        <v>0.9486486100677155</v>
      </c>
      <c r="M6" s="19">
        <f t="shared" si="4"/>
        <v>0.92590175743419478</v>
      </c>
      <c r="N6" s="19">
        <f t="shared" si="5"/>
        <v>0</v>
      </c>
      <c r="O6" s="19">
        <f t="shared" si="6"/>
        <v>0.92590175743419478</v>
      </c>
      <c r="P6" s="36">
        <f t="shared" si="7"/>
        <v>0</v>
      </c>
      <c r="Q6" s="26">
        <v>0.72860000000000003</v>
      </c>
      <c r="R6" s="20">
        <v>8.0000000000000002E-3</v>
      </c>
      <c r="S6" s="20">
        <v>1.425</v>
      </c>
      <c r="T6" s="19">
        <f t="shared" si="8"/>
        <v>0.92148893615984639</v>
      </c>
      <c r="U6" s="19">
        <f t="shared" si="9"/>
        <v>0.62896983498120784</v>
      </c>
      <c r="V6" s="19">
        <f t="shared" si="10"/>
        <v>1.2579396699624157</v>
      </c>
      <c r="W6" s="19">
        <f t="shared" si="11"/>
        <v>1.8869095049436235</v>
      </c>
      <c r="X6" s="36">
        <f t="shared" si="12"/>
        <v>1.3404680543232191E-2</v>
      </c>
      <c r="Y6" s="26">
        <v>0.62250000000000005</v>
      </c>
      <c r="Z6" s="20">
        <v>1.4999999999999999E-2</v>
      </c>
      <c r="AA6" s="20">
        <v>1.4039999999999999</v>
      </c>
      <c r="AB6" s="19">
        <f t="shared" si="13"/>
        <v>0.90790909920591167</v>
      </c>
      <c r="AC6" s="19">
        <f t="shared" si="14"/>
        <v>0.44569183921329741</v>
      </c>
      <c r="AD6" s="19">
        <f t="shared" si="15"/>
        <v>1.7827673568531897</v>
      </c>
      <c r="AE6" s="19">
        <f t="shared" si="16"/>
        <v>2.228459196066487</v>
      </c>
      <c r="AF6" s="36">
        <f t="shared" si="17"/>
        <v>4.8796898913588141E-2</v>
      </c>
      <c r="AG6" s="26">
        <v>0.54310000000000003</v>
      </c>
      <c r="AH6" s="20">
        <v>1.2999999999999999E-2</v>
      </c>
      <c r="AI6" s="20">
        <v>1.403</v>
      </c>
      <c r="AJ6" s="19">
        <f t="shared" si="18"/>
        <v>0.90726244030334346</v>
      </c>
      <c r="AK6" s="19">
        <f t="shared" si="19"/>
        <v>0.33876357126893963</v>
      </c>
      <c r="AL6" s="19">
        <f t="shared" si="20"/>
        <v>2.0325814276136378</v>
      </c>
      <c r="AM6" s="19">
        <f t="shared" si="21"/>
        <v>2.3713449988825772</v>
      </c>
      <c r="AN6" s="36">
        <f t="shared" si="22"/>
        <v>6.3345636141182021E-2</v>
      </c>
      <c r="AO6" s="26">
        <v>0.44579999999999997</v>
      </c>
      <c r="AP6" s="20">
        <v>1.9E-2</v>
      </c>
      <c r="AQ6" s="20">
        <v>1.4259999999999999</v>
      </c>
      <c r="AR6" s="19">
        <f t="shared" si="23"/>
        <v>0.9221355950624146</v>
      </c>
      <c r="AS6" s="19">
        <f t="shared" si="24"/>
        <v>0.23579844364029154</v>
      </c>
      <c r="AT6" s="19">
        <f t="shared" si="25"/>
        <v>1.8863875491223323</v>
      </c>
      <c r="AU6" s="19">
        <f t="shared" si="26"/>
        <v>2.1221859927626237</v>
      </c>
      <c r="AV6" s="36">
        <f t="shared" si="27"/>
        <v>0.1275232569465713</v>
      </c>
      <c r="AW6" s="26">
        <v>0.37969999999999998</v>
      </c>
      <c r="AX6" s="20">
        <v>1.4E-2</v>
      </c>
      <c r="AY6" s="20">
        <v>1.4359999999999999</v>
      </c>
      <c r="AZ6" s="19">
        <f t="shared" si="28"/>
        <v>0.9286021840880978</v>
      </c>
      <c r="BA6" s="19">
        <f t="shared" si="29"/>
        <v>0.1734649874503375</v>
      </c>
      <c r="BB6" s="19">
        <f t="shared" si="30"/>
        <v>1.7346498745033747</v>
      </c>
      <c r="BC6" s="19">
        <f t="shared" si="31"/>
        <v>1.9081148619537123</v>
      </c>
      <c r="BD6" s="36">
        <f t="shared" si="32"/>
        <v>0.11910875155822616</v>
      </c>
      <c r="BE6" s="26">
        <v>0.32279999999999998</v>
      </c>
      <c r="BF6" s="20">
        <v>1.2E-2</v>
      </c>
      <c r="BG6" s="20">
        <v>1.4330000000000001</v>
      </c>
      <c r="BH6" s="19">
        <f t="shared" si="33"/>
        <v>0.92666220738039284</v>
      </c>
      <c r="BI6" s="19">
        <f t="shared" si="34"/>
        <v>0.12484788451127883</v>
      </c>
      <c r="BJ6" s="19">
        <f t="shared" si="35"/>
        <v>1.498174614135346</v>
      </c>
      <c r="BK6" s="19">
        <f t="shared" si="36"/>
        <v>1.6230224986466248</v>
      </c>
      <c r="BL6" s="36">
        <f t="shared" si="37"/>
        <v>0.12200050545835492</v>
      </c>
    </row>
    <row r="7" spans="2:64" ht="20.100000000000001" customHeight="1">
      <c r="B7" s="9" t="s">
        <v>5</v>
      </c>
      <c r="C7" s="10">
        <f>3.5*0.0254</f>
        <v>8.8899999999999993E-2</v>
      </c>
      <c r="D7" s="2"/>
      <c r="E7" s="38">
        <v>30</v>
      </c>
      <c r="F7" s="20">
        <f t="shared" si="0"/>
        <v>0.59460000000000002</v>
      </c>
      <c r="G7" s="20">
        <f t="shared" si="1"/>
        <v>4.3251224237021271</v>
      </c>
      <c r="H7" s="29">
        <f t="shared" si="2"/>
        <v>53179.014084507042</v>
      </c>
      <c r="I7" s="19">
        <v>0.98560000000000003</v>
      </c>
      <c r="J7" s="19">
        <v>1.2999999999999999E-2</v>
      </c>
      <c r="K7" s="19">
        <v>1.552</v>
      </c>
      <c r="L7" s="19">
        <f t="shared" si="3"/>
        <v>1.0036146167860223</v>
      </c>
      <c r="M7" s="19">
        <f t="shared" si="4"/>
        <v>1.3652323746052237</v>
      </c>
      <c r="N7" s="19">
        <f t="shared" si="5"/>
        <v>0</v>
      </c>
      <c r="O7" s="19">
        <f t="shared" si="6"/>
        <v>1.3652323746052237</v>
      </c>
      <c r="P7" s="36">
        <f t="shared" si="7"/>
        <v>0</v>
      </c>
      <c r="Q7" s="26">
        <v>0.90410000000000001</v>
      </c>
      <c r="R7" s="20">
        <v>1.2E-2</v>
      </c>
      <c r="S7" s="20">
        <v>1.5189999999999999</v>
      </c>
      <c r="T7" s="19">
        <f t="shared" si="8"/>
        <v>0.9822748730012677</v>
      </c>
      <c r="U7" s="19">
        <f t="shared" si="9"/>
        <v>1.1004498135055889</v>
      </c>
      <c r="V7" s="19">
        <f t="shared" si="10"/>
        <v>2.2008996270111778</v>
      </c>
      <c r="W7" s="19">
        <f t="shared" si="11"/>
        <v>3.3013494405167667</v>
      </c>
      <c r="X7" s="36">
        <f t="shared" si="12"/>
        <v>2.2847229623573599E-2</v>
      </c>
      <c r="Y7" s="26">
        <v>0.82010000000000005</v>
      </c>
      <c r="Z7" s="20">
        <v>1.4E-2</v>
      </c>
      <c r="AA7" s="20">
        <v>1.4910000000000001</v>
      </c>
      <c r="AB7" s="19">
        <f t="shared" si="13"/>
        <v>0.96416842372935507</v>
      </c>
      <c r="AC7" s="19">
        <f t="shared" si="14"/>
        <v>0.87238997371985005</v>
      </c>
      <c r="AD7" s="19">
        <f t="shared" si="15"/>
        <v>3.4895598948794002</v>
      </c>
      <c r="AE7" s="19">
        <f t="shared" si="16"/>
        <v>4.3619498685992504</v>
      </c>
      <c r="AF7" s="36">
        <f t="shared" si="17"/>
        <v>5.1362963222432542E-2</v>
      </c>
      <c r="AG7" s="26">
        <v>0.72729999999999995</v>
      </c>
      <c r="AH7" s="20">
        <v>8.9999999999999993E-3</v>
      </c>
      <c r="AI7" s="20">
        <v>1.458</v>
      </c>
      <c r="AJ7" s="19">
        <f t="shared" si="18"/>
        <v>0.94282867994460062</v>
      </c>
      <c r="AK7" s="19">
        <f t="shared" si="19"/>
        <v>0.65609084549977914</v>
      </c>
      <c r="AL7" s="19">
        <f t="shared" si="20"/>
        <v>3.9365450729986748</v>
      </c>
      <c r="AM7" s="19">
        <f t="shared" si="21"/>
        <v>4.5926359184984538</v>
      </c>
      <c r="AN7" s="36">
        <f t="shared" si="22"/>
        <v>4.736042215562896E-2</v>
      </c>
      <c r="AO7" s="26">
        <v>0.64929999999999999</v>
      </c>
      <c r="AP7" s="20">
        <v>1.4999999999999999E-2</v>
      </c>
      <c r="AQ7" s="20">
        <v>1.4379999999999999</v>
      </c>
      <c r="AR7" s="19">
        <f t="shared" si="23"/>
        <v>0.92989550189323433</v>
      </c>
      <c r="AS7" s="19">
        <f t="shared" si="24"/>
        <v>0.50866321603936027</v>
      </c>
      <c r="AT7" s="19">
        <f t="shared" si="25"/>
        <v>4.0693057283148821</v>
      </c>
      <c r="AU7" s="19">
        <f t="shared" si="26"/>
        <v>4.5779689443542422</v>
      </c>
      <c r="AV7" s="36">
        <f t="shared" si="27"/>
        <v>0.1023777958753072</v>
      </c>
      <c r="AW7" s="26">
        <v>0.56320000000000003</v>
      </c>
      <c r="AX7" s="20">
        <v>1.2E-2</v>
      </c>
      <c r="AY7" s="20">
        <v>1.4359999999999999</v>
      </c>
      <c r="AZ7" s="19">
        <f t="shared" si="28"/>
        <v>0.9286021840880978</v>
      </c>
      <c r="BA7" s="19">
        <f t="shared" si="29"/>
        <v>0.38164179253362668</v>
      </c>
      <c r="BB7" s="19">
        <f t="shared" si="30"/>
        <v>3.8164179253362662</v>
      </c>
      <c r="BC7" s="19">
        <f t="shared" si="31"/>
        <v>4.1980597178698931</v>
      </c>
      <c r="BD7" s="36">
        <f t="shared" si="32"/>
        <v>0.10209321562133673</v>
      </c>
      <c r="BE7" s="26">
        <v>0.49959999999999999</v>
      </c>
      <c r="BF7" s="20">
        <v>1.6E-2</v>
      </c>
      <c r="BG7" s="20">
        <v>1.444</v>
      </c>
      <c r="BH7" s="19">
        <f t="shared" si="33"/>
        <v>0.93377545530864425</v>
      </c>
      <c r="BI7" s="19">
        <f t="shared" si="34"/>
        <v>0.30366937863709803</v>
      </c>
      <c r="BJ7" s="19">
        <f t="shared" si="35"/>
        <v>3.6440325436451766</v>
      </c>
      <c r="BK7" s="19">
        <f t="shared" si="36"/>
        <v>3.9477019222822745</v>
      </c>
      <c r="BL7" s="36">
        <f t="shared" si="37"/>
        <v>0.16517426094444609</v>
      </c>
    </row>
    <row r="8" spans="2:64" ht="20.100000000000001" customHeight="1">
      <c r="B8" s="9" t="s">
        <v>6</v>
      </c>
      <c r="C8" s="10">
        <f>35.25*0.0254</f>
        <v>0.89534999999999998</v>
      </c>
      <c r="D8" s="2"/>
      <c r="E8" s="38">
        <v>32</v>
      </c>
      <c r="F8" s="20">
        <f t="shared" si="0"/>
        <v>0.63460000000000005</v>
      </c>
      <c r="G8" s="20">
        <f t="shared" si="1"/>
        <v>4.6160825598408506</v>
      </c>
      <c r="H8" s="29">
        <f t="shared" si="2"/>
        <v>56756.478873239437</v>
      </c>
      <c r="I8" s="19">
        <v>1.0468</v>
      </c>
      <c r="J8" s="19">
        <v>1.9E-2</v>
      </c>
      <c r="K8" s="19">
        <v>1.6140000000000001</v>
      </c>
      <c r="L8" s="19">
        <f t="shared" si="3"/>
        <v>1.0437074687452577</v>
      </c>
      <c r="M8" s="19">
        <f t="shared" si="4"/>
        <v>1.6655445114644698</v>
      </c>
      <c r="N8" s="19">
        <f t="shared" si="5"/>
        <v>0</v>
      </c>
      <c r="O8" s="19">
        <f t="shared" si="6"/>
        <v>1.6655445114644698</v>
      </c>
      <c r="P8" s="36">
        <f t="shared" si="7"/>
        <v>0</v>
      </c>
      <c r="Q8" s="26">
        <v>0.97560000000000002</v>
      </c>
      <c r="R8" s="20">
        <v>1.2999999999999999E-2</v>
      </c>
      <c r="S8" s="20">
        <v>1.589</v>
      </c>
      <c r="T8" s="19">
        <f t="shared" si="8"/>
        <v>1.0275409961810498</v>
      </c>
      <c r="U8" s="19">
        <f t="shared" si="9"/>
        <v>1.4022102345206182</v>
      </c>
      <c r="V8" s="19">
        <f t="shared" si="10"/>
        <v>2.8044204690412364</v>
      </c>
      <c r="W8" s="19">
        <f t="shared" si="11"/>
        <v>4.2066307035618546</v>
      </c>
      <c r="X8" s="36">
        <f t="shared" si="12"/>
        <v>2.7084941349626263E-2</v>
      </c>
      <c r="Y8" s="26">
        <v>0.91349999999999998</v>
      </c>
      <c r="Z8" s="20">
        <v>1.4E-2</v>
      </c>
      <c r="AA8" s="20">
        <v>1.5669999999999999</v>
      </c>
      <c r="AB8" s="19">
        <f t="shared" si="13"/>
        <v>1.0133145003245467</v>
      </c>
      <c r="AC8" s="19">
        <f t="shared" si="14"/>
        <v>1.1955750717964082</v>
      </c>
      <c r="AD8" s="19">
        <f t="shared" si="15"/>
        <v>4.7823002871856328</v>
      </c>
      <c r="AE8" s="19">
        <f t="shared" si="16"/>
        <v>5.9778753589820415</v>
      </c>
      <c r="AF8" s="36">
        <f t="shared" si="17"/>
        <v>5.6732611722239382E-2</v>
      </c>
      <c r="AG8" s="26">
        <v>0.84650000000000003</v>
      </c>
      <c r="AH8" s="20">
        <v>1.2E-2</v>
      </c>
      <c r="AI8" s="20">
        <v>1.5409999999999999</v>
      </c>
      <c r="AJ8" s="19">
        <f t="shared" si="18"/>
        <v>0.99650136885777063</v>
      </c>
      <c r="AK8" s="19">
        <f t="shared" si="19"/>
        <v>0.99284386663346769</v>
      </c>
      <c r="AL8" s="19">
        <f t="shared" si="20"/>
        <v>5.9570631998008059</v>
      </c>
      <c r="AM8" s="19">
        <f t="shared" si="21"/>
        <v>6.9499070664342737</v>
      </c>
      <c r="AN8" s="36">
        <f t="shared" si="22"/>
        <v>7.0541474120959902E-2</v>
      </c>
      <c r="AO8" s="26">
        <v>0.78339999999999999</v>
      </c>
      <c r="AP8" s="20">
        <v>1.0999999999999999E-2</v>
      </c>
      <c r="AQ8" s="20">
        <v>1.5189999999999999</v>
      </c>
      <c r="AR8" s="19">
        <f t="shared" si="23"/>
        <v>0.9822748730012677</v>
      </c>
      <c r="AS8" s="19">
        <f t="shared" si="24"/>
        <v>0.82623661517284142</v>
      </c>
      <c r="AT8" s="19">
        <f t="shared" si="25"/>
        <v>6.6098929213827313</v>
      </c>
      <c r="AU8" s="19">
        <f t="shared" si="26"/>
        <v>7.4361295365555726</v>
      </c>
      <c r="AV8" s="36">
        <f t="shared" si="27"/>
        <v>8.3773175286436533E-2</v>
      </c>
      <c r="AW8" s="26">
        <v>0.70689999999999997</v>
      </c>
      <c r="AX8" s="20">
        <v>0.01</v>
      </c>
      <c r="AY8" s="20">
        <v>1.494</v>
      </c>
      <c r="AZ8" s="19">
        <f t="shared" si="28"/>
        <v>0.96610840043705992</v>
      </c>
      <c r="BA8" s="19">
        <f t="shared" si="29"/>
        <v>0.65078706631538041</v>
      </c>
      <c r="BB8" s="19">
        <f t="shared" si="30"/>
        <v>6.5078706631538035</v>
      </c>
      <c r="BC8" s="19">
        <f t="shared" si="31"/>
        <v>7.1586577294691836</v>
      </c>
      <c r="BD8" s="36">
        <f t="shared" si="32"/>
        <v>9.2089041369633112E-2</v>
      </c>
      <c r="BE8" s="26">
        <v>0.64239999999999997</v>
      </c>
      <c r="BF8" s="20">
        <v>1.4E-2</v>
      </c>
      <c r="BG8" s="20">
        <v>1.482</v>
      </c>
      <c r="BH8" s="19">
        <f t="shared" si="33"/>
        <v>0.95834849360624019</v>
      </c>
      <c r="BI8" s="19">
        <f t="shared" si="34"/>
        <v>0.52884600354564848</v>
      </c>
      <c r="BJ8" s="19">
        <f t="shared" si="35"/>
        <v>6.3461520425477813</v>
      </c>
      <c r="BK8" s="19">
        <f t="shared" si="36"/>
        <v>6.8749980460934301</v>
      </c>
      <c r="BL8" s="36">
        <f t="shared" si="37"/>
        <v>0.15223427599337933</v>
      </c>
    </row>
    <row r="9" spans="2:64" ht="20.100000000000001" customHeight="1">
      <c r="B9" s="9" t="s">
        <v>15</v>
      </c>
      <c r="C9" s="10">
        <v>5.4249999999999998</v>
      </c>
      <c r="D9" s="2"/>
      <c r="E9" s="38">
        <v>34</v>
      </c>
      <c r="F9" s="20">
        <f t="shared" si="0"/>
        <v>0.67460000000000009</v>
      </c>
      <c r="G9" s="20">
        <f t="shared" si="1"/>
        <v>4.907042695979575</v>
      </c>
      <c r="H9" s="29">
        <f t="shared" si="2"/>
        <v>60333.94366197184</v>
      </c>
      <c r="I9" s="19">
        <v>1.0902000000000001</v>
      </c>
      <c r="J9" s="19">
        <v>1.6E-2</v>
      </c>
      <c r="K9" s="19">
        <v>1.6619999999999999</v>
      </c>
      <c r="L9" s="19">
        <f t="shared" si="3"/>
        <v>1.0747470960685366</v>
      </c>
      <c r="M9" s="19">
        <f t="shared" si="4"/>
        <v>1.9155617181013884</v>
      </c>
      <c r="N9" s="19">
        <f t="shared" si="5"/>
        <v>0</v>
      </c>
      <c r="O9" s="19">
        <f t="shared" si="6"/>
        <v>1.9155617181013884</v>
      </c>
      <c r="P9" s="36">
        <f t="shared" si="7"/>
        <v>0</v>
      </c>
      <c r="Q9" s="26">
        <v>1.018</v>
      </c>
      <c r="R9" s="20">
        <v>1.6E-2</v>
      </c>
      <c r="S9" s="20">
        <v>1.655</v>
      </c>
      <c r="T9" s="19">
        <f t="shared" si="8"/>
        <v>1.0702204837505584</v>
      </c>
      <c r="U9" s="19">
        <f t="shared" si="9"/>
        <v>1.6562020091955674</v>
      </c>
      <c r="V9" s="19">
        <f t="shared" si="10"/>
        <v>3.3124040183911347</v>
      </c>
      <c r="W9" s="19">
        <f t="shared" si="11"/>
        <v>4.9686060275867021</v>
      </c>
      <c r="X9" s="36">
        <f t="shared" si="12"/>
        <v>3.6162024130429356E-2</v>
      </c>
      <c r="Y9" s="26">
        <v>0.95520000000000005</v>
      </c>
      <c r="Z9" s="20">
        <v>1.4E-2</v>
      </c>
      <c r="AA9" s="20">
        <v>1.6319999999999999</v>
      </c>
      <c r="AB9" s="19">
        <f t="shared" si="13"/>
        <v>1.0553473289914872</v>
      </c>
      <c r="AC9" s="19">
        <f t="shared" si="14"/>
        <v>1.4179166143018835</v>
      </c>
      <c r="AD9" s="19">
        <f t="shared" si="15"/>
        <v>5.6716664572075342</v>
      </c>
      <c r="AE9" s="19">
        <f t="shared" si="16"/>
        <v>7.0895830715094181</v>
      </c>
      <c r="AF9" s="36">
        <f t="shared" si="17"/>
        <v>6.1536826124529029E-2</v>
      </c>
      <c r="AG9" s="26">
        <v>0.89600000000000002</v>
      </c>
      <c r="AH9" s="20">
        <v>1.6E-2</v>
      </c>
      <c r="AI9" s="20">
        <v>1.607</v>
      </c>
      <c r="AJ9" s="19">
        <f t="shared" si="18"/>
        <v>1.0391808564272793</v>
      </c>
      <c r="AK9" s="19">
        <f t="shared" si="19"/>
        <v>1.2096772909390774</v>
      </c>
      <c r="AL9" s="19">
        <f t="shared" si="20"/>
        <v>7.2580637456344652</v>
      </c>
      <c r="AM9" s="19">
        <f t="shared" si="21"/>
        <v>8.4677410365735426</v>
      </c>
      <c r="AN9" s="36">
        <f t="shared" si="22"/>
        <v>0.10228448048513955</v>
      </c>
      <c r="AO9" s="26">
        <v>0.84460000000000002</v>
      </c>
      <c r="AP9" s="20">
        <v>1.6E-2</v>
      </c>
      <c r="AQ9" s="20">
        <v>1.587</v>
      </c>
      <c r="AR9" s="19">
        <f t="shared" si="23"/>
        <v>1.0262476783759131</v>
      </c>
      <c r="AS9" s="19">
        <f t="shared" si="24"/>
        <v>1.0482811166027364</v>
      </c>
      <c r="AT9" s="19">
        <f t="shared" si="25"/>
        <v>8.386248932821891</v>
      </c>
      <c r="AU9" s="19">
        <f t="shared" si="26"/>
        <v>9.4345300494246267</v>
      </c>
      <c r="AV9" s="36">
        <f t="shared" si="27"/>
        <v>0.13300580016925923</v>
      </c>
      <c r="AW9" s="26">
        <v>0.78100000000000003</v>
      </c>
      <c r="AX9" s="20">
        <v>8.9999999999999993E-3</v>
      </c>
      <c r="AY9" s="20">
        <v>1.5740000000000001</v>
      </c>
      <c r="AZ9" s="19">
        <f t="shared" si="28"/>
        <v>1.0178411126425251</v>
      </c>
      <c r="BA9" s="19">
        <f t="shared" si="29"/>
        <v>0.88172525174925165</v>
      </c>
      <c r="BB9" s="19">
        <f t="shared" si="30"/>
        <v>8.8172525174925163</v>
      </c>
      <c r="BC9" s="19">
        <f t="shared" si="31"/>
        <v>9.6989777692417682</v>
      </c>
      <c r="BD9" s="36">
        <f t="shared" si="32"/>
        <v>9.1993834718905015E-2</v>
      </c>
      <c r="BE9" s="26">
        <v>0.72199999999999998</v>
      </c>
      <c r="BF9" s="20">
        <v>1.2999999999999999E-2</v>
      </c>
      <c r="BG9" s="20">
        <v>1.548</v>
      </c>
      <c r="BH9" s="19">
        <f t="shared" si="33"/>
        <v>1.001027981175749</v>
      </c>
      <c r="BI9" s="19">
        <f t="shared" si="34"/>
        <v>0.72884983998567232</v>
      </c>
      <c r="BJ9" s="19">
        <f t="shared" si="35"/>
        <v>8.7461980798280674</v>
      </c>
      <c r="BK9" s="19">
        <f t="shared" si="36"/>
        <v>9.4750479198137398</v>
      </c>
      <c r="BL9" s="36">
        <f t="shared" si="37"/>
        <v>0.1542315659679051</v>
      </c>
    </row>
    <row r="10" spans="2:64" ht="20.100000000000001" customHeight="1">
      <c r="B10" s="9" t="s">
        <v>7</v>
      </c>
      <c r="C10" s="10">
        <v>1.343</v>
      </c>
      <c r="D10" s="2"/>
      <c r="E10" s="38">
        <v>36</v>
      </c>
      <c r="F10" s="20">
        <f t="shared" si="0"/>
        <v>0.71460000000000001</v>
      </c>
      <c r="G10" s="20">
        <f t="shared" si="1"/>
        <v>5.1980028321182976</v>
      </c>
      <c r="H10" s="29">
        <f t="shared" si="2"/>
        <v>63911.408450704221</v>
      </c>
      <c r="I10" s="19">
        <v>1.1452</v>
      </c>
      <c r="J10" s="19">
        <v>1.7999999999999999E-2</v>
      </c>
      <c r="K10" s="19">
        <v>1.736</v>
      </c>
      <c r="L10" s="19">
        <f t="shared" si="3"/>
        <v>1.1225998548585918</v>
      </c>
      <c r="M10" s="19">
        <f t="shared" si="4"/>
        <v>2.3061304770580291</v>
      </c>
      <c r="N10" s="19">
        <f t="shared" si="5"/>
        <v>0</v>
      </c>
      <c r="O10" s="19">
        <f t="shared" si="6"/>
        <v>2.3061304770580291</v>
      </c>
      <c r="P10" s="36">
        <f t="shared" si="7"/>
        <v>0</v>
      </c>
      <c r="Q10" s="26">
        <v>1.0683</v>
      </c>
      <c r="R10" s="20">
        <v>1.4999999999999999E-2</v>
      </c>
      <c r="S10" s="20">
        <v>1.7070000000000001</v>
      </c>
      <c r="T10" s="19">
        <f t="shared" si="8"/>
        <v>1.1038467466841106</v>
      </c>
      <c r="U10" s="19">
        <f t="shared" si="9"/>
        <v>1.9403284607363038</v>
      </c>
      <c r="V10" s="19">
        <f t="shared" si="10"/>
        <v>3.8806569214726077</v>
      </c>
      <c r="W10" s="19">
        <f t="shared" si="11"/>
        <v>5.8209853822089119</v>
      </c>
      <c r="X10" s="36">
        <f t="shared" si="12"/>
        <v>3.6065757152554549E-2</v>
      </c>
      <c r="Y10" s="26">
        <v>0.98640000000000005</v>
      </c>
      <c r="Z10" s="20">
        <v>1.6E-2</v>
      </c>
      <c r="AA10" s="20">
        <v>1.6910000000000001</v>
      </c>
      <c r="AB10" s="19">
        <f t="shared" si="13"/>
        <v>1.0935002042430177</v>
      </c>
      <c r="AC10" s="19">
        <f t="shared" si="14"/>
        <v>1.6233609594231531</v>
      </c>
      <c r="AD10" s="19">
        <f t="shared" si="15"/>
        <v>6.4934438376926122</v>
      </c>
      <c r="AE10" s="19">
        <f t="shared" si="16"/>
        <v>8.1168047971157655</v>
      </c>
      <c r="AF10" s="36">
        <f t="shared" si="17"/>
        <v>7.5504693036758885E-2</v>
      </c>
      <c r="AG10" s="26">
        <v>0.92920000000000003</v>
      </c>
      <c r="AH10" s="20">
        <v>1.0999999999999999E-2</v>
      </c>
      <c r="AI10" s="20">
        <v>1.6719999999999999</v>
      </c>
      <c r="AJ10" s="19">
        <f t="shared" si="18"/>
        <v>1.0812136850942198</v>
      </c>
      <c r="AK10" s="19">
        <f t="shared" si="19"/>
        <v>1.408356827134811</v>
      </c>
      <c r="AL10" s="19">
        <f t="shared" si="20"/>
        <v>8.4501409628088666</v>
      </c>
      <c r="AM10" s="19">
        <f t="shared" si="21"/>
        <v>9.8584977899436783</v>
      </c>
      <c r="AN10" s="36">
        <f t="shared" si="22"/>
        <v>7.6124287159646031E-2</v>
      </c>
      <c r="AO10" s="26">
        <v>0.87070000000000003</v>
      </c>
      <c r="AP10" s="20">
        <v>1.2E-2</v>
      </c>
      <c r="AQ10" s="20">
        <v>1.659</v>
      </c>
      <c r="AR10" s="19">
        <f t="shared" si="23"/>
        <v>1.0728071193608317</v>
      </c>
      <c r="AS10" s="19">
        <f t="shared" si="24"/>
        <v>1.2174513508708873</v>
      </c>
      <c r="AT10" s="19">
        <f t="shared" si="25"/>
        <v>9.7396108069670984</v>
      </c>
      <c r="AU10" s="19">
        <f t="shared" si="26"/>
        <v>10.957062157837985</v>
      </c>
      <c r="AV10" s="36">
        <f t="shared" si="27"/>
        <v>0.10901111008740942</v>
      </c>
      <c r="AW10" s="26">
        <v>0.81699999999999995</v>
      </c>
      <c r="AX10" s="20">
        <v>1.2999999999999999E-2</v>
      </c>
      <c r="AY10" s="20">
        <v>1.6439999999999999</v>
      </c>
      <c r="AZ10" s="19">
        <f t="shared" si="28"/>
        <v>1.0631072358223068</v>
      </c>
      <c r="BA10" s="19">
        <f t="shared" si="29"/>
        <v>1.0526148543160267</v>
      </c>
      <c r="BB10" s="19">
        <f t="shared" si="30"/>
        <v>10.526148543160268</v>
      </c>
      <c r="BC10" s="19">
        <f t="shared" si="31"/>
        <v>11.578763397476294</v>
      </c>
      <c r="BD10" s="36">
        <f t="shared" si="32"/>
        <v>0.14496185433826145</v>
      </c>
      <c r="BE10" s="26">
        <v>0.76749999999999996</v>
      </c>
      <c r="BF10" s="20">
        <v>1.2E-2</v>
      </c>
      <c r="BG10" s="20">
        <v>1.6180000000000001</v>
      </c>
      <c r="BH10" s="19">
        <f t="shared" si="33"/>
        <v>1.0462941043555309</v>
      </c>
      <c r="BI10" s="19">
        <f t="shared" si="34"/>
        <v>0.89977838854275538</v>
      </c>
      <c r="BJ10" s="19">
        <f t="shared" si="35"/>
        <v>10.797340662513065</v>
      </c>
      <c r="BK10" s="19">
        <f t="shared" si="36"/>
        <v>11.69711905105582</v>
      </c>
      <c r="BL10" s="36">
        <f t="shared" si="37"/>
        <v>0.1555343375355594</v>
      </c>
    </row>
    <row r="11" spans="2:64" ht="20.100000000000001" customHeight="1">
      <c r="B11" s="12" t="s">
        <v>8</v>
      </c>
      <c r="C11" s="10">
        <f>C9*C10</f>
        <v>7.2857749999999992</v>
      </c>
      <c r="D11" s="2"/>
      <c r="E11" s="38">
        <v>38</v>
      </c>
      <c r="F11" s="20">
        <f t="shared" si="0"/>
        <v>0.75460000000000005</v>
      </c>
      <c r="G11" s="20">
        <f t="shared" si="1"/>
        <v>5.488962968257022</v>
      </c>
      <c r="H11" s="29">
        <f t="shared" si="2"/>
        <v>67488.873239436623</v>
      </c>
      <c r="I11" s="19">
        <v>1.1934</v>
      </c>
      <c r="J11" s="19">
        <v>2.1000000000000001E-2</v>
      </c>
      <c r="K11" s="19">
        <v>1.7410000000000001</v>
      </c>
      <c r="L11" s="19">
        <f t="shared" si="3"/>
        <v>1.1258331493714333</v>
      </c>
      <c r="M11" s="19">
        <f t="shared" si="4"/>
        <v>2.5187865420603215</v>
      </c>
      <c r="N11" s="19">
        <f t="shared" si="5"/>
        <v>0</v>
      </c>
      <c r="O11" s="19">
        <f t="shared" si="6"/>
        <v>2.5187865420603215</v>
      </c>
      <c r="P11" s="36">
        <f t="shared" si="7"/>
        <v>0</v>
      </c>
      <c r="Q11" s="26">
        <v>1.103</v>
      </c>
      <c r="R11" s="20">
        <v>1.6E-2</v>
      </c>
      <c r="S11" s="20">
        <v>1.738</v>
      </c>
      <c r="T11" s="19">
        <f t="shared" si="8"/>
        <v>1.1238931726637285</v>
      </c>
      <c r="U11" s="19">
        <f t="shared" si="9"/>
        <v>2.1442347205118679</v>
      </c>
      <c r="V11" s="19">
        <f t="shared" si="10"/>
        <v>4.2884694410237358</v>
      </c>
      <c r="W11" s="19">
        <f t="shared" si="11"/>
        <v>6.4327041615356038</v>
      </c>
      <c r="X11" s="36">
        <f t="shared" si="12"/>
        <v>3.988010376591547E-2</v>
      </c>
      <c r="Y11" s="26">
        <v>1.0262</v>
      </c>
      <c r="Z11" s="20">
        <v>1.4999999999999999E-2</v>
      </c>
      <c r="AA11" s="20">
        <v>1.726</v>
      </c>
      <c r="AB11" s="19">
        <f t="shared" si="13"/>
        <v>1.1161332658329086</v>
      </c>
      <c r="AC11" s="19">
        <f t="shared" si="14"/>
        <v>1.8304899901827092</v>
      </c>
      <c r="AD11" s="19">
        <f t="shared" si="15"/>
        <v>7.3219599607308368</v>
      </c>
      <c r="AE11" s="19">
        <f t="shared" si="16"/>
        <v>9.152449950913546</v>
      </c>
      <c r="AF11" s="36">
        <f t="shared" si="17"/>
        <v>7.3746190385983332E-2</v>
      </c>
      <c r="AG11" s="26">
        <v>0.95479999999999998</v>
      </c>
      <c r="AH11" s="20">
        <v>1.0999999999999999E-2</v>
      </c>
      <c r="AI11" s="20">
        <v>1.724</v>
      </c>
      <c r="AJ11" s="19">
        <f t="shared" si="18"/>
        <v>1.114839948027772</v>
      </c>
      <c r="AK11" s="19">
        <f t="shared" si="19"/>
        <v>1.5809607886168919</v>
      </c>
      <c r="AL11" s="19">
        <f t="shared" si="20"/>
        <v>9.4857647317013516</v>
      </c>
      <c r="AM11" s="19">
        <f t="shared" si="21"/>
        <v>11.066725520318244</v>
      </c>
      <c r="AN11" s="36">
        <f t="shared" si="22"/>
        <v>8.0932921104501995E-2</v>
      </c>
      <c r="AO11" s="26">
        <v>0.89590000000000003</v>
      </c>
      <c r="AP11" s="20">
        <v>1.4E-2</v>
      </c>
      <c r="AQ11" s="20">
        <v>1.704</v>
      </c>
      <c r="AR11" s="19">
        <f t="shared" si="23"/>
        <v>1.1019067699764058</v>
      </c>
      <c r="AS11" s="19">
        <f t="shared" si="24"/>
        <v>1.3598155681465032</v>
      </c>
      <c r="AT11" s="19">
        <f t="shared" si="25"/>
        <v>10.878524545172025</v>
      </c>
      <c r="AU11" s="19">
        <f t="shared" si="26"/>
        <v>12.238340113318529</v>
      </c>
      <c r="AV11" s="36">
        <f t="shared" si="27"/>
        <v>0.13417263862186457</v>
      </c>
      <c r="AW11" s="26">
        <v>0.84589999999999999</v>
      </c>
      <c r="AX11" s="20">
        <v>1.0999999999999999E-2</v>
      </c>
      <c r="AY11" s="20">
        <v>1.6970000000000001</v>
      </c>
      <c r="AZ11" s="19">
        <f t="shared" si="28"/>
        <v>1.0973801576584277</v>
      </c>
      <c r="BA11" s="19">
        <f t="shared" si="29"/>
        <v>1.2023294627212422</v>
      </c>
      <c r="BB11" s="19">
        <f t="shared" si="30"/>
        <v>12.023294627212422</v>
      </c>
      <c r="BC11" s="19">
        <f t="shared" si="31"/>
        <v>13.225624089933664</v>
      </c>
      <c r="BD11" s="36">
        <f t="shared" si="32"/>
        <v>0.13069625003871171</v>
      </c>
      <c r="BE11" s="26">
        <v>0.79300000000000004</v>
      </c>
      <c r="BF11" s="20">
        <v>1.2999999999999999E-2</v>
      </c>
      <c r="BG11" s="20">
        <v>1.6779999999999999</v>
      </c>
      <c r="BH11" s="19">
        <f t="shared" si="33"/>
        <v>1.0850936385096295</v>
      </c>
      <c r="BI11" s="19">
        <f t="shared" si="34"/>
        <v>1.0331230294607292</v>
      </c>
      <c r="BJ11" s="19">
        <f t="shared" si="35"/>
        <v>12.39747635352875</v>
      </c>
      <c r="BK11" s="19">
        <f t="shared" si="36"/>
        <v>13.430599382989479</v>
      </c>
      <c r="BL11" s="36">
        <f t="shared" si="37"/>
        <v>0.18122381492113473</v>
      </c>
    </row>
    <row r="12" spans="2:64" ht="20.100000000000001" customHeight="1">
      <c r="B12" s="12" t="s">
        <v>17</v>
      </c>
      <c r="C12" s="10">
        <f>1*C9</f>
        <v>5.4249999999999998</v>
      </c>
      <c r="D12" s="2"/>
      <c r="E12" s="38">
        <v>40</v>
      </c>
      <c r="F12" s="20">
        <f t="shared" si="0"/>
        <v>0.79460000000000008</v>
      </c>
      <c r="G12" s="20">
        <f t="shared" si="1"/>
        <v>5.7799231043957455</v>
      </c>
      <c r="H12" s="29">
        <f t="shared" si="2"/>
        <v>71066.338028169019</v>
      </c>
      <c r="I12" s="19">
        <v>1.3033999999999999</v>
      </c>
      <c r="J12" s="19">
        <v>3.1E-2</v>
      </c>
      <c r="K12" s="19">
        <v>1.679</v>
      </c>
      <c r="L12" s="19">
        <f t="shared" si="3"/>
        <v>1.0857402974121979</v>
      </c>
      <c r="M12" s="19">
        <f t="shared" si="4"/>
        <v>2.7943357081637137</v>
      </c>
      <c r="N12" s="19">
        <f t="shared" si="5"/>
        <v>0</v>
      </c>
      <c r="O12" s="19">
        <f t="shared" si="6"/>
        <v>2.7943357081637137</v>
      </c>
      <c r="P12" s="36">
        <f t="shared" si="7"/>
        <v>0</v>
      </c>
      <c r="Q12" s="26">
        <v>1.1697</v>
      </c>
      <c r="R12" s="20">
        <v>0.02</v>
      </c>
      <c r="S12" s="20">
        <v>1.69</v>
      </c>
      <c r="T12" s="19">
        <f t="shared" si="8"/>
        <v>1.0928535453404493</v>
      </c>
      <c r="U12" s="19">
        <f t="shared" si="9"/>
        <v>2.2800488086887856</v>
      </c>
      <c r="V12" s="19">
        <f t="shared" si="10"/>
        <v>4.5600976173775711</v>
      </c>
      <c r="W12" s="19">
        <f t="shared" si="11"/>
        <v>6.8401464260663563</v>
      </c>
      <c r="X12" s="36">
        <f t="shared" si="12"/>
        <v>4.7134636010496098E-2</v>
      </c>
      <c r="Y12" s="26">
        <v>1.0793999999999999</v>
      </c>
      <c r="Z12" s="20">
        <v>2.1000000000000001E-2</v>
      </c>
      <c r="AA12" s="20">
        <v>1.6879999999999999</v>
      </c>
      <c r="AB12" s="19">
        <f t="shared" si="13"/>
        <v>1.0915602275353127</v>
      </c>
      <c r="AC12" s="19">
        <f t="shared" si="14"/>
        <v>1.937008234524745</v>
      </c>
      <c r="AD12" s="19">
        <f t="shared" si="15"/>
        <v>7.7480329380989801</v>
      </c>
      <c r="AE12" s="19">
        <f t="shared" si="16"/>
        <v>9.6850411726237251</v>
      </c>
      <c r="AF12" s="36">
        <f t="shared" si="17"/>
        <v>9.8748595584276136E-2</v>
      </c>
      <c r="AG12" s="26">
        <v>0.98660000000000003</v>
      </c>
      <c r="AH12" s="20">
        <v>1.4999999999999999E-2</v>
      </c>
      <c r="AI12" s="20">
        <v>1.702</v>
      </c>
      <c r="AJ12" s="19">
        <f t="shared" si="18"/>
        <v>1.1006134521712692</v>
      </c>
      <c r="AK12" s="19">
        <f t="shared" si="19"/>
        <v>1.6452166221994275</v>
      </c>
      <c r="AL12" s="19">
        <f t="shared" si="20"/>
        <v>9.8712997331965653</v>
      </c>
      <c r="AM12" s="19">
        <f t="shared" si="21"/>
        <v>11.516516355395993</v>
      </c>
      <c r="AN12" s="36">
        <f t="shared" si="22"/>
        <v>0.10756435516996447</v>
      </c>
      <c r="AO12" s="26">
        <v>0.92589999999999995</v>
      </c>
      <c r="AP12" s="20">
        <v>1.6E-2</v>
      </c>
      <c r="AQ12" s="20">
        <v>1.698</v>
      </c>
      <c r="AR12" s="19">
        <f t="shared" si="23"/>
        <v>1.0980268165609959</v>
      </c>
      <c r="AS12" s="19">
        <f t="shared" si="24"/>
        <v>1.442199348211362</v>
      </c>
      <c r="AT12" s="19">
        <f t="shared" si="25"/>
        <v>11.537594785690896</v>
      </c>
      <c r="AU12" s="19">
        <f t="shared" si="26"/>
        <v>12.979794133902258</v>
      </c>
      <c r="AV12" s="36">
        <f t="shared" si="27"/>
        <v>0.15226219931683779</v>
      </c>
      <c r="AW12" s="26">
        <v>0.86419999999999997</v>
      </c>
      <c r="AX12" s="20">
        <v>1.4E-2</v>
      </c>
      <c r="AY12" s="20">
        <v>1.6910000000000001</v>
      </c>
      <c r="AZ12" s="19">
        <f t="shared" si="28"/>
        <v>1.0935002042430177</v>
      </c>
      <c r="BA12" s="19">
        <f t="shared" si="29"/>
        <v>1.2460558087635398</v>
      </c>
      <c r="BB12" s="19">
        <f t="shared" si="30"/>
        <v>12.460558087635397</v>
      </c>
      <c r="BC12" s="19">
        <f t="shared" si="31"/>
        <v>13.706613896398936</v>
      </c>
      <c r="BD12" s="36">
        <f t="shared" si="32"/>
        <v>0.16516651601791002</v>
      </c>
      <c r="BE12" s="26">
        <v>0.81010000000000004</v>
      </c>
      <c r="BF12" s="20">
        <v>1.4E-2</v>
      </c>
      <c r="BG12" s="20">
        <v>1.6879999999999999</v>
      </c>
      <c r="BH12" s="19">
        <f t="shared" si="33"/>
        <v>1.0915602275353127</v>
      </c>
      <c r="BI12" s="19">
        <f t="shared" si="34"/>
        <v>1.0910481163899866</v>
      </c>
      <c r="BJ12" s="19">
        <f t="shared" si="35"/>
        <v>13.092577396679838</v>
      </c>
      <c r="BK12" s="19">
        <f t="shared" si="36"/>
        <v>14.183625513069824</v>
      </c>
      <c r="BL12" s="36">
        <f t="shared" si="37"/>
        <v>0.19749719116855227</v>
      </c>
    </row>
    <row r="13" spans="2:64" ht="20.100000000000001" customHeight="1">
      <c r="B13" s="33" t="s">
        <v>22</v>
      </c>
      <c r="C13" s="34">
        <v>0.02</v>
      </c>
      <c r="D13" s="2"/>
      <c r="E13" s="38">
        <v>42</v>
      </c>
      <c r="F13" s="20">
        <f t="shared" si="0"/>
        <v>0.83460000000000001</v>
      </c>
      <c r="G13" s="20">
        <f t="shared" si="1"/>
        <v>6.070883240534469</v>
      </c>
      <c r="H13" s="29">
        <f t="shared" si="2"/>
        <v>74643.8028169014</v>
      </c>
      <c r="I13" s="19">
        <v>1.5689</v>
      </c>
      <c r="J13" s="19">
        <v>2.3E-2</v>
      </c>
      <c r="K13" s="19">
        <v>1.46</v>
      </c>
      <c r="L13" s="19">
        <f t="shared" si="3"/>
        <v>0.94412199774973726</v>
      </c>
      <c r="M13" s="19">
        <f t="shared" si="4"/>
        <v>3.0613853001611555</v>
      </c>
      <c r="N13" s="19">
        <f t="shared" si="5"/>
        <v>0</v>
      </c>
      <c r="O13" s="19">
        <f t="shared" si="6"/>
        <v>3.0613853001611555</v>
      </c>
      <c r="P13" s="36">
        <f t="shared" si="7"/>
        <v>0</v>
      </c>
      <c r="Q13" s="26">
        <v>1.4237</v>
      </c>
      <c r="R13" s="20">
        <v>2.1999999999999999E-2</v>
      </c>
      <c r="S13" s="20">
        <v>1.4430000000000001</v>
      </c>
      <c r="T13" s="19">
        <f t="shared" si="8"/>
        <v>0.93312879640607604</v>
      </c>
      <c r="U13" s="19">
        <f t="shared" si="9"/>
        <v>2.4625858925925628</v>
      </c>
      <c r="V13" s="19">
        <f t="shared" si="10"/>
        <v>4.9251717851851256</v>
      </c>
      <c r="W13" s="19">
        <f t="shared" si="11"/>
        <v>7.3877576777776888</v>
      </c>
      <c r="X13" s="36">
        <f t="shared" si="12"/>
        <v>3.7800025758216248E-2</v>
      </c>
      <c r="Y13" s="26">
        <v>1.1454</v>
      </c>
      <c r="Z13" s="20">
        <v>2.1000000000000001E-2</v>
      </c>
      <c r="AA13" s="20">
        <v>1.534</v>
      </c>
      <c r="AB13" s="19">
        <f t="shared" si="13"/>
        <v>0.9919747565397925</v>
      </c>
      <c r="AC13" s="19">
        <f t="shared" si="14"/>
        <v>1.8013032463703424</v>
      </c>
      <c r="AD13" s="19">
        <f t="shared" si="15"/>
        <v>7.2052129854813698</v>
      </c>
      <c r="AE13" s="19">
        <f t="shared" si="16"/>
        <v>9.0065162318517125</v>
      </c>
      <c r="AF13" s="36">
        <f t="shared" si="17"/>
        <v>8.1552403005994686E-2</v>
      </c>
      <c r="AG13" s="26">
        <v>1.0395000000000001</v>
      </c>
      <c r="AH13" s="20">
        <v>1.4999999999999999E-2</v>
      </c>
      <c r="AI13" s="20">
        <v>1.6319999999999999</v>
      </c>
      <c r="AJ13" s="19">
        <f t="shared" si="18"/>
        <v>1.0553473289914872</v>
      </c>
      <c r="AK13" s="19">
        <f t="shared" si="19"/>
        <v>1.6792333509715105</v>
      </c>
      <c r="AL13" s="19">
        <f t="shared" si="20"/>
        <v>10.075400105829063</v>
      </c>
      <c r="AM13" s="19">
        <f t="shared" si="21"/>
        <v>11.754633456800573</v>
      </c>
      <c r="AN13" s="36">
        <f t="shared" si="22"/>
        <v>9.8898470557278781E-2</v>
      </c>
      <c r="AO13" s="26">
        <v>0.94840000000000002</v>
      </c>
      <c r="AP13" s="20">
        <v>1.4E-2</v>
      </c>
      <c r="AQ13" s="20">
        <v>1.651</v>
      </c>
      <c r="AR13" s="19">
        <f t="shared" si="23"/>
        <v>1.0676338481402852</v>
      </c>
      <c r="AS13" s="19">
        <f t="shared" si="24"/>
        <v>1.4305366607859329</v>
      </c>
      <c r="AT13" s="19">
        <f t="shared" si="25"/>
        <v>11.444293286287463</v>
      </c>
      <c r="AU13" s="19">
        <f t="shared" si="26"/>
        <v>12.874829947073396</v>
      </c>
      <c r="AV13" s="36">
        <f t="shared" si="27"/>
        <v>0.12595601915959861</v>
      </c>
      <c r="AW13" s="26">
        <v>0.88590000000000002</v>
      </c>
      <c r="AX13" s="20">
        <v>0.02</v>
      </c>
      <c r="AY13" s="20">
        <v>1.6619999999999999</v>
      </c>
      <c r="AZ13" s="19">
        <f t="shared" si="28"/>
        <v>1.0747470960685366</v>
      </c>
      <c r="BA13" s="19">
        <f t="shared" si="29"/>
        <v>1.2648912758942399</v>
      </c>
      <c r="BB13" s="19">
        <f t="shared" si="30"/>
        <v>12.648912758942396</v>
      </c>
      <c r="BC13" s="19">
        <f t="shared" si="31"/>
        <v>13.913804034836636</v>
      </c>
      <c r="BD13" s="36">
        <f t="shared" si="32"/>
        <v>0.22792858357931575</v>
      </c>
      <c r="BE13" s="26">
        <v>0.81089999999999995</v>
      </c>
      <c r="BF13" s="20">
        <v>1.2999999999999999E-2</v>
      </c>
      <c r="BG13" s="20">
        <v>1.6639999999999999</v>
      </c>
      <c r="BH13" s="19">
        <f t="shared" si="33"/>
        <v>1.0760404138736732</v>
      </c>
      <c r="BI13" s="19">
        <f t="shared" si="34"/>
        <v>1.062338692611936</v>
      </c>
      <c r="BJ13" s="19">
        <f t="shared" si="35"/>
        <v>12.748064311343231</v>
      </c>
      <c r="BK13" s="19">
        <f t="shared" si="36"/>
        <v>13.810403003955168</v>
      </c>
      <c r="BL13" s="36">
        <f t="shared" si="37"/>
        <v>0.17821243301445416</v>
      </c>
    </row>
    <row r="14" spans="2:64" ht="20.100000000000001" customHeight="1" thickBot="1">
      <c r="B14" s="13" t="s">
        <v>16</v>
      </c>
      <c r="C14" s="14">
        <f>1/(2*PI())*SQRT($C$2/(C11+C12))</f>
        <v>1.546410319301774</v>
      </c>
      <c r="D14" s="2"/>
      <c r="E14" s="38">
        <v>44</v>
      </c>
      <c r="F14" s="20">
        <f t="shared" si="0"/>
        <v>0.87460000000000004</v>
      </c>
      <c r="G14" s="20">
        <f t="shared" si="1"/>
        <v>6.3618433766731934</v>
      </c>
      <c r="H14" s="29">
        <f t="shared" si="2"/>
        <v>78221.267605633795</v>
      </c>
      <c r="I14" s="19">
        <v>1.6402000000000001</v>
      </c>
      <c r="J14" s="19">
        <v>3.2000000000000001E-2</v>
      </c>
      <c r="K14" s="19">
        <v>1.4950000000000001</v>
      </c>
      <c r="L14" s="19">
        <f t="shared" si="3"/>
        <v>0.96675505933962835</v>
      </c>
      <c r="M14" s="19">
        <f t="shared" si="4"/>
        <v>3.5083083360673002</v>
      </c>
      <c r="N14" s="19">
        <f t="shared" si="5"/>
        <v>0</v>
      </c>
      <c r="O14" s="19">
        <f t="shared" si="6"/>
        <v>3.5083083360673002</v>
      </c>
      <c r="P14" s="36">
        <f t="shared" si="7"/>
        <v>0</v>
      </c>
      <c r="Q14" s="26">
        <v>1.5590999999999999</v>
      </c>
      <c r="R14" s="20">
        <v>0.03</v>
      </c>
      <c r="S14" s="20">
        <v>1.486</v>
      </c>
      <c r="T14" s="19">
        <f t="shared" si="8"/>
        <v>0.96093512921651347</v>
      </c>
      <c r="U14" s="19">
        <f t="shared" si="9"/>
        <v>3.1318958899824239</v>
      </c>
      <c r="V14" s="19">
        <f t="shared" si="10"/>
        <v>6.2637917799648477</v>
      </c>
      <c r="W14" s="19">
        <f t="shared" si="11"/>
        <v>9.3956876699472716</v>
      </c>
      <c r="X14" s="36">
        <f t="shared" si="12"/>
        <v>5.4663272311806371E-2</v>
      </c>
      <c r="Y14" s="26">
        <v>1.3149999999999999</v>
      </c>
      <c r="Z14" s="20">
        <v>3.5000000000000003E-2</v>
      </c>
      <c r="AA14" s="20">
        <v>1.4790000000000001</v>
      </c>
      <c r="AB14" s="19">
        <f t="shared" si="13"/>
        <v>0.95640851689853534</v>
      </c>
      <c r="AC14" s="19">
        <f t="shared" si="14"/>
        <v>2.2070369725917081</v>
      </c>
      <c r="AD14" s="19">
        <f t="shared" si="15"/>
        <v>8.8281478903668322</v>
      </c>
      <c r="AE14" s="19">
        <f t="shared" si="16"/>
        <v>11.035184862958541</v>
      </c>
      <c r="AF14" s="36">
        <f t="shared" si="17"/>
        <v>0.12634880559259989</v>
      </c>
      <c r="AG14" s="26">
        <v>1.0729</v>
      </c>
      <c r="AH14" s="20">
        <v>2.1999999999999999E-2</v>
      </c>
      <c r="AI14" s="20">
        <v>1.5449999999999999</v>
      </c>
      <c r="AJ14" s="19">
        <f t="shared" si="18"/>
        <v>0.99908800446804391</v>
      </c>
      <c r="AK14" s="19">
        <f t="shared" si="19"/>
        <v>1.6032351023680913</v>
      </c>
      <c r="AL14" s="19">
        <f t="shared" si="20"/>
        <v>9.6194106142085474</v>
      </c>
      <c r="AM14" s="19">
        <f t="shared" si="21"/>
        <v>11.222645716576638</v>
      </c>
      <c r="AN14" s="36">
        <f t="shared" si="22"/>
        <v>0.12999829485163322</v>
      </c>
      <c r="AO14" s="26">
        <v>0.98399999999999999</v>
      </c>
      <c r="AP14" s="20">
        <v>0.02</v>
      </c>
      <c r="AQ14" s="20">
        <v>1.6</v>
      </c>
      <c r="AR14" s="19">
        <f t="shared" si="23"/>
        <v>1.0346542441093012</v>
      </c>
      <c r="AS14" s="19">
        <f t="shared" si="24"/>
        <v>1.4462784566136759</v>
      </c>
      <c r="AT14" s="19">
        <f t="shared" si="25"/>
        <v>11.570227652909407</v>
      </c>
      <c r="AU14" s="19">
        <f t="shared" si="26"/>
        <v>13.016506109523084</v>
      </c>
      <c r="AV14" s="36">
        <f t="shared" si="27"/>
        <v>0.16899221762104974</v>
      </c>
      <c r="AW14" s="26">
        <v>0.89559999999999995</v>
      </c>
      <c r="AX14" s="20">
        <v>2.1000000000000001E-2</v>
      </c>
      <c r="AY14" s="20">
        <v>1.629</v>
      </c>
      <c r="AZ14" s="19">
        <f t="shared" si="28"/>
        <v>1.0534073522837823</v>
      </c>
      <c r="BA14" s="19">
        <f t="shared" si="29"/>
        <v>1.2419156313854101</v>
      </c>
      <c r="BB14" s="19">
        <f t="shared" si="30"/>
        <v>12.419156313854099</v>
      </c>
      <c r="BC14" s="19">
        <f t="shared" si="31"/>
        <v>13.66107194523951</v>
      </c>
      <c r="BD14" s="36">
        <f t="shared" si="32"/>
        <v>0.22991548399811862</v>
      </c>
      <c r="BE14" s="26">
        <v>0.83209999999999995</v>
      </c>
      <c r="BF14" s="20">
        <v>2.3E-2</v>
      </c>
      <c r="BG14" s="20">
        <v>1.651</v>
      </c>
      <c r="BH14" s="19">
        <f t="shared" si="33"/>
        <v>1.0676338481402852</v>
      </c>
      <c r="BI14" s="19">
        <f t="shared" si="34"/>
        <v>1.1012018833575496</v>
      </c>
      <c r="BJ14" s="19">
        <f t="shared" si="35"/>
        <v>13.214422600290597</v>
      </c>
      <c r="BK14" s="19">
        <f t="shared" si="36"/>
        <v>14.315624483648147</v>
      </c>
      <c r="BL14" s="36">
        <f t="shared" si="37"/>
        <v>0.31039161864329656</v>
      </c>
    </row>
    <row r="15" spans="2:64" ht="20.100000000000001" customHeight="1">
      <c r="B15" s="2"/>
      <c r="C15" s="2"/>
      <c r="D15" s="2"/>
      <c r="E15" s="38">
        <v>46</v>
      </c>
      <c r="F15" s="20">
        <f t="shared" si="0"/>
        <v>0.91460000000000008</v>
      </c>
      <c r="G15" s="20">
        <f t="shared" si="1"/>
        <v>6.6528035128119161</v>
      </c>
      <c r="H15" s="29">
        <f t="shared" si="2"/>
        <v>81798.732394366205</v>
      </c>
      <c r="I15" s="19">
        <v>1.7414000000000001</v>
      </c>
      <c r="J15" s="19">
        <v>2.8000000000000001E-2</v>
      </c>
      <c r="K15" s="19">
        <v>1.53</v>
      </c>
      <c r="L15" s="19">
        <f t="shared" si="3"/>
        <v>0.98938812092951922</v>
      </c>
      <c r="M15" s="19">
        <f t="shared" si="4"/>
        <v>4.1419199089826364</v>
      </c>
      <c r="N15" s="19">
        <f t="shared" si="5"/>
        <v>0</v>
      </c>
      <c r="O15" s="19">
        <f t="shared" si="6"/>
        <v>4.1419199089826364</v>
      </c>
      <c r="P15" s="36">
        <f t="shared" si="7"/>
        <v>0</v>
      </c>
      <c r="Q15" s="26">
        <v>1.6286</v>
      </c>
      <c r="R15" s="20">
        <v>2.9000000000000001E-2</v>
      </c>
      <c r="S15" s="20">
        <v>1.5109999999999999</v>
      </c>
      <c r="T15" s="19">
        <f t="shared" si="8"/>
        <v>0.97710160178072125</v>
      </c>
      <c r="U15" s="19">
        <f t="shared" si="9"/>
        <v>3.5332921174909986</v>
      </c>
      <c r="V15" s="19">
        <f t="shared" si="10"/>
        <v>7.0665842349819972</v>
      </c>
      <c r="W15" s="19">
        <f t="shared" si="11"/>
        <v>10.599876352472997</v>
      </c>
      <c r="X15" s="36">
        <f t="shared" si="12"/>
        <v>5.4634085672502289E-2</v>
      </c>
      <c r="Y15" s="26">
        <v>1.4273</v>
      </c>
      <c r="Z15" s="20">
        <v>3.6999999999999998E-2</v>
      </c>
      <c r="AA15" s="20">
        <v>1.494</v>
      </c>
      <c r="AB15" s="19">
        <f t="shared" si="13"/>
        <v>0.96610840043705992</v>
      </c>
      <c r="AC15" s="19">
        <f t="shared" si="14"/>
        <v>2.653099156164437</v>
      </c>
      <c r="AD15" s="19">
        <f t="shared" si="15"/>
        <v>10.612396624657748</v>
      </c>
      <c r="AE15" s="19">
        <f t="shared" si="16"/>
        <v>13.265495780822185</v>
      </c>
      <c r="AF15" s="36">
        <f t="shared" si="17"/>
        <v>0.13629178122705699</v>
      </c>
      <c r="AG15" s="26">
        <v>1.1218999999999999</v>
      </c>
      <c r="AH15" s="20">
        <v>0.02</v>
      </c>
      <c r="AI15" s="20">
        <v>1.5169999999999999</v>
      </c>
      <c r="AJ15" s="19">
        <f t="shared" si="18"/>
        <v>0.98098155519613106</v>
      </c>
      <c r="AK15" s="19">
        <f t="shared" si="19"/>
        <v>1.6900564566997229</v>
      </c>
      <c r="AL15" s="19">
        <f t="shared" si="20"/>
        <v>10.140338740198338</v>
      </c>
      <c r="AM15" s="19">
        <f t="shared" si="21"/>
        <v>11.830395196898062</v>
      </c>
      <c r="AN15" s="36">
        <f t="shared" si="22"/>
        <v>0.11393552680574055</v>
      </c>
      <c r="AO15" s="26">
        <v>0.94710000000000005</v>
      </c>
      <c r="AP15" s="20">
        <v>2.1999999999999999E-2</v>
      </c>
      <c r="AQ15" s="20">
        <v>1.5229999999999999</v>
      </c>
      <c r="AR15" s="19">
        <f t="shared" si="23"/>
        <v>0.98486150861154098</v>
      </c>
      <c r="AS15" s="19">
        <f t="shared" si="24"/>
        <v>1.2139847601787379</v>
      </c>
      <c r="AT15" s="19">
        <f t="shared" si="25"/>
        <v>9.7118780814299033</v>
      </c>
      <c r="AU15" s="19">
        <f t="shared" si="26"/>
        <v>10.925862841608641</v>
      </c>
      <c r="AV15" s="36">
        <f t="shared" si="27"/>
        <v>0.16842991582069114</v>
      </c>
      <c r="AW15" s="26">
        <v>0.80810000000000004</v>
      </c>
      <c r="AX15" s="20">
        <v>2.7E-2</v>
      </c>
      <c r="AY15" s="20">
        <v>1.548</v>
      </c>
      <c r="AZ15" s="19">
        <f t="shared" si="28"/>
        <v>1.001027981175749</v>
      </c>
      <c r="BA15" s="19">
        <f t="shared" si="29"/>
        <v>0.91304857113405768</v>
      </c>
      <c r="BB15" s="19">
        <f t="shared" si="30"/>
        <v>9.130485711340576</v>
      </c>
      <c r="BC15" s="19">
        <f t="shared" si="31"/>
        <v>10.043534282474633</v>
      </c>
      <c r="BD15" s="36">
        <f t="shared" si="32"/>
        <v>0.26693924879060493</v>
      </c>
      <c r="BE15" s="26">
        <v>0.72140000000000004</v>
      </c>
      <c r="BF15" s="20">
        <v>2.5000000000000001E-2</v>
      </c>
      <c r="BG15" s="20">
        <v>1.569</v>
      </c>
      <c r="BH15" s="19">
        <f t="shared" si="33"/>
        <v>1.0146078181296834</v>
      </c>
      <c r="BI15" s="19">
        <f t="shared" si="34"/>
        <v>0.74751501072178816</v>
      </c>
      <c r="BJ15" s="19">
        <f t="shared" si="35"/>
        <v>8.9701801286614575</v>
      </c>
      <c r="BK15" s="19">
        <f t="shared" si="36"/>
        <v>9.7176951393832454</v>
      </c>
      <c r="BL15" s="36">
        <f t="shared" si="37"/>
        <v>0.30470101365455043</v>
      </c>
    </row>
    <row r="16" spans="2:64" ht="20.100000000000001" customHeight="1">
      <c r="B16" s="2"/>
      <c r="C16" s="2"/>
      <c r="D16" s="2"/>
      <c r="E16" s="38">
        <v>48</v>
      </c>
      <c r="F16" s="20">
        <f t="shared" si="0"/>
        <v>0.9546</v>
      </c>
      <c r="G16" s="20">
        <f t="shared" si="1"/>
        <v>6.9437636489506387</v>
      </c>
      <c r="H16" s="29">
        <f t="shared" si="2"/>
        <v>85376.1971830986</v>
      </c>
      <c r="I16" s="19">
        <v>1.7950999999999999</v>
      </c>
      <c r="J16" s="19">
        <v>2.8000000000000001E-2</v>
      </c>
      <c r="K16" s="19">
        <v>1.554</v>
      </c>
      <c r="L16" s="19">
        <f t="shared" si="3"/>
        <v>1.0049079345911587</v>
      </c>
      <c r="M16" s="19">
        <f t="shared" si="4"/>
        <v>4.5404727932728681</v>
      </c>
      <c r="N16" s="19">
        <f t="shared" si="5"/>
        <v>0</v>
      </c>
      <c r="O16" s="19">
        <f t="shared" si="6"/>
        <v>4.5404727932728681</v>
      </c>
      <c r="P16" s="36">
        <f t="shared" si="7"/>
        <v>0</v>
      </c>
      <c r="Q16" s="22">
        <v>1.6840999999999999</v>
      </c>
      <c r="R16" s="19">
        <v>2.3E-2</v>
      </c>
      <c r="S16" s="19">
        <v>1.5309999999999999</v>
      </c>
      <c r="T16" s="19">
        <f t="shared" si="8"/>
        <v>0.99003477983208754</v>
      </c>
      <c r="U16" s="19">
        <f t="shared" si="9"/>
        <v>3.8788937893559159</v>
      </c>
      <c r="V16" s="19">
        <f t="shared" si="10"/>
        <v>7.7577875787118318</v>
      </c>
      <c r="W16" s="19">
        <f t="shared" si="11"/>
        <v>11.636681368067748</v>
      </c>
      <c r="X16" s="36">
        <f t="shared" si="12"/>
        <v>4.448514087093175E-2</v>
      </c>
      <c r="Y16" s="22">
        <v>1.5016</v>
      </c>
      <c r="Z16" s="19">
        <v>3.2000000000000001E-2</v>
      </c>
      <c r="AA16" s="19">
        <v>1.5069999999999999</v>
      </c>
      <c r="AB16" s="19">
        <f t="shared" si="13"/>
        <v>0.97451496617044797</v>
      </c>
      <c r="AC16" s="19">
        <f t="shared" si="14"/>
        <v>2.9878361588158322</v>
      </c>
      <c r="AD16" s="19">
        <f t="shared" si="15"/>
        <v>11.951344635263329</v>
      </c>
      <c r="AE16" s="19">
        <f t="shared" si="16"/>
        <v>14.93918079407916</v>
      </c>
      <c r="AF16" s="36">
        <f t="shared" si="17"/>
        <v>0.11993425213627101</v>
      </c>
      <c r="AG16" s="26">
        <v>1.2677</v>
      </c>
      <c r="AH16" s="20">
        <v>1.4999999999999999E-2</v>
      </c>
      <c r="AI16" s="20">
        <v>1.5149999999999999</v>
      </c>
      <c r="AJ16" s="19">
        <f t="shared" si="18"/>
        <v>0.97968823739099442</v>
      </c>
      <c r="AK16" s="19">
        <f t="shared" si="19"/>
        <v>2.1521869876260245</v>
      </c>
      <c r="AL16" s="19">
        <f t="shared" si="20"/>
        <v>12.913121925756146</v>
      </c>
      <c r="AM16" s="19">
        <f t="shared" si="21"/>
        <v>15.06530891338217</v>
      </c>
      <c r="AN16" s="36">
        <f t="shared" si="22"/>
        <v>8.522647617684237E-2</v>
      </c>
      <c r="AO16" s="26">
        <v>1.1021000000000001</v>
      </c>
      <c r="AP16" s="20">
        <v>1.6E-2</v>
      </c>
      <c r="AQ16" s="20">
        <v>1.51</v>
      </c>
      <c r="AR16" s="19">
        <f t="shared" si="23"/>
        <v>0.97645494287815293</v>
      </c>
      <c r="AS16" s="19">
        <f t="shared" si="24"/>
        <v>1.6159118073051282</v>
      </c>
      <c r="AT16" s="19">
        <f t="shared" si="25"/>
        <v>12.927294458441025</v>
      </c>
      <c r="AU16" s="19">
        <f t="shared" si="26"/>
        <v>14.543206265746154</v>
      </c>
      <c r="AV16" s="36">
        <f t="shared" si="27"/>
        <v>0.12041223606179857</v>
      </c>
      <c r="AW16" s="22">
        <v>0.96909999999999996</v>
      </c>
      <c r="AX16" s="19">
        <v>2.1000000000000001E-2</v>
      </c>
      <c r="AY16" s="19">
        <v>1.4950000000000001</v>
      </c>
      <c r="AZ16" s="19">
        <f t="shared" si="28"/>
        <v>0.96675505933962835</v>
      </c>
      <c r="BA16" s="19">
        <f t="shared" si="29"/>
        <v>1.2247327391115905</v>
      </c>
      <c r="BB16" s="19">
        <f t="shared" si="30"/>
        <v>12.247327391115904</v>
      </c>
      <c r="BC16" s="19">
        <f t="shared" si="31"/>
        <v>13.472060130227495</v>
      </c>
      <c r="BD16" s="36">
        <f t="shared" si="32"/>
        <v>0.19364595837300339</v>
      </c>
      <c r="BE16" s="22">
        <v>0.78149999999999997</v>
      </c>
      <c r="BF16" s="19">
        <v>2.4E-2</v>
      </c>
      <c r="BG16" s="19">
        <v>1.508</v>
      </c>
      <c r="BH16" s="19">
        <f t="shared" si="33"/>
        <v>0.9751616250730164</v>
      </c>
      <c r="BI16" s="19">
        <f t="shared" si="34"/>
        <v>0.81036822306897149</v>
      </c>
      <c r="BJ16" s="19">
        <f t="shared" si="35"/>
        <v>9.724418676827657</v>
      </c>
      <c r="BK16" s="19">
        <f t="shared" si="36"/>
        <v>10.534786899896629</v>
      </c>
      <c r="BL16" s="36">
        <f t="shared" si="37"/>
        <v>0.27021031760544945</v>
      </c>
    </row>
    <row r="17" spans="2:64" ht="20.100000000000001" customHeight="1">
      <c r="B17" s="2"/>
      <c r="C17" s="2"/>
      <c r="D17" s="2"/>
      <c r="E17" s="38">
        <v>50</v>
      </c>
      <c r="F17" s="20">
        <f t="shared" si="0"/>
        <v>0.99460000000000004</v>
      </c>
      <c r="G17" s="20">
        <f t="shared" si="1"/>
        <v>7.2347237850893631</v>
      </c>
      <c r="H17" s="29">
        <f t="shared" si="2"/>
        <v>88953.661971830996</v>
      </c>
      <c r="I17" s="19">
        <v>1.8171999999999999</v>
      </c>
      <c r="J17" s="19">
        <v>2.5000000000000001E-2</v>
      </c>
      <c r="K17" s="19">
        <v>1.573</v>
      </c>
      <c r="L17" s="19">
        <f t="shared" si="3"/>
        <v>1.0171944537399566</v>
      </c>
      <c r="M17" s="19">
        <f t="shared" si="4"/>
        <v>4.7674336383107727</v>
      </c>
      <c r="N17" s="19">
        <f t="shared" si="5"/>
        <v>0</v>
      </c>
      <c r="O17" s="19">
        <f t="shared" si="6"/>
        <v>4.7674336383107727</v>
      </c>
      <c r="P17" s="36">
        <f t="shared" si="7"/>
        <v>0</v>
      </c>
      <c r="Q17" s="22">
        <v>1.68</v>
      </c>
      <c r="R17" s="19">
        <v>2.8000000000000001E-2</v>
      </c>
      <c r="S17" s="19">
        <v>1.5469999999999999</v>
      </c>
      <c r="T17" s="19">
        <f t="shared" si="8"/>
        <v>1.0003813222731806</v>
      </c>
      <c r="U17" s="19">
        <f t="shared" si="9"/>
        <v>3.9411316814029957</v>
      </c>
      <c r="V17" s="19">
        <f t="shared" si="10"/>
        <v>7.8822633628059915</v>
      </c>
      <c r="W17" s="19">
        <f t="shared" si="11"/>
        <v>11.823395044208986</v>
      </c>
      <c r="X17" s="36">
        <f t="shared" si="12"/>
        <v>5.5293669394230131E-2</v>
      </c>
      <c r="Y17" s="22">
        <v>1.5266</v>
      </c>
      <c r="Z17" s="19">
        <v>0.03</v>
      </c>
      <c r="AA17" s="19">
        <v>1.524</v>
      </c>
      <c r="AB17" s="19">
        <f t="shared" si="13"/>
        <v>0.98550816751410941</v>
      </c>
      <c r="AC17" s="19">
        <f t="shared" si="14"/>
        <v>3.1582187315949795</v>
      </c>
      <c r="AD17" s="19">
        <f t="shared" si="15"/>
        <v>12.632874926379918</v>
      </c>
      <c r="AE17" s="19">
        <f t="shared" si="16"/>
        <v>15.791093657974898</v>
      </c>
      <c r="AF17" s="36">
        <f t="shared" si="17"/>
        <v>0.11498943422854312</v>
      </c>
      <c r="AG17" s="22">
        <v>1.3013999999999999</v>
      </c>
      <c r="AH17" s="19">
        <v>2.1999999999999999E-2</v>
      </c>
      <c r="AI17" s="19">
        <v>1.5229999999999999</v>
      </c>
      <c r="AJ17" s="19">
        <f t="shared" si="18"/>
        <v>0.98486150861154098</v>
      </c>
      <c r="AK17" s="19">
        <f t="shared" si="19"/>
        <v>2.2921506947144397</v>
      </c>
      <c r="AL17" s="19">
        <f t="shared" si="20"/>
        <v>13.752904168286637</v>
      </c>
      <c r="AM17" s="19">
        <f t="shared" si="21"/>
        <v>16.045054863001077</v>
      </c>
      <c r="AN17" s="36">
        <f t="shared" si="22"/>
        <v>0.12632243686551833</v>
      </c>
      <c r="AO17" s="22">
        <v>1.1556</v>
      </c>
      <c r="AP17" s="19">
        <v>1.4999999999999999E-2</v>
      </c>
      <c r="AQ17" s="19">
        <v>1.516</v>
      </c>
      <c r="AR17" s="19">
        <f t="shared" si="23"/>
        <v>0.98033489629356285</v>
      </c>
      <c r="AS17" s="19">
        <f t="shared" si="24"/>
        <v>1.790751088750667</v>
      </c>
      <c r="AT17" s="19">
        <f t="shared" si="25"/>
        <v>14.326008710005336</v>
      </c>
      <c r="AU17" s="19">
        <f t="shared" si="26"/>
        <v>16.116759798756004</v>
      </c>
      <c r="AV17" s="36">
        <f t="shared" si="27"/>
        <v>0.11378536467799311</v>
      </c>
      <c r="AW17" s="22">
        <v>1.0334000000000001</v>
      </c>
      <c r="AX17" s="19">
        <v>1.7000000000000001E-2</v>
      </c>
      <c r="AY17" s="19">
        <v>1.498</v>
      </c>
      <c r="AZ17" s="19">
        <f t="shared" si="28"/>
        <v>0.9686950360473332</v>
      </c>
      <c r="BA17" s="19">
        <f t="shared" si="29"/>
        <v>1.3982418482965042</v>
      </c>
      <c r="BB17" s="19">
        <f t="shared" si="30"/>
        <v>13.982418482965043</v>
      </c>
      <c r="BC17" s="19">
        <f t="shared" si="31"/>
        <v>15.380660331261547</v>
      </c>
      <c r="BD17" s="36">
        <f t="shared" si="32"/>
        <v>0.15739078635934084</v>
      </c>
      <c r="BE17" s="22">
        <v>0.92769999999999997</v>
      </c>
      <c r="BF17" s="19">
        <v>1.9E-2</v>
      </c>
      <c r="BG17" s="19">
        <v>1.482</v>
      </c>
      <c r="BH17" s="19">
        <f t="shared" si="33"/>
        <v>0.95834849360624019</v>
      </c>
      <c r="BI17" s="19">
        <f t="shared" si="34"/>
        <v>1.1028927336884398</v>
      </c>
      <c r="BJ17" s="19">
        <f t="shared" si="35"/>
        <v>13.234712804261276</v>
      </c>
      <c r="BK17" s="19">
        <f t="shared" si="36"/>
        <v>14.337605537949717</v>
      </c>
      <c r="BL17" s="36">
        <f t="shared" si="37"/>
        <v>0.20660366027672908</v>
      </c>
    </row>
    <row r="18" spans="2:64" ht="20.100000000000001" customHeight="1">
      <c r="B18" s="2"/>
      <c r="C18" s="2"/>
      <c r="D18" s="2"/>
      <c r="E18" s="38">
        <v>52</v>
      </c>
      <c r="F18" s="20">
        <f t="shared" si="0"/>
        <v>1.0346</v>
      </c>
      <c r="G18" s="20">
        <f t="shared" si="1"/>
        <v>7.5256839212280857</v>
      </c>
      <c r="H18" s="29">
        <f t="shared" si="2"/>
        <v>92531.126760563377</v>
      </c>
      <c r="I18" s="19">
        <v>1.804</v>
      </c>
      <c r="J18" s="19">
        <v>2.5000000000000001E-2</v>
      </c>
      <c r="K18" s="19">
        <v>1.587</v>
      </c>
      <c r="L18" s="19">
        <f t="shared" si="3"/>
        <v>1.0262476783759131</v>
      </c>
      <c r="M18" s="19">
        <f t="shared" si="4"/>
        <v>4.7824305819184127</v>
      </c>
      <c r="N18" s="19">
        <f t="shared" si="5"/>
        <v>0</v>
      </c>
      <c r="O18" s="19">
        <f t="shared" si="6"/>
        <v>4.7824305819184127</v>
      </c>
      <c r="P18" s="36">
        <f t="shared" si="7"/>
        <v>0</v>
      </c>
      <c r="Q18" s="26">
        <v>1.6874</v>
      </c>
      <c r="R18" s="20">
        <v>2.3E-2</v>
      </c>
      <c r="S18" s="19">
        <v>1.5609999999999999</v>
      </c>
      <c r="T18" s="19">
        <f t="shared" si="8"/>
        <v>1.0094345469091368</v>
      </c>
      <c r="U18" s="19">
        <f t="shared" si="9"/>
        <v>4.0482157536977743</v>
      </c>
      <c r="V18" s="19">
        <f t="shared" si="10"/>
        <v>8.0964315073955486</v>
      </c>
      <c r="W18" s="19">
        <f t="shared" si="11"/>
        <v>12.144647261093322</v>
      </c>
      <c r="X18" s="36">
        <f t="shared" si="12"/>
        <v>4.6245597494223536E-2</v>
      </c>
      <c r="Y18" s="26">
        <v>1.5579000000000001</v>
      </c>
      <c r="Z18" s="20">
        <v>3.3000000000000002E-2</v>
      </c>
      <c r="AA18" s="19">
        <v>1.546</v>
      </c>
      <c r="AB18" s="19">
        <f t="shared" si="13"/>
        <v>0.99973466337061223</v>
      </c>
      <c r="AC18" s="19">
        <f t="shared" si="14"/>
        <v>3.3846977190398242</v>
      </c>
      <c r="AD18" s="19">
        <f t="shared" si="15"/>
        <v>13.538790876159297</v>
      </c>
      <c r="AE18" s="19">
        <f t="shared" si="16"/>
        <v>16.923488595199121</v>
      </c>
      <c r="AF18" s="36">
        <f t="shared" si="17"/>
        <v>0.13016663189434807</v>
      </c>
      <c r="AG18" s="22">
        <v>1.3301000000000001</v>
      </c>
      <c r="AH18" s="19">
        <v>2.1999999999999999E-2</v>
      </c>
      <c r="AI18" s="19">
        <v>1.538</v>
      </c>
      <c r="AJ18" s="19">
        <f t="shared" si="18"/>
        <v>0.99456139215006578</v>
      </c>
      <c r="AK18" s="19">
        <f t="shared" si="19"/>
        <v>2.4417602124295885</v>
      </c>
      <c r="AL18" s="19">
        <f t="shared" si="20"/>
        <v>14.650561274577532</v>
      </c>
      <c r="AM18" s="19">
        <f t="shared" si="21"/>
        <v>17.092321487007119</v>
      </c>
      <c r="AN18" s="36">
        <f t="shared" si="22"/>
        <v>0.1288229853340567</v>
      </c>
      <c r="AO18" s="26">
        <v>1.1769000000000001</v>
      </c>
      <c r="AP18" s="20">
        <v>1.6E-2</v>
      </c>
      <c r="AQ18" s="19">
        <v>1.528</v>
      </c>
      <c r="AR18" s="19">
        <f t="shared" si="23"/>
        <v>0.98809480312438258</v>
      </c>
      <c r="AS18" s="19">
        <f t="shared" si="24"/>
        <v>1.8868943719855982</v>
      </c>
      <c r="AT18" s="19">
        <f t="shared" si="25"/>
        <v>15.095154975884785</v>
      </c>
      <c r="AU18" s="19">
        <f t="shared" si="26"/>
        <v>16.982049347870383</v>
      </c>
      <c r="AV18" s="36">
        <f t="shared" si="27"/>
        <v>0.12330010182067028</v>
      </c>
      <c r="AW18" s="26">
        <v>1.0649</v>
      </c>
      <c r="AX18" s="20">
        <v>1.2999999999999999E-2</v>
      </c>
      <c r="AY18" s="19">
        <v>1.506</v>
      </c>
      <c r="AZ18" s="19">
        <f t="shared" si="28"/>
        <v>0.97386830726787976</v>
      </c>
      <c r="BA18" s="19">
        <f t="shared" si="29"/>
        <v>1.5006843474082237</v>
      </c>
      <c r="BB18" s="19">
        <f t="shared" si="30"/>
        <v>15.006843474082237</v>
      </c>
      <c r="BC18" s="19">
        <f t="shared" si="31"/>
        <v>16.507527821490459</v>
      </c>
      <c r="BD18" s="36">
        <f t="shared" si="32"/>
        <v>0.12164662189201356</v>
      </c>
      <c r="BE18" s="26">
        <v>0.96540000000000004</v>
      </c>
      <c r="BF18" s="20">
        <v>1.2E-2</v>
      </c>
      <c r="BG18" s="19">
        <v>1.4970000000000001</v>
      </c>
      <c r="BH18" s="19">
        <f t="shared" si="33"/>
        <v>0.96804837714476499</v>
      </c>
      <c r="BI18" s="19">
        <f t="shared" si="34"/>
        <v>1.2186526706986061</v>
      </c>
      <c r="BJ18" s="19">
        <f t="shared" si="35"/>
        <v>14.623832048383273</v>
      </c>
      <c r="BK18" s="19">
        <f t="shared" si="36"/>
        <v>15.842484719081879</v>
      </c>
      <c r="BL18" s="36">
        <f t="shared" si="37"/>
        <v>0.13314131740502261</v>
      </c>
    </row>
    <row r="19" spans="2:64" ht="20.100000000000001" customHeight="1">
      <c r="B19" s="15"/>
      <c r="C19" s="2"/>
      <c r="D19" s="2"/>
      <c r="E19" s="38">
        <v>54</v>
      </c>
      <c r="F19" s="20">
        <f t="shared" si="0"/>
        <v>1.0746</v>
      </c>
      <c r="G19" s="20">
        <f t="shared" si="1"/>
        <v>7.8166440573668101</v>
      </c>
      <c r="H19" s="29">
        <f t="shared" si="2"/>
        <v>96108.591549295772</v>
      </c>
      <c r="I19" s="19">
        <v>1.7958000000000001</v>
      </c>
      <c r="J19" s="19">
        <v>2.1999999999999999E-2</v>
      </c>
      <c r="K19" s="19">
        <v>1.6060000000000001</v>
      </c>
      <c r="L19" s="19">
        <f t="shared" si="3"/>
        <v>1.0385341975247111</v>
      </c>
      <c r="M19" s="19">
        <f t="shared" si="4"/>
        <v>4.8532065076629012</v>
      </c>
      <c r="N19" s="19">
        <f t="shared" si="5"/>
        <v>0</v>
      </c>
      <c r="O19" s="19">
        <f t="shared" si="6"/>
        <v>4.8532065076629012</v>
      </c>
      <c r="P19" s="36">
        <f t="shared" si="7"/>
        <v>0</v>
      </c>
      <c r="Q19" s="22">
        <v>1.7045999999999999</v>
      </c>
      <c r="R19" s="19">
        <v>2.4E-2</v>
      </c>
      <c r="S19" s="19">
        <v>1.5860000000000001</v>
      </c>
      <c r="T19" s="19">
        <f t="shared" si="8"/>
        <v>1.0256010194733449</v>
      </c>
      <c r="U19" s="19">
        <f t="shared" si="9"/>
        <v>4.2645488061949797</v>
      </c>
      <c r="V19" s="19">
        <f t="shared" si="10"/>
        <v>8.5290976123899593</v>
      </c>
      <c r="W19" s="19">
        <f t="shared" si="11"/>
        <v>12.793646418584938</v>
      </c>
      <c r="X19" s="36">
        <f t="shared" si="12"/>
        <v>4.9814337683802883E-2</v>
      </c>
      <c r="Y19" s="22">
        <v>1.5712999999999999</v>
      </c>
      <c r="Z19" s="19">
        <v>2.4E-2</v>
      </c>
      <c r="AA19" s="19">
        <v>1.571</v>
      </c>
      <c r="AB19" s="19">
        <f t="shared" si="13"/>
        <v>1.01590113593482</v>
      </c>
      <c r="AC19" s="19">
        <f t="shared" si="14"/>
        <v>3.5554317473972326</v>
      </c>
      <c r="AD19" s="19">
        <f t="shared" si="15"/>
        <v>14.22172698958893</v>
      </c>
      <c r="AE19" s="19">
        <f t="shared" si="16"/>
        <v>17.777158736986163</v>
      </c>
      <c r="AF19" s="36">
        <f t="shared" si="17"/>
        <v>9.7753059789767116E-2</v>
      </c>
      <c r="AG19" s="26">
        <v>1.3902000000000001</v>
      </c>
      <c r="AH19" s="20">
        <v>1.9E-2</v>
      </c>
      <c r="AI19" s="19">
        <v>1.5620000000000001</v>
      </c>
      <c r="AJ19" s="19">
        <f t="shared" si="18"/>
        <v>1.0100812058117052</v>
      </c>
      <c r="AK19" s="19">
        <f t="shared" si="19"/>
        <v>2.7513027507248693</v>
      </c>
      <c r="AL19" s="19">
        <f t="shared" si="20"/>
        <v>16.507816504349215</v>
      </c>
      <c r="AM19" s="19">
        <f t="shared" si="21"/>
        <v>19.259119255074083</v>
      </c>
      <c r="AN19" s="36">
        <f t="shared" si="22"/>
        <v>0.11475554173797121</v>
      </c>
      <c r="AO19" s="22">
        <v>1.2436</v>
      </c>
      <c r="AP19" s="19">
        <v>1.7999999999999999E-2</v>
      </c>
      <c r="AQ19" s="19">
        <v>1.5609999999999999</v>
      </c>
      <c r="AR19" s="19">
        <f t="shared" si="23"/>
        <v>1.0094345469091368</v>
      </c>
      <c r="AS19" s="19">
        <f t="shared" si="24"/>
        <v>2.1988165027265434</v>
      </c>
      <c r="AT19" s="19">
        <f t="shared" si="25"/>
        <v>17.590532021812347</v>
      </c>
      <c r="AU19" s="19">
        <f t="shared" si="26"/>
        <v>19.789348524538891</v>
      </c>
      <c r="AV19" s="36">
        <f t="shared" si="27"/>
        <v>0.1447688269384389</v>
      </c>
      <c r="AW19" s="22">
        <v>1.1319999999999999</v>
      </c>
      <c r="AX19" s="19">
        <v>1.6E-2</v>
      </c>
      <c r="AY19" s="19">
        <v>1.5489999999999999</v>
      </c>
      <c r="AZ19" s="19">
        <f t="shared" si="28"/>
        <v>1.0016746400783172</v>
      </c>
      <c r="BA19" s="19">
        <f t="shared" si="29"/>
        <v>1.7939793684596756</v>
      </c>
      <c r="BB19" s="19">
        <f t="shared" si="30"/>
        <v>17.939793684596754</v>
      </c>
      <c r="BC19" s="19">
        <f t="shared" si="31"/>
        <v>19.733773053056431</v>
      </c>
      <c r="BD19" s="36">
        <f t="shared" si="32"/>
        <v>0.15839066248131414</v>
      </c>
      <c r="BE19" s="22">
        <v>1.0510999999999999</v>
      </c>
      <c r="BF19" s="19">
        <v>1.2E-2</v>
      </c>
      <c r="BG19" s="19">
        <v>1.536</v>
      </c>
      <c r="BH19" s="19">
        <f t="shared" si="33"/>
        <v>0.99326807434492914</v>
      </c>
      <c r="BI19" s="19">
        <f t="shared" si="34"/>
        <v>1.5208705786063421</v>
      </c>
      <c r="BJ19" s="19">
        <f t="shared" si="35"/>
        <v>18.250446943276103</v>
      </c>
      <c r="BK19" s="19">
        <f t="shared" si="36"/>
        <v>19.771317521882445</v>
      </c>
      <c r="BL19" s="36">
        <f t="shared" si="37"/>
        <v>0.14016890498360346</v>
      </c>
    </row>
    <row r="20" spans="2:64" ht="20.100000000000001" customHeight="1">
      <c r="B20" s="15"/>
      <c r="C20" s="2"/>
      <c r="D20" s="16"/>
      <c r="E20" s="38">
        <v>56</v>
      </c>
      <c r="F20" s="20">
        <f t="shared" si="0"/>
        <v>1.1146</v>
      </c>
      <c r="G20" s="21">
        <f t="shared" si="1"/>
        <v>8.1076041935055354</v>
      </c>
      <c r="H20" s="30">
        <f t="shared" si="2"/>
        <v>99686.056338028182</v>
      </c>
      <c r="I20" s="19">
        <v>1.7255</v>
      </c>
      <c r="J20" s="19">
        <v>3.1E-2</v>
      </c>
      <c r="K20" s="19">
        <v>1.5329999999999999</v>
      </c>
      <c r="L20" s="19">
        <f t="shared" si="3"/>
        <v>0.99132809763722407</v>
      </c>
      <c r="M20" s="19">
        <f t="shared" si="4"/>
        <v>4.0825921098593092</v>
      </c>
      <c r="N20" s="19">
        <f t="shared" si="5"/>
        <v>0</v>
      </c>
      <c r="O20" s="19">
        <f t="shared" si="6"/>
        <v>4.0825921098593092</v>
      </c>
      <c r="P20" s="36">
        <f t="shared" si="7"/>
        <v>0</v>
      </c>
      <c r="Q20" s="27">
        <v>1.5878000000000001</v>
      </c>
      <c r="R20" s="21">
        <v>2.5999999999999999E-2</v>
      </c>
      <c r="S20" s="21">
        <v>1.5209999999999999</v>
      </c>
      <c r="T20" s="19">
        <f t="shared" si="8"/>
        <v>0.98356819080640434</v>
      </c>
      <c r="U20" s="19">
        <f t="shared" si="9"/>
        <v>3.4030770192389181</v>
      </c>
      <c r="V20" s="19">
        <f t="shared" si="10"/>
        <v>6.8061540384778363</v>
      </c>
      <c r="W20" s="19">
        <f t="shared" si="11"/>
        <v>10.209231057716755</v>
      </c>
      <c r="X20" s="36">
        <f t="shared" si="12"/>
        <v>4.9632771719052379E-2</v>
      </c>
      <c r="Y20" s="27">
        <v>1.4528000000000001</v>
      </c>
      <c r="Z20" s="21">
        <v>0.02</v>
      </c>
      <c r="AA20" s="21">
        <v>1.514</v>
      </c>
      <c r="AB20" s="19">
        <f t="shared" si="13"/>
        <v>0.97904157848842621</v>
      </c>
      <c r="AC20" s="19">
        <f t="shared" si="14"/>
        <v>2.8228328814463475</v>
      </c>
      <c r="AD20" s="19">
        <f t="shared" si="15"/>
        <v>11.29133152578539</v>
      </c>
      <c r="AE20" s="19">
        <f t="shared" si="16"/>
        <v>14.114164407231737</v>
      </c>
      <c r="AF20" s="36">
        <f t="shared" si="17"/>
        <v>7.5656891652753841E-2</v>
      </c>
      <c r="AG20" s="22">
        <v>1.3222</v>
      </c>
      <c r="AH20" s="19">
        <v>1.7999999999999999E-2</v>
      </c>
      <c r="AI20" s="19">
        <v>1.5089999999999999</v>
      </c>
      <c r="AJ20" s="19">
        <f t="shared" si="18"/>
        <v>0.97580828397558461</v>
      </c>
      <c r="AK20" s="19">
        <f t="shared" si="19"/>
        <v>2.3227075955770884</v>
      </c>
      <c r="AL20" s="19">
        <f t="shared" si="20"/>
        <v>13.93624557346253</v>
      </c>
      <c r="AM20" s="19">
        <f t="shared" si="21"/>
        <v>16.258953169039618</v>
      </c>
      <c r="AN20" s="36">
        <f t="shared" si="22"/>
        <v>0.10146330208109815</v>
      </c>
      <c r="AO20" s="27">
        <v>1.224</v>
      </c>
      <c r="AP20" s="21">
        <v>1.4E-2</v>
      </c>
      <c r="AQ20" s="21">
        <v>1.5109999999999999</v>
      </c>
      <c r="AR20" s="19">
        <f t="shared" si="23"/>
        <v>0.97710160178072125</v>
      </c>
      <c r="AS20" s="19">
        <f t="shared" si="24"/>
        <v>1.9957839201661141</v>
      </c>
      <c r="AT20" s="19">
        <f t="shared" si="25"/>
        <v>15.966271361328912</v>
      </c>
      <c r="AU20" s="19">
        <f t="shared" si="26"/>
        <v>17.962055281495026</v>
      </c>
      <c r="AV20" s="36">
        <f t="shared" si="27"/>
        <v>0.10550030336759063</v>
      </c>
      <c r="AW20" s="27">
        <v>1.1247</v>
      </c>
      <c r="AX20" s="21">
        <v>1.6E-2</v>
      </c>
      <c r="AY20" s="21">
        <v>1.5009999999999999</v>
      </c>
      <c r="AZ20" s="19">
        <f t="shared" si="28"/>
        <v>0.97063501275503805</v>
      </c>
      <c r="BA20" s="19">
        <f t="shared" si="29"/>
        <v>1.6628632285067064</v>
      </c>
      <c r="BB20" s="19">
        <f t="shared" si="30"/>
        <v>16.628632285067063</v>
      </c>
      <c r="BC20" s="19">
        <f t="shared" si="31"/>
        <v>18.291495513573768</v>
      </c>
      <c r="BD20" s="36">
        <f t="shared" si="32"/>
        <v>0.14872642003611036</v>
      </c>
      <c r="BE20" s="27">
        <v>1.0328999999999999</v>
      </c>
      <c r="BF20" s="21">
        <v>1.4E-2</v>
      </c>
      <c r="BG20" s="21">
        <v>1.4970000000000001</v>
      </c>
      <c r="BH20" s="19">
        <f t="shared" si="33"/>
        <v>0.96804837714476499</v>
      </c>
      <c r="BI20" s="19">
        <f t="shared" si="34"/>
        <v>1.3950247426374829</v>
      </c>
      <c r="BJ20" s="19">
        <f t="shared" si="35"/>
        <v>16.740296911649793</v>
      </c>
      <c r="BK20" s="19">
        <f t="shared" si="36"/>
        <v>18.135321654287274</v>
      </c>
      <c r="BL20" s="36">
        <f t="shared" si="37"/>
        <v>0.15533153697252641</v>
      </c>
    </row>
    <row r="21" spans="2:64" ht="20.100000000000001" customHeight="1">
      <c r="B21" s="15"/>
      <c r="C21" s="2"/>
      <c r="D21" s="16"/>
      <c r="E21" s="38">
        <v>58</v>
      </c>
      <c r="F21" s="20">
        <f t="shared" si="0"/>
        <v>1.1545999999999998</v>
      </c>
      <c r="G21" s="21">
        <f t="shared" si="1"/>
        <v>8.3985643296442571</v>
      </c>
      <c r="H21" s="30">
        <f t="shared" si="2"/>
        <v>103263.52112676055</v>
      </c>
      <c r="I21" s="19">
        <v>1.6863999999999999</v>
      </c>
      <c r="J21" s="19">
        <v>3.3000000000000002E-2</v>
      </c>
      <c r="K21" s="19">
        <v>1.524</v>
      </c>
      <c r="L21" s="19">
        <f t="shared" si="3"/>
        <v>0.98550816751410941</v>
      </c>
      <c r="M21" s="19">
        <f t="shared" si="4"/>
        <v>3.8540103445522127</v>
      </c>
      <c r="N21" s="19">
        <f t="shared" si="5"/>
        <v>0</v>
      </c>
      <c r="O21" s="19">
        <f t="shared" si="6"/>
        <v>3.8540103445522127</v>
      </c>
      <c r="P21" s="36">
        <f t="shared" si="7"/>
        <v>0</v>
      </c>
      <c r="Q21" s="27">
        <v>1.5645</v>
      </c>
      <c r="R21" s="21">
        <v>2.1000000000000001E-2</v>
      </c>
      <c r="S21" s="21">
        <v>1.5109999999999999</v>
      </c>
      <c r="T21" s="19">
        <f t="shared" si="8"/>
        <v>0.97710160178072125</v>
      </c>
      <c r="U21" s="19">
        <f t="shared" si="9"/>
        <v>3.2606322414587949</v>
      </c>
      <c r="V21" s="19">
        <f t="shared" si="10"/>
        <v>6.5212644829175899</v>
      </c>
      <c r="W21" s="19">
        <f t="shared" si="11"/>
        <v>9.7818967243763844</v>
      </c>
      <c r="X21" s="36">
        <f t="shared" si="12"/>
        <v>3.9562613762846477E-2</v>
      </c>
      <c r="Y21" s="27">
        <v>1.4674</v>
      </c>
      <c r="Z21" s="21">
        <v>2.4E-2</v>
      </c>
      <c r="AA21" s="21">
        <v>1.502</v>
      </c>
      <c r="AB21" s="19">
        <f t="shared" si="13"/>
        <v>0.97128167165760648</v>
      </c>
      <c r="AC21" s="19">
        <f t="shared" si="14"/>
        <v>2.8343837519849635</v>
      </c>
      <c r="AD21" s="19">
        <f t="shared" si="15"/>
        <v>11.337535007939854</v>
      </c>
      <c r="AE21" s="19">
        <f t="shared" si="16"/>
        <v>14.171918759924818</v>
      </c>
      <c r="AF21" s="36">
        <f t="shared" si="17"/>
        <v>8.9354793497334037E-2</v>
      </c>
      <c r="AG21" s="27">
        <v>1.3617999999999999</v>
      </c>
      <c r="AH21" s="21">
        <v>2.5999999999999999E-2</v>
      </c>
      <c r="AI21" s="21">
        <v>1.5009999999999999</v>
      </c>
      <c r="AJ21" s="19">
        <f t="shared" si="18"/>
        <v>0.97063501275503805</v>
      </c>
      <c r="AK21" s="19">
        <f t="shared" si="19"/>
        <v>2.4378658240102049</v>
      </c>
      <c r="AL21" s="19">
        <f t="shared" si="20"/>
        <v>14.62719494406123</v>
      </c>
      <c r="AM21" s="19">
        <f t="shared" si="21"/>
        <v>17.065060768071437</v>
      </c>
      <c r="AN21" s="36">
        <f t="shared" si="22"/>
        <v>0.1450082595352076</v>
      </c>
      <c r="AO21" s="27">
        <v>1.2561</v>
      </c>
      <c r="AP21" s="21">
        <v>2.1000000000000001E-2</v>
      </c>
      <c r="AQ21" s="21">
        <v>1.5089999999999999</v>
      </c>
      <c r="AR21" s="19">
        <f t="shared" si="23"/>
        <v>0.97580828397558461</v>
      </c>
      <c r="AS21" s="19">
        <f t="shared" si="24"/>
        <v>2.0962769824247385</v>
      </c>
      <c r="AT21" s="19">
        <f t="shared" si="25"/>
        <v>16.770215859397908</v>
      </c>
      <c r="AU21" s="19">
        <f t="shared" si="26"/>
        <v>18.866492841822648</v>
      </c>
      <c r="AV21" s="36">
        <f t="shared" si="27"/>
        <v>0.15783180323726381</v>
      </c>
      <c r="AW21" s="27">
        <v>1.169</v>
      </c>
      <c r="AX21" s="21">
        <v>1.7000000000000001E-2</v>
      </c>
      <c r="AY21" s="21">
        <v>1.506</v>
      </c>
      <c r="AZ21" s="19">
        <f t="shared" si="28"/>
        <v>0.97386830726787976</v>
      </c>
      <c r="BA21" s="19">
        <f t="shared" si="29"/>
        <v>1.8084259111846006</v>
      </c>
      <c r="BB21" s="19">
        <f t="shared" si="30"/>
        <v>18.084259111846006</v>
      </c>
      <c r="BC21" s="19">
        <f t="shared" si="31"/>
        <v>19.892685023030605</v>
      </c>
      <c r="BD21" s="36">
        <f t="shared" si="32"/>
        <v>0.1590763517049408</v>
      </c>
      <c r="BE21" s="27">
        <v>1.0819000000000001</v>
      </c>
      <c r="BF21" s="21">
        <v>1.7000000000000001E-2</v>
      </c>
      <c r="BG21" s="21">
        <v>1.5009999999999999</v>
      </c>
      <c r="BH21" s="19">
        <f t="shared" si="33"/>
        <v>0.97063501275503805</v>
      </c>
      <c r="BI21" s="19">
        <f t="shared" si="34"/>
        <v>1.5387121426713908</v>
      </c>
      <c r="BJ21" s="19">
        <f t="shared" si="35"/>
        <v>18.46454571205669</v>
      </c>
      <c r="BK21" s="19">
        <f t="shared" si="36"/>
        <v>20.00325785472808</v>
      </c>
      <c r="BL21" s="36">
        <f t="shared" si="37"/>
        <v>0.18962618554604072</v>
      </c>
    </row>
    <row r="22" spans="2:64" ht="20.100000000000001" customHeight="1">
      <c r="B22" s="2"/>
      <c r="C22" s="2"/>
      <c r="D22" s="16"/>
      <c r="E22" s="38">
        <v>60</v>
      </c>
      <c r="F22" s="20">
        <f t="shared" si="0"/>
        <v>1.1945999999999999</v>
      </c>
      <c r="G22" s="21">
        <f t="shared" si="1"/>
        <v>8.6895244657829807</v>
      </c>
      <c r="H22" s="30">
        <f t="shared" si="2"/>
        <v>106840.98591549294</v>
      </c>
      <c r="I22" s="19">
        <v>1.6745000000000001</v>
      </c>
      <c r="J22" s="19">
        <v>2.1999999999999999E-2</v>
      </c>
      <c r="K22" s="19">
        <v>1.526</v>
      </c>
      <c r="L22" s="19">
        <f t="shared" si="3"/>
        <v>0.98680148531924605</v>
      </c>
      <c r="M22" s="19">
        <f t="shared" si="4"/>
        <v>3.8097907755106704</v>
      </c>
      <c r="N22" s="19">
        <f t="shared" si="5"/>
        <v>0</v>
      </c>
      <c r="O22" s="19">
        <f t="shared" si="6"/>
        <v>3.8097907755106704</v>
      </c>
      <c r="P22" s="36">
        <f t="shared" si="7"/>
        <v>0</v>
      </c>
      <c r="Q22" s="27">
        <v>1.6034999999999999</v>
      </c>
      <c r="R22" s="21">
        <v>2.3E-2</v>
      </c>
      <c r="S22" s="21">
        <v>1.5209999999999999</v>
      </c>
      <c r="T22" s="19">
        <f t="shared" si="8"/>
        <v>0.98356819080640434</v>
      </c>
      <c r="U22" s="19">
        <f t="shared" si="9"/>
        <v>3.4707082775373519</v>
      </c>
      <c r="V22" s="19">
        <f t="shared" si="10"/>
        <v>6.9414165550747038</v>
      </c>
      <c r="W22" s="19">
        <f t="shared" si="11"/>
        <v>10.412124832612056</v>
      </c>
      <c r="X22" s="36">
        <f t="shared" si="12"/>
        <v>4.390591344377711E-2</v>
      </c>
      <c r="Y22" s="27">
        <v>1.5094000000000001</v>
      </c>
      <c r="Z22" s="21">
        <v>2.4E-2</v>
      </c>
      <c r="AA22" s="21">
        <v>1.5129999999999999</v>
      </c>
      <c r="AB22" s="19">
        <f t="shared" si="13"/>
        <v>0.97839491958585789</v>
      </c>
      <c r="AC22" s="19">
        <f t="shared" si="14"/>
        <v>3.0430444928581317</v>
      </c>
      <c r="AD22" s="19">
        <f t="shared" si="15"/>
        <v>12.172177971432527</v>
      </c>
      <c r="AE22" s="19">
        <f t="shared" si="16"/>
        <v>15.215222464290658</v>
      </c>
      <c r="AF22" s="36">
        <f t="shared" si="17"/>
        <v>9.0668377926412649E-2</v>
      </c>
      <c r="AG22" s="27">
        <v>1.4119999999999999</v>
      </c>
      <c r="AH22" s="21">
        <v>2.4E-2</v>
      </c>
      <c r="AI22" s="21">
        <v>1.5089999999999999</v>
      </c>
      <c r="AJ22" s="19">
        <f t="shared" si="18"/>
        <v>0.97580828397558461</v>
      </c>
      <c r="AK22" s="19">
        <f t="shared" si="19"/>
        <v>2.6489247913522052</v>
      </c>
      <c r="AL22" s="19">
        <f t="shared" si="20"/>
        <v>15.893548748113233</v>
      </c>
      <c r="AM22" s="19">
        <f t="shared" si="21"/>
        <v>18.542473539465437</v>
      </c>
      <c r="AN22" s="36">
        <f t="shared" si="22"/>
        <v>0.13528440277479756</v>
      </c>
      <c r="AO22" s="27">
        <v>1.3126</v>
      </c>
      <c r="AP22" s="21">
        <v>0.02</v>
      </c>
      <c r="AQ22" s="21">
        <v>1.51</v>
      </c>
      <c r="AR22" s="19">
        <f t="shared" si="23"/>
        <v>0.97645494287815293</v>
      </c>
      <c r="AS22" s="19">
        <f t="shared" si="24"/>
        <v>2.2921363545719533</v>
      </c>
      <c r="AT22" s="19">
        <f t="shared" si="25"/>
        <v>18.337090836575626</v>
      </c>
      <c r="AU22" s="19">
        <f t="shared" si="26"/>
        <v>20.629227191147578</v>
      </c>
      <c r="AV22" s="36">
        <f t="shared" si="27"/>
        <v>0.15051529507724823</v>
      </c>
      <c r="AW22" s="27">
        <v>1.2134</v>
      </c>
      <c r="AX22" s="21">
        <v>1.6E-2</v>
      </c>
      <c r="AY22" s="21">
        <v>1.5209999999999999</v>
      </c>
      <c r="AZ22" s="19">
        <f t="shared" si="28"/>
        <v>0.98356819080640434</v>
      </c>
      <c r="BA22" s="19">
        <f t="shared" si="29"/>
        <v>1.9874131737812397</v>
      </c>
      <c r="BB22" s="19">
        <f t="shared" si="30"/>
        <v>19.874131737812398</v>
      </c>
      <c r="BC22" s="19">
        <f t="shared" si="31"/>
        <v>21.861544911593636</v>
      </c>
      <c r="BD22" s="36">
        <f t="shared" si="32"/>
        <v>0.15271622067400734</v>
      </c>
      <c r="BE22" s="27">
        <v>1.1108</v>
      </c>
      <c r="BF22" s="21">
        <v>1.4E-2</v>
      </c>
      <c r="BG22" s="21">
        <v>1.5189999999999999</v>
      </c>
      <c r="BH22" s="19">
        <f t="shared" si="33"/>
        <v>0.9822748730012677</v>
      </c>
      <c r="BI22" s="19">
        <f t="shared" si="34"/>
        <v>1.6611507431462851</v>
      </c>
      <c r="BJ22" s="19">
        <f t="shared" si="35"/>
        <v>19.933808917755421</v>
      </c>
      <c r="BK22" s="19">
        <f t="shared" si="36"/>
        <v>21.594959660901708</v>
      </c>
      <c r="BL22" s="36">
        <f t="shared" si="37"/>
        <v>0.15993060736501521</v>
      </c>
    </row>
    <row r="23" spans="2:64" ht="20.100000000000001" customHeight="1">
      <c r="B23" s="16"/>
      <c r="C23" s="16"/>
      <c r="D23" s="16"/>
      <c r="E23" s="38">
        <v>62</v>
      </c>
      <c r="F23" s="20">
        <f t="shared" si="0"/>
        <v>1.2345999999999999</v>
      </c>
      <c r="G23" s="21">
        <f t="shared" si="1"/>
        <v>8.9804846019217042</v>
      </c>
      <c r="H23" s="30">
        <f t="shared" si="2"/>
        <v>110418.45070422534</v>
      </c>
      <c r="I23" s="19">
        <v>1.7072000000000001</v>
      </c>
      <c r="J23" s="19">
        <v>3.3000000000000002E-2</v>
      </c>
      <c r="K23" s="19">
        <v>1.532</v>
      </c>
      <c r="L23" s="19">
        <f t="shared" si="3"/>
        <v>0.99068143873465586</v>
      </c>
      <c r="M23" s="19">
        <f t="shared" si="4"/>
        <v>3.9912422632028393</v>
      </c>
      <c r="N23" s="19">
        <f t="shared" si="5"/>
        <v>0</v>
      </c>
      <c r="O23" s="19">
        <f t="shared" si="6"/>
        <v>3.9912422632028393</v>
      </c>
      <c r="P23" s="36">
        <f t="shared" si="7"/>
        <v>0</v>
      </c>
      <c r="Q23" s="27">
        <v>1.6500999999999999</v>
      </c>
      <c r="R23" s="21">
        <v>2.7E-2</v>
      </c>
      <c r="S23" s="21">
        <v>1.5289999999999999</v>
      </c>
      <c r="T23" s="19">
        <f t="shared" si="8"/>
        <v>0.9887414620269509</v>
      </c>
      <c r="U23" s="19">
        <f t="shared" si="9"/>
        <v>3.714131314781794</v>
      </c>
      <c r="V23" s="19">
        <f t="shared" si="10"/>
        <v>7.4282626295635881</v>
      </c>
      <c r="W23" s="19">
        <f t="shared" si="11"/>
        <v>11.142393944345383</v>
      </c>
      <c r="X23" s="36">
        <f t="shared" si="12"/>
        <v>5.208533811502019E-2</v>
      </c>
      <c r="Y23" s="27">
        <v>1.5701000000000001</v>
      </c>
      <c r="Z23" s="21">
        <v>2.7E-2</v>
      </c>
      <c r="AA23" s="21">
        <v>1.526</v>
      </c>
      <c r="AB23" s="19">
        <f t="shared" si="13"/>
        <v>0.98680148531924605</v>
      </c>
      <c r="AC23" s="19">
        <f t="shared" si="14"/>
        <v>3.3495421664338259</v>
      </c>
      <c r="AD23" s="19">
        <f t="shared" si="15"/>
        <v>13.398168665735303</v>
      </c>
      <c r="AE23" s="19">
        <f t="shared" si="16"/>
        <v>16.74771083216913</v>
      </c>
      <c r="AF23" s="36">
        <f t="shared" si="17"/>
        <v>0.10376229762446015</v>
      </c>
      <c r="AG23" s="27">
        <v>1.4843</v>
      </c>
      <c r="AH23" s="21">
        <v>1.7999999999999999E-2</v>
      </c>
      <c r="AI23" s="21">
        <v>1.522</v>
      </c>
      <c r="AJ23" s="19">
        <f t="shared" si="18"/>
        <v>0.98421484970897277</v>
      </c>
      <c r="AK23" s="19">
        <f t="shared" si="19"/>
        <v>2.9777925202959725</v>
      </c>
      <c r="AL23" s="19">
        <f t="shared" si="20"/>
        <v>17.866755121775835</v>
      </c>
      <c r="AM23" s="19">
        <f t="shared" si="21"/>
        <v>20.844547642071809</v>
      </c>
      <c r="AN23" s="36">
        <f t="shared" si="22"/>
        <v>0.10321904045487647</v>
      </c>
      <c r="AO23" s="27">
        <v>1.3903000000000001</v>
      </c>
      <c r="AP23" s="21">
        <v>2.5000000000000001E-2</v>
      </c>
      <c r="AQ23" s="21">
        <v>1.5209999999999999</v>
      </c>
      <c r="AR23" s="19">
        <f t="shared" si="23"/>
        <v>0.98356819080640434</v>
      </c>
      <c r="AS23" s="19">
        <f t="shared" si="24"/>
        <v>2.6091390728622761</v>
      </c>
      <c r="AT23" s="19">
        <f t="shared" si="25"/>
        <v>20.873112582898209</v>
      </c>
      <c r="AU23" s="19">
        <f t="shared" si="26"/>
        <v>23.482251655760486</v>
      </c>
      <c r="AV23" s="36">
        <f t="shared" si="27"/>
        <v>0.19089527584250915</v>
      </c>
      <c r="AW23" s="27">
        <v>1.2742</v>
      </c>
      <c r="AX23" s="21">
        <v>1.7999999999999999E-2</v>
      </c>
      <c r="AY23" s="21">
        <v>1.53</v>
      </c>
      <c r="AZ23" s="19">
        <f t="shared" si="28"/>
        <v>0.98938812092951922</v>
      </c>
      <c r="BA23" s="19">
        <f t="shared" si="29"/>
        <v>2.2175826651630395</v>
      </c>
      <c r="BB23" s="19">
        <f t="shared" si="30"/>
        <v>22.175826651630391</v>
      </c>
      <c r="BC23" s="19">
        <f t="shared" si="31"/>
        <v>24.393409316793431</v>
      </c>
      <c r="BD23" s="36">
        <f t="shared" si="32"/>
        <v>0.17384496777646663</v>
      </c>
      <c r="BE23" s="27">
        <v>1.1794</v>
      </c>
      <c r="BF23" s="21">
        <v>1.4999999999999999E-2</v>
      </c>
      <c r="BG23" s="21">
        <v>1.53</v>
      </c>
      <c r="BH23" s="19">
        <f t="shared" si="33"/>
        <v>0.98938812092951922</v>
      </c>
      <c r="BI23" s="19">
        <f t="shared" si="34"/>
        <v>1.8998830294217834</v>
      </c>
      <c r="BJ23" s="19">
        <f t="shared" si="35"/>
        <v>22.798596353061399</v>
      </c>
      <c r="BK23" s="19">
        <f t="shared" si="36"/>
        <v>24.698479382483182</v>
      </c>
      <c r="BL23" s="36">
        <f t="shared" si="37"/>
        <v>0.17384496777646666</v>
      </c>
    </row>
    <row r="24" spans="2:64" ht="20.100000000000001" customHeight="1" thickBot="1">
      <c r="B24" s="16"/>
      <c r="C24" s="16"/>
      <c r="D24" s="18"/>
      <c r="E24" s="38">
        <v>64</v>
      </c>
      <c r="F24" s="24">
        <f t="shared" si="0"/>
        <v>1.2746</v>
      </c>
      <c r="G24" s="25">
        <f t="shared" si="1"/>
        <v>9.2714447380604295</v>
      </c>
      <c r="H24" s="31">
        <f t="shared" si="2"/>
        <v>113995.91549295773</v>
      </c>
      <c r="I24" s="19">
        <v>1.734</v>
      </c>
      <c r="J24" s="19">
        <v>3.6999999999999998E-2</v>
      </c>
      <c r="K24" s="19">
        <v>1.5349999999999999</v>
      </c>
      <c r="L24" s="35">
        <f t="shared" si="3"/>
        <v>0.99262141544236071</v>
      </c>
      <c r="M24" s="35">
        <f t="shared" si="4"/>
        <v>4.1336785459337406</v>
      </c>
      <c r="N24" s="35">
        <f t="shared" si="5"/>
        <v>0</v>
      </c>
      <c r="O24" s="35">
        <f t="shared" si="6"/>
        <v>4.1336785459337406</v>
      </c>
      <c r="P24" s="37">
        <f t="shared" si="7"/>
        <v>0</v>
      </c>
      <c r="Q24" s="28">
        <v>1.6972</v>
      </c>
      <c r="R24" s="25">
        <v>2.5999999999999999E-2</v>
      </c>
      <c r="S24" s="25">
        <v>1.53</v>
      </c>
      <c r="T24" s="35">
        <f t="shared" si="8"/>
        <v>0.98938812092951922</v>
      </c>
      <c r="U24" s="35">
        <f t="shared" si="9"/>
        <v>3.9343288976101856</v>
      </c>
      <c r="V24" s="35">
        <f t="shared" si="10"/>
        <v>7.8686577952203711</v>
      </c>
      <c r="W24" s="35">
        <f t="shared" si="11"/>
        <v>11.802986692830556</v>
      </c>
      <c r="X24" s="37">
        <f t="shared" si="12"/>
        <v>5.0221879579868137E-2</v>
      </c>
      <c r="Y24" s="28">
        <v>1.6228</v>
      </c>
      <c r="Z24" s="25">
        <v>2.4E-2</v>
      </c>
      <c r="AA24" s="25">
        <v>1.534</v>
      </c>
      <c r="AB24" s="35">
        <f t="shared" si="13"/>
        <v>0.9919747565397925</v>
      </c>
      <c r="AC24" s="35">
        <f t="shared" si="14"/>
        <v>3.6157839464712342</v>
      </c>
      <c r="AD24" s="35">
        <f t="shared" si="15"/>
        <v>14.463135785884937</v>
      </c>
      <c r="AE24" s="35">
        <f t="shared" si="16"/>
        <v>18.078919732356169</v>
      </c>
      <c r="AF24" s="37">
        <f t="shared" si="17"/>
        <v>9.320274629256535E-2</v>
      </c>
      <c r="AG24" s="28">
        <v>1.5407999999999999</v>
      </c>
      <c r="AH24" s="25">
        <v>1.9E-2</v>
      </c>
      <c r="AI24" s="25">
        <v>1.5309999999999999</v>
      </c>
      <c r="AJ24" s="35">
        <f t="shared" si="18"/>
        <v>0.99003477983208754</v>
      </c>
      <c r="AK24" s="35">
        <f t="shared" si="19"/>
        <v>3.246868321207502</v>
      </c>
      <c r="AL24" s="35">
        <f t="shared" si="20"/>
        <v>19.481209927245011</v>
      </c>
      <c r="AM24" s="35">
        <f t="shared" si="21"/>
        <v>22.728078248452512</v>
      </c>
      <c r="AN24" s="37">
        <f t="shared" si="22"/>
        <v>0.11024578389752653</v>
      </c>
      <c r="AO24" s="28">
        <v>1.4420999999999999</v>
      </c>
      <c r="AP24" s="25">
        <v>2.1999999999999999E-2</v>
      </c>
      <c r="AQ24" s="25">
        <v>1.53</v>
      </c>
      <c r="AR24" s="35">
        <f t="shared" si="23"/>
        <v>0.98938812092951922</v>
      </c>
      <c r="AS24" s="35">
        <f t="shared" si="24"/>
        <v>2.8405037716276773</v>
      </c>
      <c r="AT24" s="35">
        <f t="shared" si="25"/>
        <v>22.724030173021418</v>
      </c>
      <c r="AU24" s="35">
        <f t="shared" si="26"/>
        <v>25.564533944649096</v>
      </c>
      <c r="AV24" s="37">
        <f t="shared" si="27"/>
        <v>0.16998174627032295</v>
      </c>
      <c r="AW24" s="28">
        <v>1.3275999999999999</v>
      </c>
      <c r="AX24" s="25">
        <v>1.7000000000000001E-2</v>
      </c>
      <c r="AY24" s="25">
        <v>1.538</v>
      </c>
      <c r="AZ24" s="35">
        <f t="shared" si="28"/>
        <v>0.99456139215006578</v>
      </c>
      <c r="BA24" s="35">
        <f t="shared" si="29"/>
        <v>2.4325899789977159</v>
      </c>
      <c r="BB24" s="35">
        <f t="shared" si="30"/>
        <v>24.325899789977157</v>
      </c>
      <c r="BC24" s="35">
        <f t="shared" si="31"/>
        <v>26.758489768974872</v>
      </c>
      <c r="BD24" s="37">
        <f t="shared" si="32"/>
        <v>0.16590839020295181</v>
      </c>
      <c r="BE24" s="28">
        <v>1.2311000000000001</v>
      </c>
      <c r="BF24" s="25">
        <v>2.3E-2</v>
      </c>
      <c r="BG24" s="25">
        <v>1.5429999999999999</v>
      </c>
      <c r="BH24" s="35">
        <f t="shared" si="33"/>
        <v>0.99779468666290727</v>
      </c>
      <c r="BI24" s="35">
        <f t="shared" si="34"/>
        <v>2.1054273958697287</v>
      </c>
      <c r="BJ24" s="35">
        <f t="shared" si="35"/>
        <v>25.265128750436745</v>
      </c>
      <c r="BK24" s="35">
        <f t="shared" si="36"/>
        <v>27.370556146306473</v>
      </c>
      <c r="BL24" s="37">
        <f t="shared" si="37"/>
        <v>0.2711113448323168</v>
      </c>
    </row>
    <row r="25" spans="2:64" ht="20.100000000000001" customHeight="1">
      <c r="B25" s="16"/>
      <c r="C25" s="16"/>
      <c r="D25" s="18"/>
      <c r="E25" s="38">
        <v>66</v>
      </c>
      <c r="F25" s="20">
        <f>0.02*E25-0.0054</f>
        <v>1.3146</v>
      </c>
      <c r="G25" s="20">
        <f t="shared" si="1"/>
        <v>9.5624048741991512</v>
      </c>
      <c r="H25" s="29">
        <f t="shared" si="2"/>
        <v>117573.38028169014</v>
      </c>
      <c r="I25" s="19">
        <v>1.7657</v>
      </c>
      <c r="J25" s="19">
        <v>4.1000000000000002E-2</v>
      </c>
      <c r="K25" s="19">
        <v>1.5389999999999999</v>
      </c>
      <c r="L25" s="19">
        <f t="shared" si="3"/>
        <v>0.99520805105263399</v>
      </c>
      <c r="M25" s="19">
        <f>4*PI()^2*$C$13*SQRT($C$11*$C$2)*($C$7*I25*K25)^2</f>
        <v>4.3085667801429075</v>
      </c>
      <c r="N25" s="19">
        <f>4*PI()^2*N$1*SQRT($C$11*$C$2)*($C$7*I25*K25)^2</f>
        <v>0</v>
      </c>
      <c r="O25" s="19">
        <f>M25+N25</f>
        <v>4.3085667801429075</v>
      </c>
      <c r="P25" s="36">
        <f>2*PI()^2*N$1*2*SQRT($C$2*$C$11)*J25*$C$7^2*K25^2/SQRT(2)</f>
        <v>0</v>
      </c>
      <c r="Q25" s="22">
        <v>1.7202</v>
      </c>
      <c r="R25" s="19">
        <v>2.3E-2</v>
      </c>
      <c r="S25" s="19">
        <v>1.534</v>
      </c>
      <c r="T25" s="19">
        <f t="shared" si="8"/>
        <v>0.9919747565397925</v>
      </c>
      <c r="U25" s="19">
        <f>4*PI()^2*$C$13*SQRT($C$11*$C$2)*($C$7*Q25*S25)^2</f>
        <v>4.062845998937676</v>
      </c>
      <c r="V25" s="19">
        <f>4*PI()^2*V$1*SQRT($C$11*$C$2)*($C$7*Q25*S25)^2</f>
        <v>8.1256919978753519</v>
      </c>
      <c r="W25" s="19">
        <f>U25+V25</f>
        <v>12.188537996813029</v>
      </c>
      <c r="X25" s="36">
        <f>2*PI()^2*V$1*2*SQRT($C$2*$C$11)*R25*$C$7^2*S25^2/SQRT(2)</f>
        <v>4.4659649265187562E-2</v>
      </c>
      <c r="Y25" s="26">
        <v>1.6657</v>
      </c>
      <c r="Z25" s="20">
        <v>3.2000000000000001E-2</v>
      </c>
      <c r="AA25" s="20">
        <v>1.5369999999999999</v>
      </c>
      <c r="AB25" s="19">
        <f t="shared" si="13"/>
        <v>0.99391473324749735</v>
      </c>
      <c r="AC25" s="19">
        <f>4*PI()^2*$C$13*SQRT($C$11*$C$2)*($C$7*Y25*AA25)^2</f>
        <v>3.8243978152106233</v>
      </c>
      <c r="AD25" s="19">
        <f>4*PI()^2*AD$1*SQRT($C$11*$C$2)*($C$7*Y25*AA25)^2</f>
        <v>15.297591260842493</v>
      </c>
      <c r="AE25" s="19">
        <f>AC25+AD25</f>
        <v>19.121989076053115</v>
      </c>
      <c r="AF25" s="36">
        <f>2*PI()^2*AD$1*2*SQRT($C$2*$C$11)*Z25*$C$7^2*AA25^2/SQRT(2)</f>
        <v>0.12475686754663172</v>
      </c>
      <c r="AG25" s="26">
        <v>1.5608</v>
      </c>
      <c r="AH25" s="20">
        <v>2.1999999999999999E-2</v>
      </c>
      <c r="AI25" s="20">
        <v>1.542</v>
      </c>
      <c r="AJ25" s="19">
        <f t="shared" si="18"/>
        <v>0.99714802776033906</v>
      </c>
      <c r="AK25" s="19">
        <f>4*PI()^2*$C$13*SQRT($C$11*$C$2)*($C$7*AG25*AI25)^2</f>
        <v>3.3797534118974455</v>
      </c>
      <c r="AL25" s="19">
        <f>4*PI()^2*AL$1*SQRT($C$11*$C$2)*($C$7*AG25*AI25)^2</f>
        <v>20.278520471384674</v>
      </c>
      <c r="AM25" s="19">
        <f>AK25+AL25</f>
        <v>23.658273883282121</v>
      </c>
      <c r="AN25" s="36">
        <f>2*PI()^2*AL$1*2*SQRT($C$2*$C$11)*AH25*$C$7^2*AI25^2/SQRT(2)</f>
        <v>0.12949393724808025</v>
      </c>
      <c r="AO25" s="26">
        <v>1.4634</v>
      </c>
      <c r="AP25" s="20">
        <v>2.1999999999999999E-2</v>
      </c>
      <c r="AQ25" s="20">
        <v>1.5429999999999999</v>
      </c>
      <c r="AR25" s="19">
        <f t="shared" si="23"/>
        <v>0.99779468666290727</v>
      </c>
      <c r="AS25" s="19">
        <f>4*PI()^2*$C$13*SQRT($C$11*$C$2)*($C$7*AO25*AQ25)^2</f>
        <v>2.9749502570410735</v>
      </c>
      <c r="AT25" s="19">
        <f>4*PI()^2*AT$1*SQRT($C$11*$C$2)*($C$7*AO25*AQ25)^2</f>
        <v>23.799602056328588</v>
      </c>
      <c r="AU25" s="19">
        <f>AS25+AT25</f>
        <v>26.774552313369661</v>
      </c>
      <c r="AV25" s="36">
        <f>2*PI()^2*AT$1*2*SQRT($C$2*$C$11)*AP25*$C$7^2*AQ25^2/SQRT(2)</f>
        <v>0.17288259670466577</v>
      </c>
      <c r="AW25" s="22">
        <v>1.3528</v>
      </c>
      <c r="AX25" s="20">
        <v>2.4E-2</v>
      </c>
      <c r="AY25" s="20">
        <v>1.5509999999999999</v>
      </c>
      <c r="AZ25" s="19">
        <f t="shared" si="28"/>
        <v>1.0029679578834538</v>
      </c>
      <c r="BA25" s="19">
        <f>4*PI()^2*$C$13*SQRT($C$11*$C$2)*($C$7*AW25*AY25)^2</f>
        <v>2.5686949963785146</v>
      </c>
      <c r="BB25" s="19">
        <f>4*PI()^2*BB$1*SQRT($C$11*$C$2)*($C$7*AW25*AY25)^2</f>
        <v>25.686949963785146</v>
      </c>
      <c r="BC25" s="19">
        <f>BA25+BB25</f>
        <v>28.255644960163661</v>
      </c>
      <c r="BD25" s="36">
        <f>2*PI()^2*BB$1*2*SQRT($C$2*$C$11)*AX25*$C$7^2*AY25^2/SQRT(2)</f>
        <v>0.23819991076254768</v>
      </c>
      <c r="BE25" s="26">
        <v>1.2401</v>
      </c>
      <c r="BF25" s="20">
        <v>1.7000000000000001E-2</v>
      </c>
      <c r="BG25" s="20">
        <v>1.5580000000000001</v>
      </c>
      <c r="BH25" s="19">
        <f t="shared" si="33"/>
        <v>1.007494570201432</v>
      </c>
      <c r="BI25" s="19">
        <f>4*PI()^2*$C$13*SQRT($C$11*$C$2)*($C$7*BE25*BG25)^2</f>
        <v>2.1780611901956539</v>
      </c>
      <c r="BJ25" s="19">
        <f>4*PI()^2*BJ$1*SQRT($C$11*$C$2)*($C$7*BE25*BG25)^2</f>
        <v>26.136734282347849</v>
      </c>
      <c r="BK25" s="19">
        <f>BI25+BJ25</f>
        <v>28.314795472543501</v>
      </c>
      <c r="BL25" s="36">
        <f>2*PI()^2*BJ$1*2*SQRT($C$2*$C$11)*BF25*$C$7^2*BG25^2/SQRT(2)</f>
        <v>0.20430162980477135</v>
      </c>
    </row>
    <row r="26" spans="2:64" ht="20.100000000000001" customHeight="1">
      <c r="B26" s="16"/>
      <c r="C26" s="16"/>
      <c r="D26" s="18"/>
      <c r="E26" s="41"/>
      <c r="F26" s="8"/>
      <c r="G26" s="17"/>
      <c r="H26" s="42"/>
      <c r="I26" s="17"/>
      <c r="J26" s="17"/>
      <c r="K26" s="17"/>
      <c r="L26" s="3"/>
      <c r="M26" s="3"/>
      <c r="N26" s="3"/>
      <c r="O26" s="3"/>
      <c r="P26" s="17"/>
      <c r="Q26" s="17"/>
      <c r="R26" s="17"/>
      <c r="S26" s="17"/>
      <c r="T26" s="3"/>
      <c r="U26" s="3"/>
      <c r="V26" s="3"/>
      <c r="W26" s="3"/>
      <c r="X26" s="17"/>
      <c r="Y26" s="17"/>
      <c r="Z26" s="17"/>
      <c r="AA26" s="17"/>
      <c r="AB26" s="3"/>
      <c r="AC26" s="3"/>
      <c r="AD26" s="3"/>
      <c r="AE26" s="3"/>
      <c r="AF26" s="17"/>
      <c r="AG26" s="17"/>
      <c r="AH26" s="17"/>
      <c r="AI26" s="17"/>
      <c r="AJ26" s="3"/>
      <c r="AK26" s="3"/>
      <c r="AL26" s="3"/>
      <c r="AM26" s="3"/>
      <c r="AN26" s="17"/>
      <c r="AO26" s="17"/>
      <c r="AP26" s="17"/>
      <c r="AQ26" s="17"/>
      <c r="AR26" s="3"/>
      <c r="AS26" s="3"/>
      <c r="AT26" s="3"/>
      <c r="AU26" s="3"/>
      <c r="AV26" s="17"/>
      <c r="AW26" s="17"/>
      <c r="AX26" s="17"/>
      <c r="AY26" s="17"/>
      <c r="AZ26" s="3"/>
      <c r="BA26" s="3"/>
      <c r="BB26" s="3"/>
      <c r="BC26" s="3"/>
      <c r="BD26" s="17"/>
      <c r="BE26" s="17"/>
      <c r="BF26" s="17"/>
      <c r="BG26" s="17"/>
      <c r="BH26" s="3"/>
      <c r="BI26" s="3"/>
      <c r="BJ26" s="3"/>
      <c r="BK26" s="3"/>
      <c r="BL26" s="17"/>
    </row>
    <row r="27" spans="2:64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Q27" s="17"/>
      <c r="R27" s="17"/>
      <c r="S27" s="17"/>
      <c r="T27" s="3"/>
      <c r="U27" s="3"/>
      <c r="V27" s="3"/>
      <c r="W27" s="3"/>
      <c r="X27" s="17"/>
      <c r="Y27" s="17"/>
      <c r="Z27" s="17"/>
      <c r="AA27" s="17"/>
      <c r="AB27" s="3"/>
      <c r="AC27" s="3"/>
      <c r="AD27" s="3"/>
      <c r="AE27" s="3"/>
      <c r="AF27" s="17"/>
      <c r="AG27" s="17"/>
      <c r="AH27" s="17"/>
      <c r="AI27" s="17"/>
      <c r="AJ27" s="3"/>
      <c r="AK27" s="3"/>
      <c r="AL27" s="3"/>
      <c r="AM27" s="3"/>
      <c r="AN27" s="17"/>
      <c r="AO27" s="17"/>
      <c r="AP27" s="17"/>
      <c r="AQ27" s="17"/>
      <c r="AR27" s="3"/>
      <c r="AS27" s="3"/>
      <c r="AT27" s="3"/>
      <c r="AU27" s="3"/>
      <c r="AV27" s="17"/>
      <c r="AW27" s="17"/>
      <c r="AX27" s="17"/>
      <c r="AY27" s="17"/>
      <c r="AZ27" s="3"/>
      <c r="BA27" s="3"/>
      <c r="BB27" s="3"/>
      <c r="BC27" s="3"/>
      <c r="BD27" s="17"/>
      <c r="BE27" s="17"/>
      <c r="BF27" s="17"/>
      <c r="BG27" s="17"/>
      <c r="BH27" s="3"/>
      <c r="BI27" s="3"/>
      <c r="BJ27" s="3"/>
      <c r="BK27" s="3"/>
      <c r="BL27" s="17"/>
    </row>
    <row r="28" spans="2:64" ht="20.100000000000001" customHeight="1" thickBot="1">
      <c r="B28" s="16"/>
      <c r="C28" s="16"/>
      <c r="D28" s="18"/>
    </row>
    <row r="29" spans="2:64" ht="20.100000000000001" customHeight="1">
      <c r="B29" s="16"/>
      <c r="C29" s="16"/>
      <c r="D29" s="18"/>
      <c r="E29" s="82" t="s">
        <v>19</v>
      </c>
      <c r="F29" s="83"/>
      <c r="G29" s="83"/>
      <c r="H29" s="84"/>
      <c r="I29" s="79" t="s">
        <v>21</v>
      </c>
      <c r="J29" s="80"/>
      <c r="K29" s="80"/>
      <c r="L29" s="80"/>
      <c r="M29" s="81"/>
      <c r="N29" s="77">
        <v>0</v>
      </c>
      <c r="O29" s="78"/>
      <c r="P29" s="32"/>
      <c r="Q29" s="79" t="s">
        <v>21</v>
      </c>
      <c r="R29" s="80"/>
      <c r="S29" s="80"/>
      <c r="T29" s="80"/>
      <c r="U29" s="81"/>
      <c r="V29" s="77">
        <v>0.04</v>
      </c>
      <c r="W29" s="78"/>
      <c r="X29" s="32"/>
      <c r="Y29" s="79" t="s">
        <v>21</v>
      </c>
      <c r="Z29" s="80"/>
      <c r="AA29" s="80"/>
      <c r="AB29" s="80"/>
      <c r="AC29" s="81"/>
      <c r="AD29" s="77">
        <v>0.08</v>
      </c>
      <c r="AE29" s="78"/>
      <c r="AF29" s="32"/>
      <c r="AG29" s="79" t="s">
        <v>21</v>
      </c>
      <c r="AH29" s="80"/>
      <c r="AI29" s="80"/>
      <c r="AJ29" s="80"/>
      <c r="AK29" s="81"/>
      <c r="AL29" s="77">
        <v>0.12</v>
      </c>
      <c r="AM29" s="78"/>
      <c r="AN29" s="32"/>
      <c r="AO29" s="79" t="s">
        <v>21</v>
      </c>
      <c r="AP29" s="80"/>
      <c r="AQ29" s="80"/>
      <c r="AR29" s="80"/>
      <c r="AS29" s="81"/>
      <c r="AT29" s="77">
        <v>0.16</v>
      </c>
      <c r="AU29" s="78"/>
      <c r="AV29" s="32"/>
      <c r="AW29" s="79" t="s">
        <v>21</v>
      </c>
      <c r="AX29" s="80"/>
      <c r="AY29" s="80"/>
      <c r="AZ29" s="80"/>
      <c r="BA29" s="81"/>
      <c r="BB29" s="77">
        <v>0.2</v>
      </c>
      <c r="BC29" s="78"/>
      <c r="BD29" s="32"/>
      <c r="BE29" s="79" t="s">
        <v>21</v>
      </c>
      <c r="BF29" s="80"/>
      <c r="BG29" s="80"/>
      <c r="BH29" s="80"/>
      <c r="BI29" s="81"/>
      <c r="BJ29" s="77">
        <v>0.24</v>
      </c>
      <c r="BK29" s="78"/>
      <c r="BL29" s="32"/>
    </row>
    <row r="30" spans="2:64" ht="20.100000000000001" customHeight="1">
      <c r="B30" s="18"/>
      <c r="C30" s="18"/>
      <c r="D30" s="18"/>
      <c r="E30" s="22" t="s">
        <v>25</v>
      </c>
      <c r="F30" s="19" t="s">
        <v>27</v>
      </c>
      <c r="G30" s="39" t="s">
        <v>0</v>
      </c>
      <c r="H30" s="23" t="s">
        <v>28</v>
      </c>
      <c r="I30" s="22" t="s">
        <v>29</v>
      </c>
      <c r="J30" s="19" t="s">
        <v>23</v>
      </c>
      <c r="K30" s="19" t="s">
        <v>26</v>
      </c>
      <c r="L30" s="39" t="s">
        <v>18</v>
      </c>
      <c r="M30" s="19" t="s">
        <v>30</v>
      </c>
      <c r="N30" s="19" t="s">
        <v>31</v>
      </c>
      <c r="O30" s="19" t="s">
        <v>32</v>
      </c>
      <c r="P30" s="23" t="s">
        <v>20</v>
      </c>
      <c r="Q30" s="22" t="s">
        <v>9</v>
      </c>
      <c r="R30" s="19" t="s">
        <v>23</v>
      </c>
      <c r="S30" s="19" t="s">
        <v>26</v>
      </c>
      <c r="T30" s="39" t="s">
        <v>18</v>
      </c>
      <c r="U30" s="19" t="s">
        <v>30</v>
      </c>
      <c r="V30" s="19" t="s">
        <v>31</v>
      </c>
      <c r="W30" s="19" t="s">
        <v>32</v>
      </c>
      <c r="X30" s="23" t="s">
        <v>20</v>
      </c>
      <c r="Y30" s="22" t="s">
        <v>10</v>
      </c>
      <c r="Z30" s="19" t="s">
        <v>23</v>
      </c>
      <c r="AA30" s="19" t="s">
        <v>26</v>
      </c>
      <c r="AB30" s="39" t="s">
        <v>18</v>
      </c>
      <c r="AC30" s="19" t="s">
        <v>30</v>
      </c>
      <c r="AD30" s="19" t="s">
        <v>31</v>
      </c>
      <c r="AE30" s="19" t="s">
        <v>32</v>
      </c>
      <c r="AF30" s="23" t="s">
        <v>20</v>
      </c>
      <c r="AG30" s="22" t="s">
        <v>11</v>
      </c>
      <c r="AH30" s="19" t="s">
        <v>23</v>
      </c>
      <c r="AI30" s="19" t="s">
        <v>26</v>
      </c>
      <c r="AJ30" s="39" t="s">
        <v>18</v>
      </c>
      <c r="AK30" s="19" t="s">
        <v>30</v>
      </c>
      <c r="AL30" s="19" t="s">
        <v>31</v>
      </c>
      <c r="AM30" s="19" t="s">
        <v>32</v>
      </c>
      <c r="AN30" s="23" t="s">
        <v>20</v>
      </c>
      <c r="AO30" s="22" t="s">
        <v>12</v>
      </c>
      <c r="AP30" s="19" t="s">
        <v>23</v>
      </c>
      <c r="AQ30" s="19" t="s">
        <v>26</v>
      </c>
      <c r="AR30" s="39" t="s">
        <v>18</v>
      </c>
      <c r="AS30" s="19" t="s">
        <v>30</v>
      </c>
      <c r="AT30" s="19" t="s">
        <v>31</v>
      </c>
      <c r="AU30" s="19" t="s">
        <v>32</v>
      </c>
      <c r="AV30" s="23" t="s">
        <v>20</v>
      </c>
      <c r="AW30" s="22" t="s">
        <v>13</v>
      </c>
      <c r="AX30" s="19" t="s">
        <v>23</v>
      </c>
      <c r="AY30" s="19" t="s">
        <v>26</v>
      </c>
      <c r="AZ30" s="39" t="s">
        <v>18</v>
      </c>
      <c r="BA30" s="19" t="s">
        <v>30</v>
      </c>
      <c r="BB30" s="19" t="s">
        <v>31</v>
      </c>
      <c r="BC30" s="19" t="s">
        <v>32</v>
      </c>
      <c r="BD30" s="23" t="s">
        <v>20</v>
      </c>
      <c r="BE30" s="22" t="s">
        <v>14</v>
      </c>
      <c r="BF30" s="19" t="s">
        <v>23</v>
      </c>
      <c r="BG30" s="19" t="s">
        <v>26</v>
      </c>
      <c r="BH30" s="39" t="s">
        <v>18</v>
      </c>
      <c r="BI30" s="19" t="s">
        <v>30</v>
      </c>
      <c r="BJ30" s="19" t="s">
        <v>31</v>
      </c>
      <c r="BK30" s="19" t="s">
        <v>32</v>
      </c>
      <c r="BL30" s="23" t="s">
        <v>20</v>
      </c>
    </row>
    <row r="31" spans="2:64" ht="20.100000000000001" customHeight="1" thickBot="1">
      <c r="B31" s="40" t="s">
        <v>34</v>
      </c>
      <c r="C31" s="40"/>
      <c r="D31" s="2"/>
      <c r="E31" s="38">
        <v>22</v>
      </c>
      <c r="F31" s="20">
        <f t="shared" ref="F31:F53" si="38">0.02*E31-0.0054</f>
        <v>0.43459999999999999</v>
      </c>
      <c r="G31" s="20">
        <f t="shared" ref="G31:G53" si="39">F31/$C$14/$C$7</f>
        <v>3.1612818791472326</v>
      </c>
      <c r="H31" s="29">
        <f t="shared" ref="H31:H53" si="40">F31*$C$7/$C$5</f>
        <v>38869.15492957746</v>
      </c>
      <c r="I31" s="26">
        <v>0</v>
      </c>
      <c r="J31" s="20">
        <v>0</v>
      </c>
      <c r="K31" s="20">
        <v>0</v>
      </c>
      <c r="L31" s="19">
        <f t="shared" ref="L31:L53" si="41">K31/$C$14</f>
        <v>0</v>
      </c>
      <c r="M31" s="19">
        <f t="shared" ref="M31:M53" si="42">4*PI()^2*$C$13*SQRT($C$11*$C$2)*($C$7*I31*K31)^2</f>
        <v>0</v>
      </c>
      <c r="N31" s="19">
        <f t="shared" ref="N31:N53" si="43">4*PI()^2*N$1*SQRT($C$11*$C$2)*($C$7*I31*K31)^2</f>
        <v>0</v>
      </c>
      <c r="O31" s="19">
        <f t="shared" ref="O31:O53" si="44">M31+N31</f>
        <v>0</v>
      </c>
      <c r="P31" s="36">
        <f t="shared" ref="P31:P53" si="45">2*PI()^2*N$1*2*SQRT($C$2*$C$11)*J31*$C$7^2*K31^2/SQRT(2)</f>
        <v>0</v>
      </c>
      <c r="Q31" s="26">
        <v>0</v>
      </c>
      <c r="R31" s="20">
        <v>0</v>
      </c>
      <c r="S31" s="20">
        <v>0</v>
      </c>
      <c r="T31" s="19">
        <f t="shared" ref="T31:T53" si="46">S31/$C$14</f>
        <v>0</v>
      </c>
      <c r="U31" s="19">
        <f t="shared" ref="U31:U53" si="47">4*PI()^2*$C$13*SQRT($C$11*$C$2)*($C$7*Q31*S31)^2</f>
        <v>0</v>
      </c>
      <c r="V31" s="19">
        <f t="shared" ref="V31:V53" si="48">4*PI()^2*V$1*SQRT($C$11*$C$2)*($C$7*Q31*S31)^2</f>
        <v>0</v>
      </c>
      <c r="W31" s="19">
        <f t="shared" ref="W31:W53" si="49">U31+V31</f>
        <v>0</v>
      </c>
      <c r="X31" s="36">
        <f t="shared" ref="X31:X53" si="50">2*PI()^2*V$1*2*SQRT($C$2*$C$11)*R31*$C$7^2*S31^2/SQRT(2)</f>
        <v>0</v>
      </c>
      <c r="Y31" s="26">
        <v>0</v>
      </c>
      <c r="Z31" s="20">
        <v>0</v>
      </c>
      <c r="AA31" s="20">
        <v>0</v>
      </c>
      <c r="AB31" s="19">
        <f t="shared" ref="AB31:AB53" si="51">AA31/$C$14</f>
        <v>0</v>
      </c>
      <c r="AC31" s="19">
        <f t="shared" ref="AC31:AC53" si="52">4*PI()^2*$C$13*SQRT($C$11*$C$2)*($C$7*Y31*AA31)^2</f>
        <v>0</v>
      </c>
      <c r="AD31" s="19">
        <f t="shared" ref="AD31:AD53" si="53">4*PI()^2*AD$1*SQRT($C$11*$C$2)*($C$7*Y31*AA31)^2</f>
        <v>0</v>
      </c>
      <c r="AE31" s="19">
        <f t="shared" ref="AE31:AE53" si="54">AC31+AD31</f>
        <v>0</v>
      </c>
      <c r="AF31" s="36">
        <f t="shared" ref="AF31:AF53" si="55">2*PI()^2*AD$1*2*SQRT($C$2*$C$11)*Z31*$C$7^2*AA31^2/SQRT(2)</f>
        <v>0</v>
      </c>
      <c r="AG31" s="26">
        <v>0</v>
      </c>
      <c r="AH31" s="20">
        <v>0</v>
      </c>
      <c r="AI31" s="20">
        <v>0</v>
      </c>
      <c r="AJ31" s="19">
        <f t="shared" ref="AJ31:AJ53" si="56">AI31/$C$14</f>
        <v>0</v>
      </c>
      <c r="AK31" s="19">
        <f t="shared" ref="AK31:AK53" si="57">4*PI()^2*$C$13*SQRT($C$11*$C$2)*($C$7*AG31*AI31)^2</f>
        <v>0</v>
      </c>
      <c r="AL31" s="19">
        <f t="shared" ref="AL31:AL53" si="58">4*PI()^2*AL$1*SQRT($C$11*$C$2)*($C$7*AG31*AI31)^2</f>
        <v>0</v>
      </c>
      <c r="AM31" s="19">
        <f t="shared" ref="AM31:AM53" si="59">AK31+AL31</f>
        <v>0</v>
      </c>
      <c r="AN31" s="36">
        <f t="shared" ref="AN31:AN53" si="60">2*PI()^2*AL$1*2*SQRT($C$2*$C$11)*AH31*$C$7^2*AI31^2/SQRT(2)</f>
        <v>0</v>
      </c>
      <c r="AO31" s="26">
        <v>0</v>
      </c>
      <c r="AP31" s="20">
        <v>0</v>
      </c>
      <c r="AQ31" s="20">
        <v>0</v>
      </c>
      <c r="AR31" s="19">
        <f t="shared" ref="AR31:AR53" si="61">AQ31/$C$14</f>
        <v>0</v>
      </c>
      <c r="AS31" s="19">
        <f t="shared" ref="AS31:AS53" si="62">4*PI()^2*$C$13*SQRT($C$11*$C$2)*($C$7*AO31*AQ31)^2</f>
        <v>0</v>
      </c>
      <c r="AT31" s="19">
        <f t="shared" ref="AT31:AT53" si="63">4*PI()^2*AT$1*SQRT($C$11*$C$2)*($C$7*AO31*AQ31)^2</f>
        <v>0</v>
      </c>
      <c r="AU31" s="19">
        <f t="shared" ref="AU31:AU53" si="64">AS31+AT31</f>
        <v>0</v>
      </c>
      <c r="AV31" s="36">
        <f t="shared" ref="AV31:AV53" si="65">2*PI()^2*AT$1*2*SQRT($C$2*$C$11)*AP31*$C$7^2*AQ31^2/SQRT(2)</f>
        <v>0</v>
      </c>
      <c r="AW31" s="26">
        <v>0</v>
      </c>
      <c r="AX31" s="20">
        <v>0</v>
      </c>
      <c r="AY31" s="20">
        <v>0</v>
      </c>
      <c r="AZ31" s="19">
        <f t="shared" ref="AZ31:AZ53" si="66">AY31/$C$14</f>
        <v>0</v>
      </c>
      <c r="BA31" s="19">
        <f t="shared" ref="BA31:BA53" si="67">4*PI()^2*$C$13*SQRT($C$11*$C$2)*($C$7*AW31*AY31)^2</f>
        <v>0</v>
      </c>
      <c r="BB31" s="19">
        <f t="shared" ref="BB31:BB53" si="68">4*PI()^2*BB$1*SQRT($C$11*$C$2)*($C$7*AW31*AY31)^2</f>
        <v>0</v>
      </c>
      <c r="BC31" s="19">
        <f t="shared" ref="BC31:BC53" si="69">BA31+BB31</f>
        <v>0</v>
      </c>
      <c r="BD31" s="36">
        <f t="shared" ref="BD31:BD53" si="70">2*PI()^2*BB$1*2*SQRT($C$2*$C$11)*AX31*$C$7^2*AY31^2/SQRT(2)</f>
        <v>0</v>
      </c>
      <c r="BE31" s="26">
        <v>0</v>
      </c>
      <c r="BF31" s="20">
        <v>0</v>
      </c>
      <c r="BG31" s="20">
        <v>0</v>
      </c>
      <c r="BH31" s="19">
        <f t="shared" ref="BH31:BH53" si="71">BG31/$C$14</f>
        <v>0</v>
      </c>
      <c r="BI31" s="19">
        <f t="shared" ref="BI31:BI53" si="72">4*PI()^2*$C$13*SQRT($C$11*$C$2)*($C$7*BE31*BG31)^2</f>
        <v>0</v>
      </c>
      <c r="BJ31" s="19">
        <f t="shared" ref="BJ31:BJ53" si="73">4*PI()^2*BJ$1*SQRT($C$11*$C$2)*($C$7*BE31*BG31)^2</f>
        <v>0</v>
      </c>
      <c r="BK31" s="19">
        <f t="shared" ref="BK31:BK53" si="74">BI31+BJ31</f>
        <v>0</v>
      </c>
      <c r="BL31" s="36">
        <f t="shared" ref="BL31:BL53" si="75">2*PI()^2*BJ$1*2*SQRT($C$2*$C$11)*BF31*$C$7^2*BG31^2/SQRT(2)</f>
        <v>0</v>
      </c>
    </row>
    <row r="32" spans="2:64" ht="20.100000000000001" customHeight="1">
      <c r="B32" s="4" t="s">
        <v>1</v>
      </c>
      <c r="C32" s="5">
        <v>1200</v>
      </c>
      <c r="D32" s="2"/>
      <c r="E32" s="38">
        <v>24</v>
      </c>
      <c r="F32" s="20">
        <f t="shared" si="38"/>
        <v>0.47459999999999997</v>
      </c>
      <c r="G32" s="20">
        <f t="shared" si="39"/>
        <v>3.4522420152859556</v>
      </c>
      <c r="H32" s="29">
        <f t="shared" si="40"/>
        <v>42446.619718309856</v>
      </c>
      <c r="I32" s="26">
        <v>0.27560000000000001</v>
      </c>
      <c r="J32" s="20">
        <v>1.7999999999999999E-2</v>
      </c>
      <c r="K32" s="20">
        <v>1.4810000000000001</v>
      </c>
      <c r="L32" s="19">
        <f t="shared" si="41"/>
        <v>0.95770183470367198</v>
      </c>
      <c r="M32" s="19">
        <f t="shared" si="42"/>
        <v>9.7205379122930521E-2</v>
      </c>
      <c r="N32" s="19">
        <f t="shared" si="43"/>
        <v>0</v>
      </c>
      <c r="O32" s="19">
        <f t="shared" si="44"/>
        <v>9.7205379122930521E-2</v>
      </c>
      <c r="P32" s="36">
        <f t="shared" si="45"/>
        <v>0</v>
      </c>
      <c r="Q32" s="26">
        <v>0.313</v>
      </c>
      <c r="R32" s="20">
        <v>0.01</v>
      </c>
      <c r="S32" s="20">
        <v>1.49</v>
      </c>
      <c r="T32" s="19">
        <f t="shared" si="46"/>
        <v>0.96352176482678675</v>
      </c>
      <c r="U32" s="19">
        <f t="shared" si="47"/>
        <v>0.12690623705101733</v>
      </c>
      <c r="V32" s="19">
        <f t="shared" si="48"/>
        <v>0.25381247410203467</v>
      </c>
      <c r="W32" s="19">
        <f t="shared" si="49"/>
        <v>0.380718711153052</v>
      </c>
      <c r="X32" s="36">
        <f t="shared" si="50"/>
        <v>1.831931749709436E-2</v>
      </c>
      <c r="Y32" s="26">
        <v>0</v>
      </c>
      <c r="Z32" s="20">
        <v>0</v>
      </c>
      <c r="AA32" s="20">
        <v>0</v>
      </c>
      <c r="AB32" s="19">
        <f t="shared" si="51"/>
        <v>0</v>
      </c>
      <c r="AC32" s="19">
        <f t="shared" si="52"/>
        <v>0</v>
      </c>
      <c r="AD32" s="19">
        <f t="shared" si="53"/>
        <v>0</v>
      </c>
      <c r="AE32" s="19">
        <f t="shared" si="54"/>
        <v>0</v>
      </c>
      <c r="AF32" s="36">
        <f t="shared" si="55"/>
        <v>0</v>
      </c>
      <c r="AG32" s="26">
        <v>0</v>
      </c>
      <c r="AH32" s="20">
        <v>0</v>
      </c>
      <c r="AI32" s="20">
        <v>0</v>
      </c>
      <c r="AJ32" s="19">
        <f t="shared" si="56"/>
        <v>0</v>
      </c>
      <c r="AK32" s="19">
        <f t="shared" si="57"/>
        <v>0</v>
      </c>
      <c r="AL32" s="19">
        <f t="shared" si="58"/>
        <v>0</v>
      </c>
      <c r="AM32" s="19">
        <f t="shared" si="59"/>
        <v>0</v>
      </c>
      <c r="AN32" s="36">
        <f t="shared" si="60"/>
        <v>0</v>
      </c>
      <c r="AO32" s="26">
        <v>0</v>
      </c>
      <c r="AP32" s="20">
        <v>0</v>
      </c>
      <c r="AQ32" s="20">
        <v>0</v>
      </c>
      <c r="AR32" s="19">
        <f t="shared" si="61"/>
        <v>0</v>
      </c>
      <c r="AS32" s="19">
        <f t="shared" si="62"/>
        <v>0</v>
      </c>
      <c r="AT32" s="19">
        <f t="shared" si="63"/>
        <v>0</v>
      </c>
      <c r="AU32" s="19">
        <f t="shared" si="64"/>
        <v>0</v>
      </c>
      <c r="AV32" s="36">
        <f t="shared" si="65"/>
        <v>0</v>
      </c>
      <c r="AW32" s="26">
        <v>0</v>
      </c>
      <c r="AX32" s="20">
        <v>0</v>
      </c>
      <c r="AY32" s="20">
        <v>0</v>
      </c>
      <c r="AZ32" s="19">
        <f t="shared" si="66"/>
        <v>0</v>
      </c>
      <c r="BA32" s="19">
        <f t="shared" si="67"/>
        <v>0</v>
      </c>
      <c r="BB32" s="19">
        <f t="shared" si="68"/>
        <v>0</v>
      </c>
      <c r="BC32" s="19">
        <f t="shared" si="69"/>
        <v>0</v>
      </c>
      <c r="BD32" s="36">
        <f t="shared" si="70"/>
        <v>0</v>
      </c>
      <c r="BE32" s="26">
        <v>0</v>
      </c>
      <c r="BF32" s="20">
        <v>0</v>
      </c>
      <c r="BG32" s="20">
        <v>0</v>
      </c>
      <c r="BH32" s="19">
        <f t="shared" si="71"/>
        <v>0</v>
      </c>
      <c r="BI32" s="19">
        <f t="shared" si="72"/>
        <v>0</v>
      </c>
      <c r="BJ32" s="19">
        <f t="shared" si="73"/>
        <v>0</v>
      </c>
      <c r="BK32" s="19">
        <f t="shared" si="74"/>
        <v>0</v>
      </c>
      <c r="BL32" s="36">
        <f t="shared" si="75"/>
        <v>0</v>
      </c>
    </row>
    <row r="33" spans="2:64" ht="20.100000000000001" customHeight="1">
      <c r="B33" s="6" t="s">
        <v>24</v>
      </c>
      <c r="C33" s="7">
        <v>20.5</v>
      </c>
      <c r="D33" s="2"/>
      <c r="E33" s="38">
        <v>26</v>
      </c>
      <c r="F33" s="20">
        <f t="shared" si="38"/>
        <v>0.51460000000000006</v>
      </c>
      <c r="G33" s="20">
        <f t="shared" si="39"/>
        <v>3.7432021514246805</v>
      </c>
      <c r="H33" s="29">
        <f t="shared" si="40"/>
        <v>46024.084507042258</v>
      </c>
      <c r="I33" s="26">
        <v>0.26889999999999997</v>
      </c>
      <c r="J33" s="20">
        <v>1.7000000000000001E-2</v>
      </c>
      <c r="K33" s="20">
        <v>1.41</v>
      </c>
      <c r="L33" s="19">
        <f t="shared" si="41"/>
        <v>0.91178905262132159</v>
      </c>
      <c r="M33" s="19">
        <f t="shared" si="42"/>
        <v>8.3876748132047416E-2</v>
      </c>
      <c r="N33" s="19">
        <f t="shared" si="43"/>
        <v>0</v>
      </c>
      <c r="O33" s="19">
        <f t="shared" si="44"/>
        <v>8.3876748132047416E-2</v>
      </c>
      <c r="P33" s="36">
        <f t="shared" si="45"/>
        <v>0</v>
      </c>
      <c r="Q33" s="26">
        <v>0.29859999999999998</v>
      </c>
      <c r="R33" s="20">
        <v>1.6E-2</v>
      </c>
      <c r="S33" s="20">
        <v>1.4259999999999999</v>
      </c>
      <c r="T33" s="19">
        <f t="shared" si="46"/>
        <v>0.9221355950624146</v>
      </c>
      <c r="U33" s="19">
        <f t="shared" si="47"/>
        <v>0.10578897585740643</v>
      </c>
      <c r="V33" s="19">
        <f t="shared" si="48"/>
        <v>0.21157795171481286</v>
      </c>
      <c r="W33" s="19">
        <f t="shared" si="49"/>
        <v>0.31736692757221929</v>
      </c>
      <c r="X33" s="36">
        <f t="shared" si="50"/>
        <v>2.6847001462436064E-2</v>
      </c>
      <c r="Y33" s="26">
        <v>0.28949999999999998</v>
      </c>
      <c r="Z33" s="20">
        <v>1.6E-2</v>
      </c>
      <c r="AA33" s="20">
        <v>1.4279999999999999</v>
      </c>
      <c r="AB33" s="19">
        <f t="shared" si="51"/>
        <v>0.92342891286755124</v>
      </c>
      <c r="AC33" s="19">
        <f t="shared" si="52"/>
        <v>9.9718401008726448E-2</v>
      </c>
      <c r="AD33" s="19">
        <f t="shared" si="53"/>
        <v>0.39887360403490579</v>
      </c>
      <c r="AE33" s="19">
        <f t="shared" si="54"/>
        <v>0.49859200504363221</v>
      </c>
      <c r="AF33" s="36">
        <f t="shared" si="55"/>
        <v>5.3844722858962898E-2</v>
      </c>
      <c r="AG33" s="26">
        <v>0.25640000000000002</v>
      </c>
      <c r="AH33" s="20">
        <v>1.2E-2</v>
      </c>
      <c r="AI33" s="20">
        <v>1.4410000000000001</v>
      </c>
      <c r="AJ33" s="19">
        <f t="shared" si="56"/>
        <v>0.9318354786009394</v>
      </c>
      <c r="AK33" s="19">
        <f t="shared" si="57"/>
        <v>7.9649995987826627E-2</v>
      </c>
      <c r="AL33" s="19">
        <f t="shared" si="58"/>
        <v>0.47789997592695976</v>
      </c>
      <c r="AM33" s="19">
        <f t="shared" si="59"/>
        <v>0.55754997191478639</v>
      </c>
      <c r="AN33" s="36">
        <f t="shared" si="60"/>
        <v>6.1683245338706533E-2</v>
      </c>
      <c r="AO33" s="26">
        <v>0.2331</v>
      </c>
      <c r="AP33" s="20">
        <v>1.4999999999999999E-2</v>
      </c>
      <c r="AQ33" s="20">
        <v>1.4610000000000001</v>
      </c>
      <c r="AR33" s="19">
        <f t="shared" si="61"/>
        <v>0.94476865665230569</v>
      </c>
      <c r="AS33" s="19">
        <f t="shared" si="62"/>
        <v>6.7671645025732322E-2</v>
      </c>
      <c r="AT33" s="19">
        <f t="shared" si="63"/>
        <v>0.54137316020585857</v>
      </c>
      <c r="AU33" s="19">
        <f t="shared" si="64"/>
        <v>0.60904480523159088</v>
      </c>
      <c r="AV33" s="36">
        <f t="shared" si="65"/>
        <v>0.10567893672325214</v>
      </c>
      <c r="AW33" s="26">
        <v>0.21079999999999999</v>
      </c>
      <c r="AX33" s="20">
        <v>1.0999999999999999E-2</v>
      </c>
      <c r="AY33" s="20">
        <v>1.45</v>
      </c>
      <c r="AZ33" s="19">
        <f t="shared" si="66"/>
        <v>0.93765540872405417</v>
      </c>
      <c r="BA33" s="19">
        <f t="shared" si="67"/>
        <v>5.4512860595176883E-2</v>
      </c>
      <c r="BB33" s="19">
        <f t="shared" si="68"/>
        <v>0.54512860595176882</v>
      </c>
      <c r="BC33" s="19">
        <f t="shared" si="69"/>
        <v>0.59964146654694572</v>
      </c>
      <c r="BD33" s="36">
        <f t="shared" si="70"/>
        <v>9.5419128736104156E-2</v>
      </c>
      <c r="BE33" s="26">
        <v>0</v>
      </c>
      <c r="BF33" s="20">
        <v>0</v>
      </c>
      <c r="BG33" s="20">
        <v>0</v>
      </c>
      <c r="BH33" s="19">
        <f t="shared" si="71"/>
        <v>0</v>
      </c>
      <c r="BI33" s="19">
        <f t="shared" si="72"/>
        <v>0</v>
      </c>
      <c r="BJ33" s="19">
        <f t="shared" si="73"/>
        <v>0</v>
      </c>
      <c r="BK33" s="19">
        <f t="shared" si="74"/>
        <v>0</v>
      </c>
      <c r="BL33" s="36">
        <f t="shared" si="75"/>
        <v>0</v>
      </c>
    </row>
    <row r="34" spans="2:64" ht="20.100000000000001" customHeight="1">
      <c r="B34" s="9" t="s">
        <v>2</v>
      </c>
      <c r="C34" s="10">
        <f>1.003887*10^-3</f>
        <v>1.003887E-3</v>
      </c>
      <c r="D34" s="2"/>
      <c r="E34" s="38">
        <v>28</v>
      </c>
      <c r="F34" s="20">
        <f t="shared" si="38"/>
        <v>0.55460000000000009</v>
      </c>
      <c r="G34" s="20">
        <f t="shared" si="39"/>
        <v>4.0341622875634036</v>
      </c>
      <c r="H34" s="29">
        <f t="shared" si="40"/>
        <v>49601.549295774654</v>
      </c>
      <c r="I34" s="26">
        <v>0.27339999999999998</v>
      </c>
      <c r="J34" s="20">
        <v>1.0999999999999999E-2</v>
      </c>
      <c r="K34" s="20">
        <v>1.4670000000000001</v>
      </c>
      <c r="L34" s="19">
        <f t="shared" si="41"/>
        <v>0.9486486100677155</v>
      </c>
      <c r="M34" s="19">
        <f t="shared" si="42"/>
        <v>9.3859665707958145E-2</v>
      </c>
      <c r="N34" s="19">
        <f t="shared" si="43"/>
        <v>0</v>
      </c>
      <c r="O34" s="19">
        <f t="shared" si="44"/>
        <v>9.3859665707958145E-2</v>
      </c>
      <c r="P34" s="36">
        <f t="shared" si="45"/>
        <v>0</v>
      </c>
      <c r="Q34" s="26">
        <v>0.28549999999999998</v>
      </c>
      <c r="R34" s="20">
        <v>8.0000000000000002E-3</v>
      </c>
      <c r="S34" s="20">
        <v>1.425</v>
      </c>
      <c r="T34" s="19">
        <f t="shared" si="46"/>
        <v>0.92148893615984639</v>
      </c>
      <c r="U34" s="19">
        <f t="shared" si="47"/>
        <v>9.6574775843574004E-2</v>
      </c>
      <c r="V34" s="19">
        <f t="shared" si="48"/>
        <v>0.19314955168714801</v>
      </c>
      <c r="W34" s="19">
        <f t="shared" si="49"/>
        <v>0.28972432753072203</v>
      </c>
      <c r="X34" s="36">
        <f t="shared" si="50"/>
        <v>1.3404680543232191E-2</v>
      </c>
      <c r="Y34" s="26">
        <v>0.27950000000000003</v>
      </c>
      <c r="Z34" s="20">
        <v>0.01</v>
      </c>
      <c r="AA34" s="20">
        <v>1.4039999999999999</v>
      </c>
      <c r="AB34" s="19">
        <f t="shared" si="51"/>
        <v>0.90790909920591167</v>
      </c>
      <c r="AC34" s="19">
        <f t="shared" si="52"/>
        <v>8.9850313129923934E-2</v>
      </c>
      <c r="AD34" s="19">
        <f t="shared" si="53"/>
        <v>0.35940125251969574</v>
      </c>
      <c r="AE34" s="19">
        <f t="shared" si="54"/>
        <v>0.44925156564961966</v>
      </c>
      <c r="AF34" s="36">
        <f t="shared" si="55"/>
        <v>3.2531265942392099E-2</v>
      </c>
      <c r="AG34" s="26">
        <v>0.27360000000000001</v>
      </c>
      <c r="AH34" s="20">
        <v>8.0000000000000002E-3</v>
      </c>
      <c r="AI34" s="20">
        <v>1.403</v>
      </c>
      <c r="AJ34" s="19">
        <f t="shared" si="56"/>
        <v>0.90726244030334346</v>
      </c>
      <c r="AK34" s="19">
        <f t="shared" si="57"/>
        <v>8.5974425626571066E-2</v>
      </c>
      <c r="AL34" s="19">
        <f t="shared" si="58"/>
        <v>0.51584655375942645</v>
      </c>
      <c r="AM34" s="19">
        <f t="shared" si="59"/>
        <v>0.60182097938599755</v>
      </c>
      <c r="AN34" s="36">
        <f t="shared" si="60"/>
        <v>3.8981929933035092E-2</v>
      </c>
      <c r="AO34" s="26">
        <v>0.28070000000000001</v>
      </c>
      <c r="AP34" s="20">
        <v>8.9999999999999993E-3</v>
      </c>
      <c r="AQ34" s="20">
        <v>1.4259999999999999</v>
      </c>
      <c r="AR34" s="19">
        <f t="shared" si="61"/>
        <v>0.9221355950624146</v>
      </c>
      <c r="AS34" s="19">
        <f t="shared" si="62"/>
        <v>9.3485796211242297E-2</v>
      </c>
      <c r="AT34" s="19">
        <f t="shared" si="63"/>
        <v>0.74788636968993838</v>
      </c>
      <c r="AU34" s="19">
        <f t="shared" si="64"/>
        <v>0.84137216590118069</v>
      </c>
      <c r="AV34" s="36">
        <f t="shared" si="65"/>
        <v>6.0405753290481132E-2</v>
      </c>
      <c r="AW34" s="26">
        <v>0.2707</v>
      </c>
      <c r="AX34" s="20">
        <v>6.0000000000000001E-3</v>
      </c>
      <c r="AY34" s="20">
        <v>1.4370000000000001</v>
      </c>
      <c r="AZ34" s="19">
        <f t="shared" si="66"/>
        <v>0.92924884299066612</v>
      </c>
      <c r="BA34" s="19">
        <f t="shared" si="67"/>
        <v>8.8290058128080731E-2</v>
      </c>
      <c r="BB34" s="19">
        <f t="shared" si="68"/>
        <v>0.88290058128080717</v>
      </c>
      <c r="BC34" s="19">
        <f t="shared" si="69"/>
        <v>0.97119063940888795</v>
      </c>
      <c r="BD34" s="36">
        <f t="shared" si="70"/>
        <v>5.1117728119441611E-2</v>
      </c>
      <c r="BE34" s="26">
        <v>0.25369999999999998</v>
      </c>
      <c r="BF34" s="20">
        <v>6.0000000000000001E-3</v>
      </c>
      <c r="BG34" s="20">
        <v>1.4330000000000001</v>
      </c>
      <c r="BH34" s="19">
        <f t="shared" si="71"/>
        <v>0.92666220738039284</v>
      </c>
      <c r="BI34" s="19">
        <f t="shared" si="72"/>
        <v>7.7117877876201626E-2</v>
      </c>
      <c r="BJ34" s="19">
        <f t="shared" si="73"/>
        <v>0.92541453451441957</v>
      </c>
      <c r="BK34" s="19">
        <f t="shared" si="74"/>
        <v>1.0025324123906212</v>
      </c>
      <c r="BL34" s="36">
        <f t="shared" si="75"/>
        <v>6.1000252729177459E-2</v>
      </c>
    </row>
    <row r="35" spans="2:64" ht="20.100000000000001" customHeight="1">
      <c r="B35" s="6" t="s">
        <v>3</v>
      </c>
      <c r="C35" s="11">
        <f>9.94*10^-7</f>
        <v>9.9399999999999993E-7</v>
      </c>
      <c r="D35" s="2"/>
      <c r="E35" s="38">
        <v>30</v>
      </c>
      <c r="F35" s="20">
        <f t="shared" si="38"/>
        <v>0.59460000000000002</v>
      </c>
      <c r="G35" s="20">
        <f t="shared" si="39"/>
        <v>4.3251224237021271</v>
      </c>
      <c r="H35" s="29">
        <f t="shared" si="40"/>
        <v>53179.014084507042</v>
      </c>
      <c r="I35" s="26">
        <v>0.2331</v>
      </c>
      <c r="J35" s="20">
        <v>1.4999999999999999E-2</v>
      </c>
      <c r="K35" s="20">
        <v>1.5509999999999999</v>
      </c>
      <c r="L35" s="19">
        <f t="shared" si="41"/>
        <v>1.0029679578834538</v>
      </c>
      <c r="M35" s="19">
        <f t="shared" si="42"/>
        <v>7.6265811835792036E-2</v>
      </c>
      <c r="N35" s="19">
        <f t="shared" si="43"/>
        <v>0</v>
      </c>
      <c r="O35" s="19">
        <f t="shared" si="44"/>
        <v>7.6265811835792036E-2</v>
      </c>
      <c r="P35" s="36">
        <f t="shared" si="45"/>
        <v>0</v>
      </c>
      <c r="Q35" s="26">
        <v>0.23089999999999999</v>
      </c>
      <c r="R35" s="20">
        <v>1.4E-2</v>
      </c>
      <c r="S35" s="20">
        <v>1.5189999999999999</v>
      </c>
      <c r="T35" s="19">
        <f t="shared" si="46"/>
        <v>0.9822748730012677</v>
      </c>
      <c r="U35" s="19">
        <f t="shared" si="47"/>
        <v>7.1776977844562287E-2</v>
      </c>
      <c r="V35" s="19">
        <f t="shared" si="48"/>
        <v>0.14355395568912457</v>
      </c>
      <c r="W35" s="19">
        <f t="shared" si="49"/>
        <v>0.21533093353368687</v>
      </c>
      <c r="X35" s="36">
        <f t="shared" si="50"/>
        <v>2.6655101227502535E-2</v>
      </c>
      <c r="Y35" s="26">
        <v>0.2334</v>
      </c>
      <c r="Z35" s="20">
        <v>8.0000000000000002E-3</v>
      </c>
      <c r="AA35" s="20">
        <v>1.492</v>
      </c>
      <c r="AB35" s="19">
        <f t="shared" si="51"/>
        <v>0.96481508263192328</v>
      </c>
      <c r="AC35" s="19">
        <f t="shared" si="52"/>
        <v>7.0755646683803089E-2</v>
      </c>
      <c r="AD35" s="19">
        <f t="shared" si="53"/>
        <v>0.28302258673521236</v>
      </c>
      <c r="AE35" s="19">
        <f t="shared" si="54"/>
        <v>0.35377823341901543</v>
      </c>
      <c r="AF35" s="36">
        <f t="shared" si="55"/>
        <v>2.9389647806748784E-2</v>
      </c>
      <c r="AG35" s="26">
        <v>0.23860000000000001</v>
      </c>
      <c r="AH35" s="20">
        <v>8.0000000000000002E-3</v>
      </c>
      <c r="AI35" s="20">
        <v>1.4570000000000001</v>
      </c>
      <c r="AJ35" s="19">
        <f t="shared" si="56"/>
        <v>0.94218202104203241</v>
      </c>
      <c r="AK35" s="19">
        <f t="shared" si="57"/>
        <v>7.0515036841648324E-2</v>
      </c>
      <c r="AL35" s="19">
        <f t="shared" si="58"/>
        <v>0.42309022104988991</v>
      </c>
      <c r="AM35" s="19">
        <f t="shared" si="59"/>
        <v>0.49360525789153825</v>
      </c>
      <c r="AN35" s="36">
        <f t="shared" si="60"/>
        <v>4.2040425021636067E-2</v>
      </c>
      <c r="AO35" s="26">
        <v>0.2419</v>
      </c>
      <c r="AP35" s="20">
        <v>6.0000000000000001E-3</v>
      </c>
      <c r="AQ35" s="20">
        <v>1.4390000000000001</v>
      </c>
      <c r="AR35" s="19">
        <f t="shared" si="61"/>
        <v>0.93054216079580276</v>
      </c>
      <c r="AS35" s="19">
        <f t="shared" si="62"/>
        <v>7.0699294417210262E-2</v>
      </c>
      <c r="AT35" s="19">
        <f t="shared" si="63"/>
        <v>0.5655943553376821</v>
      </c>
      <c r="AU35" s="19">
        <f t="shared" si="64"/>
        <v>0.63629364975489233</v>
      </c>
      <c r="AV35" s="36">
        <f t="shared" si="65"/>
        <v>4.1008093812243476E-2</v>
      </c>
      <c r="AW35" s="26">
        <v>0.24690000000000001</v>
      </c>
      <c r="AX35" s="20">
        <v>5.0000000000000001E-3</v>
      </c>
      <c r="AY35" s="20">
        <v>1.4359999999999999</v>
      </c>
      <c r="AZ35" s="19">
        <f t="shared" si="66"/>
        <v>0.9286021840880978</v>
      </c>
      <c r="BA35" s="19">
        <f t="shared" si="67"/>
        <v>7.3345388720018348E-2</v>
      </c>
      <c r="BB35" s="19">
        <f t="shared" si="68"/>
        <v>0.73345388720018334</v>
      </c>
      <c r="BC35" s="19">
        <f t="shared" si="69"/>
        <v>0.80679927592020173</v>
      </c>
      <c r="BD35" s="36">
        <f t="shared" si="70"/>
        <v>4.2538839842223633E-2</v>
      </c>
      <c r="BE35" s="26">
        <v>0.2452</v>
      </c>
      <c r="BF35" s="20">
        <v>6.0000000000000001E-3</v>
      </c>
      <c r="BG35" s="20">
        <v>1.444</v>
      </c>
      <c r="BH35" s="19">
        <f t="shared" si="71"/>
        <v>0.93377545530864425</v>
      </c>
      <c r="BI35" s="19">
        <f t="shared" si="72"/>
        <v>7.314709332948105E-2</v>
      </c>
      <c r="BJ35" s="19">
        <f t="shared" si="73"/>
        <v>0.87776511995377249</v>
      </c>
      <c r="BK35" s="19">
        <f t="shared" si="74"/>
        <v>0.95091221328325348</v>
      </c>
      <c r="BL35" s="36">
        <f t="shared" si="75"/>
        <v>6.1940347854167292E-2</v>
      </c>
    </row>
    <row r="36" spans="2:64" ht="20.100000000000001" customHeight="1">
      <c r="B36" s="9" t="s">
        <v>4</v>
      </c>
      <c r="C36" s="10">
        <v>999.72964999999999</v>
      </c>
      <c r="D36" s="2"/>
      <c r="E36" s="38">
        <v>32</v>
      </c>
      <c r="F36" s="20">
        <f t="shared" si="38"/>
        <v>0.63460000000000005</v>
      </c>
      <c r="G36" s="20">
        <f t="shared" si="39"/>
        <v>4.6160825598408506</v>
      </c>
      <c r="H36" s="29">
        <f t="shared" si="40"/>
        <v>56756.478873239437</v>
      </c>
      <c r="I36" s="26">
        <v>0.1203</v>
      </c>
      <c r="J36" s="20">
        <v>2.5999999999999999E-2</v>
      </c>
      <c r="K36" s="20">
        <v>1.5129999999999999</v>
      </c>
      <c r="L36" s="19">
        <f t="shared" si="41"/>
        <v>0.97839491958585789</v>
      </c>
      <c r="M36" s="19">
        <f t="shared" si="42"/>
        <v>1.9329956009013383E-2</v>
      </c>
      <c r="N36" s="19">
        <f t="shared" si="43"/>
        <v>0</v>
      </c>
      <c r="O36" s="19">
        <f t="shared" si="44"/>
        <v>1.9329956009013383E-2</v>
      </c>
      <c r="P36" s="36">
        <f t="shared" si="45"/>
        <v>0</v>
      </c>
      <c r="Q36" s="26">
        <v>0.12620000000000001</v>
      </c>
      <c r="R36" s="20">
        <v>0.02</v>
      </c>
      <c r="S36" s="20">
        <v>1.593</v>
      </c>
      <c r="T36" s="19">
        <f t="shared" si="46"/>
        <v>1.0301276317913231</v>
      </c>
      <c r="U36" s="19">
        <f t="shared" si="47"/>
        <v>2.3581532014459887E-2</v>
      </c>
      <c r="V36" s="19">
        <f t="shared" si="48"/>
        <v>4.7163064028919774E-2</v>
      </c>
      <c r="W36" s="19">
        <f t="shared" si="49"/>
        <v>7.0744596043379654E-2</v>
      </c>
      <c r="X36" s="36">
        <f t="shared" si="50"/>
        <v>4.1879192583382734E-2</v>
      </c>
      <c r="Y36" s="26">
        <v>0.1406</v>
      </c>
      <c r="Z36" s="20">
        <v>1.2E-2</v>
      </c>
      <c r="AA36" s="20">
        <v>1.5680000000000001</v>
      </c>
      <c r="AB36" s="19">
        <f t="shared" si="51"/>
        <v>1.0139611592271152</v>
      </c>
      <c r="AC36" s="19">
        <f t="shared" si="52"/>
        <v>2.8358582114891541E-2</v>
      </c>
      <c r="AD36" s="19">
        <f t="shared" si="53"/>
        <v>0.11343432845956616</v>
      </c>
      <c r="AE36" s="19">
        <f t="shared" si="54"/>
        <v>0.1417929105744577</v>
      </c>
      <c r="AF36" s="36">
        <f t="shared" si="55"/>
        <v>4.8690037740976841E-2</v>
      </c>
      <c r="AG36" s="26">
        <v>0.15989999999999999</v>
      </c>
      <c r="AH36" s="20">
        <v>8.0000000000000002E-3</v>
      </c>
      <c r="AI36" s="20">
        <v>1.5409999999999999</v>
      </c>
      <c r="AJ36" s="19">
        <f t="shared" si="56"/>
        <v>0.99650136885777063</v>
      </c>
      <c r="AK36" s="19">
        <f t="shared" si="57"/>
        <v>3.5426150220058572E-2</v>
      </c>
      <c r="AL36" s="19">
        <f t="shared" si="58"/>
        <v>0.21255690132035143</v>
      </c>
      <c r="AM36" s="19">
        <f t="shared" si="59"/>
        <v>0.24798305154041</v>
      </c>
      <c r="AN36" s="36">
        <f t="shared" si="60"/>
        <v>4.702764941397327E-2</v>
      </c>
      <c r="AO36" s="26">
        <v>0.1867</v>
      </c>
      <c r="AP36" s="20">
        <v>8.9999999999999993E-3</v>
      </c>
      <c r="AQ36" s="20">
        <v>1.5189999999999999</v>
      </c>
      <c r="AR36" s="19">
        <f t="shared" si="61"/>
        <v>0.9822748730012677</v>
      </c>
      <c r="AS36" s="19">
        <f t="shared" si="62"/>
        <v>4.6927340100440106E-2</v>
      </c>
      <c r="AT36" s="19">
        <f t="shared" si="63"/>
        <v>0.37541872080352084</v>
      </c>
      <c r="AU36" s="19">
        <f t="shared" si="64"/>
        <v>0.42234606090396093</v>
      </c>
      <c r="AV36" s="36">
        <f t="shared" si="65"/>
        <v>6.8541688870720791E-2</v>
      </c>
      <c r="AW36" s="26">
        <v>0.2021</v>
      </c>
      <c r="AX36" s="20">
        <v>7.0000000000000001E-3</v>
      </c>
      <c r="AY36" s="20">
        <v>1.494</v>
      </c>
      <c r="AZ36" s="19">
        <f t="shared" si="66"/>
        <v>0.96610840043705992</v>
      </c>
      <c r="BA36" s="19">
        <f t="shared" si="67"/>
        <v>5.3193133799348376E-2</v>
      </c>
      <c r="BB36" s="19">
        <f t="shared" si="68"/>
        <v>0.53193133799348369</v>
      </c>
      <c r="BC36" s="19">
        <f t="shared" si="69"/>
        <v>0.58512447179283211</v>
      </c>
      <c r="BD36" s="36">
        <f t="shared" si="70"/>
        <v>6.4462328958743167E-2</v>
      </c>
      <c r="BE36" s="26">
        <v>0.21249999999999999</v>
      </c>
      <c r="BF36" s="20">
        <v>6.0000000000000001E-3</v>
      </c>
      <c r="BG36" s="20">
        <v>1.4830000000000001</v>
      </c>
      <c r="BH36" s="19">
        <f t="shared" si="71"/>
        <v>0.95899515250880862</v>
      </c>
      <c r="BI36" s="19">
        <f t="shared" si="72"/>
        <v>5.7945795017221302E-2</v>
      </c>
      <c r="BJ36" s="19">
        <f t="shared" si="73"/>
        <v>0.69534954020665563</v>
      </c>
      <c r="BK36" s="19">
        <f t="shared" si="74"/>
        <v>0.75329533522387693</v>
      </c>
      <c r="BL36" s="36">
        <f t="shared" si="75"/>
        <v>6.5331338431566938E-2</v>
      </c>
    </row>
    <row r="37" spans="2:64" ht="20.100000000000001" customHeight="1">
      <c r="B37" s="9" t="s">
        <v>5</v>
      </c>
      <c r="C37" s="10">
        <f>3.5*0.0254</f>
        <v>8.8899999999999993E-2</v>
      </c>
      <c r="D37" s="2"/>
      <c r="E37" s="38">
        <v>34</v>
      </c>
      <c r="F37" s="20">
        <f t="shared" si="38"/>
        <v>0.67460000000000009</v>
      </c>
      <c r="G37" s="20">
        <f t="shared" si="39"/>
        <v>4.907042695979575</v>
      </c>
      <c r="H37" s="29">
        <f t="shared" si="40"/>
        <v>60333.94366197184</v>
      </c>
      <c r="I37" s="26">
        <v>0.16850000000000001</v>
      </c>
      <c r="J37" s="20">
        <v>2.7E-2</v>
      </c>
      <c r="K37" s="20">
        <v>1.659</v>
      </c>
      <c r="L37" s="19">
        <f t="shared" si="41"/>
        <v>1.0728071193608317</v>
      </c>
      <c r="M37" s="19">
        <f t="shared" si="42"/>
        <v>4.5594697362893705E-2</v>
      </c>
      <c r="N37" s="19">
        <f t="shared" si="43"/>
        <v>0</v>
      </c>
      <c r="O37" s="19">
        <f t="shared" si="44"/>
        <v>4.5594697362893705E-2</v>
      </c>
      <c r="P37" s="36">
        <f t="shared" si="45"/>
        <v>0</v>
      </c>
      <c r="Q37" s="26">
        <v>5.4399999999999997E-2</v>
      </c>
      <c r="R37" s="20">
        <v>1.4999999999999999E-2</v>
      </c>
      <c r="S37" s="20">
        <v>1.2989999999999999</v>
      </c>
      <c r="T37" s="19">
        <f t="shared" si="46"/>
        <v>0.84000991443623885</v>
      </c>
      <c r="U37" s="19">
        <f t="shared" si="47"/>
        <v>2.913653188152141E-3</v>
      </c>
      <c r="V37" s="19">
        <f t="shared" si="48"/>
        <v>5.827306376304282E-3</v>
      </c>
      <c r="W37" s="19">
        <f t="shared" si="49"/>
        <v>8.7409595644564221E-3</v>
      </c>
      <c r="X37" s="36">
        <f t="shared" si="50"/>
        <v>2.0885569116648694E-2</v>
      </c>
      <c r="Y37" s="26">
        <v>8.2000000000000003E-2</v>
      </c>
      <c r="Z37" s="20">
        <v>1.2999999999999999E-2</v>
      </c>
      <c r="AA37" s="20">
        <v>1.4239999999999999</v>
      </c>
      <c r="AB37" s="19">
        <f t="shared" si="51"/>
        <v>0.92084227725727796</v>
      </c>
      <c r="AC37" s="19">
        <f t="shared" si="52"/>
        <v>7.955535871414534E-3</v>
      </c>
      <c r="AD37" s="19">
        <f t="shared" si="53"/>
        <v>3.1822143485658136E-2</v>
      </c>
      <c r="AE37" s="19">
        <f t="shared" si="54"/>
        <v>3.9777679357072673E-2</v>
      </c>
      <c r="AF37" s="36">
        <f t="shared" si="55"/>
        <v>4.3504089062730865E-2</v>
      </c>
      <c r="AG37" s="26">
        <v>0.12130000000000001</v>
      </c>
      <c r="AH37" s="20">
        <v>1.2999999999999999E-2</v>
      </c>
      <c r="AI37" s="20">
        <v>1.589</v>
      </c>
      <c r="AJ37" s="19">
        <f t="shared" si="56"/>
        <v>1.0275409961810498</v>
      </c>
      <c r="AK37" s="19">
        <f t="shared" si="57"/>
        <v>2.1676599374852674E-2</v>
      </c>
      <c r="AL37" s="19">
        <f t="shared" si="58"/>
        <v>0.13005959624911606</v>
      </c>
      <c r="AM37" s="19">
        <f t="shared" si="59"/>
        <v>0.15173619562396873</v>
      </c>
      <c r="AN37" s="36">
        <f t="shared" si="60"/>
        <v>8.1254824048878793E-2</v>
      </c>
      <c r="AO37" s="26">
        <v>0.15970000000000001</v>
      </c>
      <c r="AP37" s="20">
        <v>0.01</v>
      </c>
      <c r="AQ37" s="20">
        <v>1.5860000000000001</v>
      </c>
      <c r="AR37" s="19">
        <f t="shared" si="61"/>
        <v>1.0256010194733449</v>
      </c>
      <c r="AS37" s="19">
        <f t="shared" si="62"/>
        <v>3.7431562241272955E-2</v>
      </c>
      <c r="AT37" s="19">
        <f t="shared" si="63"/>
        <v>0.29945249793018364</v>
      </c>
      <c r="AU37" s="19">
        <f t="shared" si="64"/>
        <v>0.33688406017145661</v>
      </c>
      <c r="AV37" s="36">
        <f t="shared" si="65"/>
        <v>8.3023896139671483E-2</v>
      </c>
      <c r="AW37" s="26">
        <v>0.1933</v>
      </c>
      <c r="AX37" s="20">
        <v>7.0000000000000001E-3</v>
      </c>
      <c r="AY37" s="20">
        <v>1.573</v>
      </c>
      <c r="AZ37" s="19">
        <f t="shared" si="66"/>
        <v>1.0171944537399566</v>
      </c>
      <c r="BA37" s="19">
        <f t="shared" si="67"/>
        <v>5.3943970384983012E-2</v>
      </c>
      <c r="BB37" s="19">
        <f t="shared" si="68"/>
        <v>0.53943970384983009</v>
      </c>
      <c r="BC37" s="19">
        <f t="shared" si="69"/>
        <v>0.59338367423481309</v>
      </c>
      <c r="BD37" s="36">
        <f t="shared" si="70"/>
        <v>7.1459873384729478E-2</v>
      </c>
      <c r="BE37" s="26">
        <v>0.20200000000000001</v>
      </c>
      <c r="BF37" s="20">
        <v>8.9999999999999993E-3</v>
      </c>
      <c r="BG37" s="20">
        <v>1.548</v>
      </c>
      <c r="BH37" s="19">
        <f t="shared" si="71"/>
        <v>1.001027981175749</v>
      </c>
      <c r="BI37" s="19">
        <f t="shared" si="72"/>
        <v>5.705141318508794E-2</v>
      </c>
      <c r="BJ37" s="19">
        <f t="shared" si="73"/>
        <v>0.68461695822105528</v>
      </c>
      <c r="BK37" s="19">
        <f t="shared" si="74"/>
        <v>0.74166837140614317</v>
      </c>
      <c r="BL37" s="36">
        <f t="shared" si="75"/>
        <v>0.10677569951624198</v>
      </c>
    </row>
    <row r="38" spans="2:64" ht="20.100000000000001" customHeight="1">
      <c r="B38" s="9" t="s">
        <v>6</v>
      </c>
      <c r="C38" s="10">
        <f>35.25*0.0254</f>
        <v>0.89534999999999998</v>
      </c>
      <c r="D38" s="2"/>
      <c r="E38" s="38">
        <v>36</v>
      </c>
      <c r="F38" s="20">
        <f t="shared" si="38"/>
        <v>0.71460000000000001</v>
      </c>
      <c r="G38" s="20">
        <f t="shared" si="39"/>
        <v>5.1980028321182976</v>
      </c>
      <c r="H38" s="29">
        <f t="shared" si="40"/>
        <v>63911.408450704221</v>
      </c>
      <c r="I38" s="26">
        <v>0.35220000000000001</v>
      </c>
      <c r="J38" s="20">
        <v>3.2000000000000001E-2</v>
      </c>
      <c r="K38" s="20">
        <v>1.736</v>
      </c>
      <c r="L38" s="19">
        <f t="shared" si="41"/>
        <v>1.1225998548585918</v>
      </c>
      <c r="M38" s="19">
        <f t="shared" si="42"/>
        <v>0.21812221532486373</v>
      </c>
      <c r="N38" s="19">
        <f t="shared" si="43"/>
        <v>0</v>
      </c>
      <c r="O38" s="19">
        <f t="shared" si="44"/>
        <v>0.21812221532486373</v>
      </c>
      <c r="P38" s="36">
        <f t="shared" si="45"/>
        <v>0</v>
      </c>
      <c r="Q38" s="26">
        <v>0.23930000000000001</v>
      </c>
      <c r="R38" s="20">
        <v>2.8000000000000001E-2</v>
      </c>
      <c r="S38" s="20">
        <v>1.708</v>
      </c>
      <c r="T38" s="19">
        <f t="shared" si="46"/>
        <v>1.1044934055866789</v>
      </c>
      <c r="U38" s="19">
        <f t="shared" si="47"/>
        <v>9.7472675010014581E-2</v>
      </c>
      <c r="V38" s="19">
        <f t="shared" si="48"/>
        <v>0.19494535002002916</v>
      </c>
      <c r="W38" s="19">
        <f t="shared" si="49"/>
        <v>0.29241802503004377</v>
      </c>
      <c r="X38" s="36">
        <f t="shared" si="50"/>
        <v>6.7401648226999566E-2</v>
      </c>
      <c r="Y38" s="26">
        <v>0.122</v>
      </c>
      <c r="Z38" s="20">
        <v>2.5000000000000001E-2</v>
      </c>
      <c r="AA38" s="20">
        <v>1.538</v>
      </c>
      <c r="AB38" s="19">
        <f t="shared" si="51"/>
        <v>0.99456139215006578</v>
      </c>
      <c r="AC38" s="19">
        <f t="shared" si="52"/>
        <v>2.0542537442148807E-2</v>
      </c>
      <c r="AD38" s="19">
        <f t="shared" si="53"/>
        <v>8.2170149768595227E-2</v>
      </c>
      <c r="AE38" s="19">
        <f t="shared" si="54"/>
        <v>0.10271268721074403</v>
      </c>
      <c r="AF38" s="36">
        <f t="shared" si="55"/>
        <v>9.759317070761872E-2</v>
      </c>
      <c r="AG38" s="26">
        <v>0.1477</v>
      </c>
      <c r="AH38" s="20">
        <v>1.7999999999999999E-2</v>
      </c>
      <c r="AI38" s="20">
        <v>1.6739999999999999</v>
      </c>
      <c r="AJ38" s="19">
        <f t="shared" si="56"/>
        <v>1.0825070028993562</v>
      </c>
      <c r="AK38" s="19">
        <f t="shared" si="57"/>
        <v>3.5669223318965999E-2</v>
      </c>
      <c r="AL38" s="19">
        <f t="shared" si="58"/>
        <v>0.21401533991379598</v>
      </c>
      <c r="AM38" s="19">
        <f t="shared" si="59"/>
        <v>0.24968456323276197</v>
      </c>
      <c r="AN38" s="36">
        <f t="shared" si="60"/>
        <v>0.12486520079988871</v>
      </c>
      <c r="AO38" s="26">
        <v>0.18110000000000001</v>
      </c>
      <c r="AP38" s="20">
        <v>1.4E-2</v>
      </c>
      <c r="AQ38" s="20">
        <v>1.659</v>
      </c>
      <c r="AR38" s="19">
        <f t="shared" si="61"/>
        <v>1.0728071193608317</v>
      </c>
      <c r="AS38" s="19">
        <f t="shared" si="62"/>
        <v>5.2668557944413386E-2</v>
      </c>
      <c r="AT38" s="19">
        <f t="shared" si="63"/>
        <v>0.42134846355530708</v>
      </c>
      <c r="AU38" s="19">
        <f t="shared" si="64"/>
        <v>0.47401702149972047</v>
      </c>
      <c r="AV38" s="36">
        <f t="shared" si="65"/>
        <v>0.12717962843531103</v>
      </c>
      <c r="AW38" s="26">
        <v>0.1918</v>
      </c>
      <c r="AX38" s="20">
        <v>8.9999999999999993E-3</v>
      </c>
      <c r="AY38" s="20">
        <v>1.6439999999999999</v>
      </c>
      <c r="AZ38" s="19">
        <f t="shared" si="66"/>
        <v>1.0631072358223068</v>
      </c>
      <c r="BA38" s="19">
        <f t="shared" si="67"/>
        <v>5.8012634325492578E-2</v>
      </c>
      <c r="BB38" s="19">
        <f t="shared" si="68"/>
        <v>0.58012634325492574</v>
      </c>
      <c r="BC38" s="19">
        <f t="shared" si="69"/>
        <v>0.63813897758041827</v>
      </c>
      <c r="BD38" s="36">
        <f t="shared" si="70"/>
        <v>0.10035820684956562</v>
      </c>
      <c r="BE38" s="26">
        <v>0.19570000000000001</v>
      </c>
      <c r="BF38" s="20">
        <v>1.0999999999999999E-2</v>
      </c>
      <c r="BG38" s="20">
        <v>1.619</v>
      </c>
      <c r="BH38" s="19">
        <f t="shared" si="71"/>
        <v>1.0469407632580991</v>
      </c>
      <c r="BI38" s="19">
        <f t="shared" si="72"/>
        <v>5.8572950827948E-2</v>
      </c>
      <c r="BJ38" s="19">
        <f t="shared" si="73"/>
        <v>0.70287540993537601</v>
      </c>
      <c r="BK38" s="19">
        <f t="shared" si="74"/>
        <v>0.76144836076332401</v>
      </c>
      <c r="BL38" s="36">
        <f t="shared" si="75"/>
        <v>0.14274943099950849</v>
      </c>
    </row>
    <row r="39" spans="2:64" ht="20.100000000000001" customHeight="1">
      <c r="B39" s="9" t="s">
        <v>15</v>
      </c>
      <c r="C39" s="10">
        <v>5.4249999999999998</v>
      </c>
      <c r="D39" s="2"/>
      <c r="E39" s="38">
        <v>38</v>
      </c>
      <c r="F39" s="20">
        <f t="shared" si="38"/>
        <v>0.75460000000000005</v>
      </c>
      <c r="G39" s="20">
        <f t="shared" si="39"/>
        <v>5.488962968257022</v>
      </c>
      <c r="H39" s="29">
        <f t="shared" si="40"/>
        <v>67488.873239436623</v>
      </c>
      <c r="I39" s="26">
        <v>0.42799999999999999</v>
      </c>
      <c r="J39" s="20">
        <v>4.8000000000000001E-2</v>
      </c>
      <c r="K39" s="20">
        <v>1.74</v>
      </c>
      <c r="L39" s="19">
        <f t="shared" si="41"/>
        <v>1.1251864904688651</v>
      </c>
      <c r="M39" s="19">
        <f t="shared" si="42"/>
        <v>0.32359946097599446</v>
      </c>
      <c r="N39" s="19">
        <f t="shared" si="43"/>
        <v>0</v>
      </c>
      <c r="O39" s="19">
        <f t="shared" si="44"/>
        <v>0.32359946097599446</v>
      </c>
      <c r="P39" s="36">
        <f t="shared" si="45"/>
        <v>0</v>
      </c>
      <c r="Q39" s="26">
        <v>0.35189999999999999</v>
      </c>
      <c r="R39" s="20">
        <v>2.7E-2</v>
      </c>
      <c r="S39" s="20">
        <v>1.738</v>
      </c>
      <c r="T39" s="19">
        <f t="shared" si="46"/>
        <v>1.1238931726637285</v>
      </c>
      <c r="U39" s="19">
        <f t="shared" si="47"/>
        <v>0.21825280441647696</v>
      </c>
      <c r="V39" s="19">
        <f t="shared" si="48"/>
        <v>0.43650560883295392</v>
      </c>
      <c r="W39" s="19">
        <f t="shared" si="49"/>
        <v>0.65475841324943085</v>
      </c>
      <c r="X39" s="36">
        <f t="shared" si="50"/>
        <v>6.7297675104982357E-2</v>
      </c>
      <c r="Y39" s="26">
        <v>0.28460000000000002</v>
      </c>
      <c r="Z39" s="20">
        <v>2.9000000000000001E-2</v>
      </c>
      <c r="AA39" s="20">
        <v>1.7250000000000001</v>
      </c>
      <c r="AB39" s="19">
        <f t="shared" si="51"/>
        <v>1.1154866069303404</v>
      </c>
      <c r="AC39" s="19">
        <f t="shared" si="52"/>
        <v>0.14062733455963711</v>
      </c>
      <c r="AD39" s="19">
        <f t="shared" si="53"/>
        <v>0.56250933823854843</v>
      </c>
      <c r="AE39" s="19">
        <f t="shared" si="54"/>
        <v>0.70313667279818559</v>
      </c>
      <c r="AF39" s="36">
        <f t="shared" si="55"/>
        <v>0.14241080624219185</v>
      </c>
      <c r="AG39" s="26">
        <v>0.2422</v>
      </c>
      <c r="AH39" s="20">
        <v>1.9E-2</v>
      </c>
      <c r="AI39" s="20">
        <v>1.7230000000000001</v>
      </c>
      <c r="AJ39" s="19">
        <f t="shared" si="56"/>
        <v>1.1141932891252038</v>
      </c>
      <c r="AK39" s="19">
        <f t="shared" si="57"/>
        <v>0.10161096770649371</v>
      </c>
      <c r="AL39" s="19">
        <f t="shared" si="58"/>
        <v>0.60966580623896216</v>
      </c>
      <c r="AM39" s="19">
        <f t="shared" si="59"/>
        <v>0.71127677394545585</v>
      </c>
      <c r="AN39" s="36">
        <f t="shared" si="60"/>
        <v>0.13963110127869877</v>
      </c>
      <c r="AO39" s="26">
        <v>0.2266</v>
      </c>
      <c r="AP39" s="20">
        <v>1.9E-2</v>
      </c>
      <c r="AQ39" s="20">
        <v>1.7050000000000001</v>
      </c>
      <c r="AR39" s="19">
        <f t="shared" si="61"/>
        <v>1.102553428878974</v>
      </c>
      <c r="AS39" s="19">
        <f t="shared" si="62"/>
        <v>8.7094420261469949E-2</v>
      </c>
      <c r="AT39" s="19">
        <f t="shared" si="63"/>
        <v>0.69675536209175959</v>
      </c>
      <c r="AU39" s="19">
        <f t="shared" si="64"/>
        <v>0.78384978235322955</v>
      </c>
      <c r="AV39" s="36">
        <f t="shared" si="65"/>
        <v>0.18230522318685172</v>
      </c>
      <c r="AW39" s="26">
        <v>0.22370000000000001</v>
      </c>
      <c r="AX39" s="20">
        <v>1.2E-2</v>
      </c>
      <c r="AY39" s="20">
        <v>1.6970000000000001</v>
      </c>
      <c r="AZ39" s="19">
        <f t="shared" si="66"/>
        <v>1.0973801576584277</v>
      </c>
      <c r="BA39" s="19">
        <f t="shared" si="67"/>
        <v>8.408478300862382E-2</v>
      </c>
      <c r="BB39" s="19">
        <f t="shared" si="68"/>
        <v>0.8408478300862382</v>
      </c>
      <c r="BC39" s="19">
        <f t="shared" si="69"/>
        <v>0.92493261309486208</v>
      </c>
      <c r="BD39" s="36">
        <f t="shared" si="70"/>
        <v>0.14257772731495827</v>
      </c>
      <c r="BE39" s="26">
        <v>0.20269999999999999</v>
      </c>
      <c r="BF39" s="20">
        <v>8.9999999999999993E-3</v>
      </c>
      <c r="BG39" s="20">
        <v>1.6779999999999999</v>
      </c>
      <c r="BH39" s="19">
        <f t="shared" si="71"/>
        <v>1.0850936385096295</v>
      </c>
      <c r="BI39" s="19">
        <f t="shared" si="72"/>
        <v>6.750145983714935E-2</v>
      </c>
      <c r="BJ39" s="19">
        <f t="shared" si="73"/>
        <v>0.81001751804579214</v>
      </c>
      <c r="BK39" s="19">
        <f t="shared" si="74"/>
        <v>0.87751897788294153</v>
      </c>
      <c r="BL39" s="36">
        <f t="shared" si="75"/>
        <v>0.12546264109924712</v>
      </c>
    </row>
    <row r="40" spans="2:64" ht="20.100000000000001" customHeight="1">
      <c r="B40" s="9" t="s">
        <v>7</v>
      </c>
      <c r="C40" s="10">
        <v>1.343</v>
      </c>
      <c r="D40" s="2"/>
      <c r="E40" s="38">
        <v>40</v>
      </c>
      <c r="F40" s="20">
        <f t="shared" si="38"/>
        <v>0.79460000000000008</v>
      </c>
      <c r="G40" s="20">
        <f t="shared" si="39"/>
        <v>5.7799231043957455</v>
      </c>
      <c r="H40" s="29">
        <f t="shared" si="40"/>
        <v>71066.338028169019</v>
      </c>
      <c r="I40" s="26">
        <v>0.72719999999999996</v>
      </c>
      <c r="J40" s="20">
        <v>5.3999999999999999E-2</v>
      </c>
      <c r="K40" s="20">
        <v>1.679</v>
      </c>
      <c r="L40" s="19">
        <f t="shared" si="41"/>
        <v>1.0857402974121979</v>
      </c>
      <c r="M40" s="19">
        <f t="shared" si="42"/>
        <v>0.86982300095567067</v>
      </c>
      <c r="N40" s="19">
        <f t="shared" si="43"/>
        <v>0</v>
      </c>
      <c r="O40" s="19">
        <f t="shared" si="44"/>
        <v>0.86982300095567067</v>
      </c>
      <c r="P40" s="36">
        <f t="shared" si="45"/>
        <v>0</v>
      </c>
      <c r="Q40" s="26">
        <v>0.51839999999999997</v>
      </c>
      <c r="R40" s="20">
        <v>4.3999999999999997E-2</v>
      </c>
      <c r="S40" s="20">
        <v>1.6910000000000001</v>
      </c>
      <c r="T40" s="19">
        <f t="shared" si="46"/>
        <v>1.0935002042430177</v>
      </c>
      <c r="U40" s="19">
        <f t="shared" si="47"/>
        <v>0.44837248727420886</v>
      </c>
      <c r="V40" s="19">
        <f t="shared" si="48"/>
        <v>0.89674497454841773</v>
      </c>
      <c r="W40" s="19">
        <f t="shared" si="49"/>
        <v>1.3451174618226265</v>
      </c>
      <c r="X40" s="36">
        <f t="shared" si="50"/>
        <v>0.10381895292554345</v>
      </c>
      <c r="Y40" s="26">
        <v>0.39219999999999999</v>
      </c>
      <c r="Z40" s="20">
        <v>0.03</v>
      </c>
      <c r="AA40" s="20">
        <v>1.6870000000000001</v>
      </c>
      <c r="AB40" s="19">
        <f t="shared" si="51"/>
        <v>1.0909135686327445</v>
      </c>
      <c r="AC40" s="19">
        <f t="shared" si="52"/>
        <v>0.25542717419461219</v>
      </c>
      <c r="AD40" s="19">
        <f t="shared" si="53"/>
        <v>1.0217086967784488</v>
      </c>
      <c r="AE40" s="19">
        <f t="shared" si="54"/>
        <v>1.2771358709730609</v>
      </c>
      <c r="AF40" s="36">
        <f t="shared" si="55"/>
        <v>0.14090232790744958</v>
      </c>
      <c r="AG40" s="26">
        <v>0.3468</v>
      </c>
      <c r="AH40" s="20">
        <v>2.3E-2</v>
      </c>
      <c r="AI40" s="20">
        <v>1.7030000000000001</v>
      </c>
      <c r="AJ40" s="19">
        <f t="shared" si="56"/>
        <v>1.1012601110738374</v>
      </c>
      <c r="AK40" s="19">
        <f t="shared" si="57"/>
        <v>0.20352100027839362</v>
      </c>
      <c r="AL40" s="19">
        <f t="shared" si="58"/>
        <v>1.2211260016703616</v>
      </c>
      <c r="AM40" s="19">
        <f t="shared" si="59"/>
        <v>1.4246470019487552</v>
      </c>
      <c r="AN40" s="36">
        <f t="shared" si="60"/>
        <v>0.16512587784542168</v>
      </c>
      <c r="AO40" s="26">
        <v>0.29830000000000001</v>
      </c>
      <c r="AP40" s="20">
        <v>1.6E-2</v>
      </c>
      <c r="AQ40" s="20">
        <v>1.6970000000000001</v>
      </c>
      <c r="AR40" s="19">
        <f t="shared" si="61"/>
        <v>1.0973801576584277</v>
      </c>
      <c r="AS40" s="19">
        <f t="shared" si="62"/>
        <v>0.14951747227422257</v>
      </c>
      <c r="AT40" s="19">
        <f t="shared" si="63"/>
        <v>1.1961397781937806</v>
      </c>
      <c r="AU40" s="19">
        <f t="shared" si="64"/>
        <v>1.3456572504680031</v>
      </c>
      <c r="AV40" s="36">
        <f t="shared" si="65"/>
        <v>0.15208290913595549</v>
      </c>
      <c r="AW40" s="26">
        <v>0.28789999999999999</v>
      </c>
      <c r="AX40" s="20">
        <v>1.7000000000000001E-2</v>
      </c>
      <c r="AY40" s="20">
        <v>1.69</v>
      </c>
      <c r="AZ40" s="19">
        <f t="shared" si="66"/>
        <v>1.0928535453404493</v>
      </c>
      <c r="BA40" s="19">
        <f t="shared" si="67"/>
        <v>0.13812697281063319</v>
      </c>
      <c r="BB40" s="19">
        <f t="shared" si="68"/>
        <v>1.3812697281063318</v>
      </c>
      <c r="BC40" s="19">
        <f t="shared" si="69"/>
        <v>1.5193967009169649</v>
      </c>
      <c r="BD40" s="36">
        <f t="shared" si="70"/>
        <v>0.20032220304460838</v>
      </c>
      <c r="BE40" s="26">
        <v>0.26529999999999998</v>
      </c>
      <c r="BF40" s="20">
        <v>1.2999999999999999E-2</v>
      </c>
      <c r="BG40" s="20">
        <v>1.6890000000000001</v>
      </c>
      <c r="BH40" s="19">
        <f t="shared" si="71"/>
        <v>1.0922068864378811</v>
      </c>
      <c r="BI40" s="19">
        <f t="shared" si="72"/>
        <v>0.11715357721119293</v>
      </c>
      <c r="BJ40" s="19">
        <f t="shared" si="73"/>
        <v>1.4058429265343153</v>
      </c>
      <c r="BK40" s="19">
        <f t="shared" si="74"/>
        <v>1.5229965037455082</v>
      </c>
      <c r="BL40" s="36">
        <f t="shared" si="75"/>
        <v>0.18360760032931059</v>
      </c>
    </row>
    <row r="41" spans="2:64" ht="20.100000000000001" customHeight="1">
      <c r="B41" s="12" t="s">
        <v>8</v>
      </c>
      <c r="C41" s="10">
        <f>C39*C40</f>
        <v>7.2857749999999992</v>
      </c>
      <c r="D41" s="2"/>
      <c r="E41" s="38">
        <v>42</v>
      </c>
      <c r="F41" s="20">
        <f t="shared" si="38"/>
        <v>0.83460000000000001</v>
      </c>
      <c r="G41" s="20">
        <f t="shared" si="39"/>
        <v>6.070883240534469</v>
      </c>
      <c r="H41" s="29">
        <f t="shared" si="40"/>
        <v>74643.8028169014</v>
      </c>
      <c r="I41" s="26">
        <v>0.88749999999999996</v>
      </c>
      <c r="J41" s="20">
        <v>6.2E-2</v>
      </c>
      <c r="K41" s="20">
        <v>1.4610000000000001</v>
      </c>
      <c r="L41" s="19">
        <f t="shared" si="41"/>
        <v>0.94476865665230569</v>
      </c>
      <c r="M41" s="19">
        <f t="shared" si="42"/>
        <v>0.98097719253173876</v>
      </c>
      <c r="N41" s="19">
        <f t="shared" si="43"/>
        <v>0</v>
      </c>
      <c r="O41" s="19">
        <f t="shared" si="44"/>
        <v>0.98097719253173876</v>
      </c>
      <c r="P41" s="36">
        <f t="shared" si="45"/>
        <v>0</v>
      </c>
      <c r="Q41" s="26">
        <v>0.69640000000000002</v>
      </c>
      <c r="R41" s="20">
        <v>3.6999999999999998E-2</v>
      </c>
      <c r="S41" s="20">
        <v>1.444</v>
      </c>
      <c r="T41" s="19">
        <f t="shared" si="46"/>
        <v>0.93377545530864425</v>
      </c>
      <c r="U41" s="19">
        <f t="shared" si="47"/>
        <v>0.59002941912775331</v>
      </c>
      <c r="V41" s="19">
        <f t="shared" si="48"/>
        <v>1.1800588382555066</v>
      </c>
      <c r="W41" s="19">
        <f t="shared" si="49"/>
        <v>1.7700882573832599</v>
      </c>
      <c r="X41" s="36">
        <f t="shared" si="50"/>
        <v>6.3660913072338593E-2</v>
      </c>
      <c r="Y41" s="26">
        <v>0.62970000000000004</v>
      </c>
      <c r="Z41" s="20">
        <v>4.4999999999999998E-2</v>
      </c>
      <c r="AA41" s="20">
        <v>1.536</v>
      </c>
      <c r="AB41" s="19">
        <f t="shared" si="51"/>
        <v>0.99326807434492914</v>
      </c>
      <c r="AC41" s="19">
        <f t="shared" si="52"/>
        <v>0.54584781091105694</v>
      </c>
      <c r="AD41" s="19">
        <f t="shared" si="53"/>
        <v>2.1833912436442278</v>
      </c>
      <c r="AE41" s="19">
        <f t="shared" si="54"/>
        <v>2.7292390545552845</v>
      </c>
      <c r="AF41" s="36">
        <f t="shared" si="55"/>
        <v>0.17521113122950432</v>
      </c>
      <c r="AG41" s="26">
        <v>0.46039999999999998</v>
      </c>
      <c r="AH41" s="20">
        <v>2.3E-2</v>
      </c>
      <c r="AI41" s="20">
        <v>1.63</v>
      </c>
      <c r="AJ41" s="19">
        <f t="shared" si="56"/>
        <v>1.0540540111863506</v>
      </c>
      <c r="AK41" s="19">
        <f t="shared" si="57"/>
        <v>0.32860002615174322</v>
      </c>
      <c r="AL41" s="19">
        <f t="shared" si="58"/>
        <v>1.9716001569104595</v>
      </c>
      <c r="AM41" s="19">
        <f t="shared" si="59"/>
        <v>2.300200183062203</v>
      </c>
      <c r="AN41" s="36">
        <f t="shared" si="60"/>
        <v>0.1512728720059488</v>
      </c>
      <c r="AO41" s="26">
        <v>0.3745</v>
      </c>
      <c r="AP41" s="20">
        <v>2.5999999999999999E-2</v>
      </c>
      <c r="AQ41" s="20">
        <v>1.649</v>
      </c>
      <c r="AR41" s="19">
        <f t="shared" si="61"/>
        <v>1.0663405303351485</v>
      </c>
      <c r="AS41" s="19">
        <f t="shared" si="62"/>
        <v>0.22251880055770176</v>
      </c>
      <c r="AT41" s="19">
        <f t="shared" si="63"/>
        <v>1.7801504044616141</v>
      </c>
      <c r="AU41" s="19">
        <f t="shared" si="64"/>
        <v>2.0026692050193158</v>
      </c>
      <c r="AV41" s="36">
        <f t="shared" si="65"/>
        <v>0.23335193331702681</v>
      </c>
      <c r="AW41" s="26">
        <v>0.33739999999999998</v>
      </c>
      <c r="AX41" s="20">
        <v>2.3E-2</v>
      </c>
      <c r="AY41" s="20">
        <v>1.66</v>
      </c>
      <c r="AZ41" s="19">
        <f t="shared" si="66"/>
        <v>1.0734537782633999</v>
      </c>
      <c r="BA41" s="19">
        <f t="shared" si="67"/>
        <v>0.18303244767371521</v>
      </c>
      <c r="BB41" s="19">
        <f t="shared" si="68"/>
        <v>1.830324476737152</v>
      </c>
      <c r="BC41" s="19">
        <f t="shared" si="69"/>
        <v>2.0133569244108673</v>
      </c>
      <c r="BD41" s="36">
        <f t="shared" si="70"/>
        <v>0.26148740141994586</v>
      </c>
      <c r="BE41" s="26">
        <v>0.29470000000000002</v>
      </c>
      <c r="BF41" s="20">
        <v>1.6E-2</v>
      </c>
      <c r="BG41" s="20">
        <v>1.663</v>
      </c>
      <c r="BH41" s="19">
        <f t="shared" si="71"/>
        <v>1.075393754971105</v>
      </c>
      <c r="BI41" s="19">
        <f t="shared" si="72"/>
        <v>0.14014142366457458</v>
      </c>
      <c r="BJ41" s="19">
        <f t="shared" si="73"/>
        <v>1.6816970839748948</v>
      </c>
      <c r="BK41" s="19">
        <f t="shared" si="74"/>
        <v>1.8218385076394694</v>
      </c>
      <c r="BL41" s="36">
        <f t="shared" si="75"/>
        <v>0.21907483045032597</v>
      </c>
    </row>
    <row r="42" spans="2:64" ht="20.100000000000001" customHeight="1">
      <c r="B42" s="12" t="s">
        <v>17</v>
      </c>
      <c r="C42" s="10">
        <f>1*C39</f>
        <v>5.4249999999999998</v>
      </c>
      <c r="D42" s="2"/>
      <c r="E42" s="38">
        <v>44</v>
      </c>
      <c r="F42" s="20">
        <f t="shared" si="38"/>
        <v>0.87460000000000004</v>
      </c>
      <c r="G42" s="20">
        <f t="shared" si="39"/>
        <v>6.3618433766731934</v>
      </c>
      <c r="H42" s="29">
        <f t="shared" si="40"/>
        <v>78221.267605633795</v>
      </c>
      <c r="I42" s="26">
        <v>0.85</v>
      </c>
      <c r="J42" s="20">
        <v>7.1999999999999995E-2</v>
      </c>
      <c r="K42" s="20">
        <v>1.4950000000000001</v>
      </c>
      <c r="L42" s="19">
        <f t="shared" si="41"/>
        <v>0.96675505933962835</v>
      </c>
      <c r="M42" s="19">
        <f t="shared" si="42"/>
        <v>0.94219759573836837</v>
      </c>
      <c r="N42" s="19">
        <f t="shared" si="43"/>
        <v>0</v>
      </c>
      <c r="O42" s="19">
        <f t="shared" si="44"/>
        <v>0.94219759573836837</v>
      </c>
      <c r="P42" s="36">
        <f t="shared" si="45"/>
        <v>0</v>
      </c>
      <c r="Q42" s="26">
        <v>0.56240000000000001</v>
      </c>
      <c r="R42" s="20">
        <v>7.6999999999999999E-2</v>
      </c>
      <c r="S42" s="20">
        <v>1.486</v>
      </c>
      <c r="T42" s="19">
        <f t="shared" si="46"/>
        <v>0.96093512921651347</v>
      </c>
      <c r="U42" s="19">
        <f t="shared" si="47"/>
        <v>0.407521004215529</v>
      </c>
      <c r="V42" s="19">
        <f t="shared" si="48"/>
        <v>0.81504200843105801</v>
      </c>
      <c r="W42" s="19">
        <f t="shared" si="49"/>
        <v>1.222563012646587</v>
      </c>
      <c r="X42" s="36">
        <f t="shared" si="50"/>
        <v>0.14030239893363633</v>
      </c>
      <c r="Y42" s="26">
        <v>0.56469999999999998</v>
      </c>
      <c r="Z42" s="20">
        <v>6.7000000000000004E-2</v>
      </c>
      <c r="AA42" s="20">
        <v>1.476</v>
      </c>
      <c r="AB42" s="19">
        <f t="shared" si="51"/>
        <v>0.95446854019083027</v>
      </c>
      <c r="AC42" s="19">
        <f t="shared" si="52"/>
        <v>0.40534987682880147</v>
      </c>
      <c r="AD42" s="19">
        <f t="shared" si="53"/>
        <v>1.6213995073152059</v>
      </c>
      <c r="AE42" s="19">
        <f t="shared" si="54"/>
        <v>2.0267493841440074</v>
      </c>
      <c r="AF42" s="36">
        <f t="shared" si="55"/>
        <v>0.24088750093976299</v>
      </c>
      <c r="AG42" s="26">
        <v>0.62880000000000003</v>
      </c>
      <c r="AH42" s="20">
        <v>2.7E-2</v>
      </c>
      <c r="AI42" s="20">
        <v>1.544</v>
      </c>
      <c r="AJ42" s="19">
        <f t="shared" si="56"/>
        <v>0.99844134556547559</v>
      </c>
      <c r="AK42" s="19">
        <f t="shared" si="57"/>
        <v>0.54997305564541521</v>
      </c>
      <c r="AL42" s="19">
        <f t="shared" si="58"/>
        <v>3.2998383338724913</v>
      </c>
      <c r="AM42" s="19">
        <f t="shared" si="59"/>
        <v>3.8498113895179067</v>
      </c>
      <c r="AN42" s="36">
        <f t="shared" si="60"/>
        <v>0.15933690007733906</v>
      </c>
      <c r="AO42" s="26">
        <v>0.51980000000000004</v>
      </c>
      <c r="AP42" s="20">
        <v>4.2000000000000003E-2</v>
      </c>
      <c r="AQ42" s="20">
        <v>1.6</v>
      </c>
      <c r="AR42" s="19">
        <f t="shared" si="61"/>
        <v>1.0346542441093012</v>
      </c>
      <c r="AS42" s="19">
        <f t="shared" si="62"/>
        <v>0.40358430683672586</v>
      </c>
      <c r="AT42" s="19">
        <f t="shared" si="63"/>
        <v>3.2286744546938069</v>
      </c>
      <c r="AU42" s="19">
        <f t="shared" si="64"/>
        <v>3.6322587615305326</v>
      </c>
      <c r="AV42" s="36">
        <f t="shared" si="65"/>
        <v>0.35488365700420443</v>
      </c>
      <c r="AW42" s="26">
        <v>0.439</v>
      </c>
      <c r="AX42" s="20">
        <v>3.3000000000000002E-2</v>
      </c>
      <c r="AY42" s="20">
        <v>1.627</v>
      </c>
      <c r="AZ42" s="19">
        <f t="shared" si="66"/>
        <v>1.0521140344786457</v>
      </c>
      <c r="BA42" s="19">
        <f t="shared" si="67"/>
        <v>0.29766371748074893</v>
      </c>
      <c r="BB42" s="19">
        <f t="shared" si="68"/>
        <v>2.9766371748074891</v>
      </c>
      <c r="BC42" s="19">
        <f t="shared" si="69"/>
        <v>3.2743008922882382</v>
      </c>
      <c r="BD42" s="36">
        <f t="shared" si="70"/>
        <v>0.36040914553922659</v>
      </c>
      <c r="BE42" s="26">
        <v>0.36230000000000001</v>
      </c>
      <c r="BF42" s="20">
        <v>2.8000000000000001E-2</v>
      </c>
      <c r="BG42" s="20">
        <v>1.651</v>
      </c>
      <c r="BH42" s="19">
        <f t="shared" si="71"/>
        <v>1.0676338481402852</v>
      </c>
      <c r="BI42" s="19">
        <f t="shared" si="72"/>
        <v>0.2087625386953893</v>
      </c>
      <c r="BJ42" s="19">
        <f t="shared" si="73"/>
        <v>2.5051504643446716</v>
      </c>
      <c r="BK42" s="19">
        <f t="shared" si="74"/>
        <v>2.7139130030400609</v>
      </c>
      <c r="BL42" s="36">
        <f t="shared" si="75"/>
        <v>0.37786805747879582</v>
      </c>
    </row>
    <row r="43" spans="2:64" ht="20.100000000000001" customHeight="1">
      <c r="B43" s="33" t="s">
        <v>22</v>
      </c>
      <c r="C43" s="34">
        <v>0.02</v>
      </c>
      <c r="D43" s="2"/>
      <c r="E43" s="38">
        <v>46</v>
      </c>
      <c r="F43" s="20">
        <f t="shared" si="38"/>
        <v>0.91460000000000008</v>
      </c>
      <c r="G43" s="20">
        <f t="shared" si="39"/>
        <v>6.6528035128119161</v>
      </c>
      <c r="H43" s="29">
        <f t="shared" si="40"/>
        <v>81798.732394366205</v>
      </c>
      <c r="I43" s="26">
        <v>0.55720000000000003</v>
      </c>
      <c r="J43" s="20">
        <v>9.8000000000000004E-2</v>
      </c>
      <c r="K43" s="20">
        <v>1.5469999999999999</v>
      </c>
      <c r="L43" s="19">
        <f t="shared" si="41"/>
        <v>1.0003813222731806</v>
      </c>
      <c r="M43" s="19">
        <f t="shared" si="42"/>
        <v>0.43353543254233357</v>
      </c>
      <c r="N43" s="19">
        <f t="shared" si="43"/>
        <v>0</v>
      </c>
      <c r="O43" s="19">
        <f t="shared" si="44"/>
        <v>0.43353543254233357</v>
      </c>
      <c r="P43" s="36">
        <f t="shared" si="45"/>
        <v>0</v>
      </c>
      <c r="Q43" s="26">
        <v>0.40810000000000002</v>
      </c>
      <c r="R43" s="20">
        <v>5.5E-2</v>
      </c>
      <c r="S43" s="20">
        <v>1.5109999999999999</v>
      </c>
      <c r="T43" s="19">
        <f t="shared" si="46"/>
        <v>0.97710160178072125</v>
      </c>
      <c r="U43" s="19">
        <f t="shared" si="47"/>
        <v>0.22186248505666684</v>
      </c>
      <c r="V43" s="19">
        <f t="shared" si="48"/>
        <v>0.44372497011333367</v>
      </c>
      <c r="W43" s="19">
        <f t="shared" si="49"/>
        <v>0.66558745517000051</v>
      </c>
      <c r="X43" s="36">
        <f t="shared" si="50"/>
        <v>0.10361636937888362</v>
      </c>
      <c r="Y43" s="26">
        <v>0.32950000000000002</v>
      </c>
      <c r="Z43" s="20">
        <v>8.1000000000000003E-2</v>
      </c>
      <c r="AA43" s="20">
        <v>1.5089999999999999</v>
      </c>
      <c r="AB43" s="19">
        <f t="shared" si="51"/>
        <v>0.97580828397558461</v>
      </c>
      <c r="AC43" s="19">
        <f t="shared" si="52"/>
        <v>0.14424842247966982</v>
      </c>
      <c r="AD43" s="19">
        <f t="shared" si="53"/>
        <v>0.57699368991867928</v>
      </c>
      <c r="AE43" s="19">
        <f t="shared" si="54"/>
        <v>0.72124211239834912</v>
      </c>
      <c r="AF43" s="36">
        <f t="shared" si="55"/>
        <v>0.30438990624329443</v>
      </c>
      <c r="AG43" s="26">
        <v>0.4052</v>
      </c>
      <c r="AH43" s="20">
        <v>5.7000000000000002E-2</v>
      </c>
      <c r="AI43" s="20">
        <v>1.5169999999999999</v>
      </c>
      <c r="AJ43" s="19">
        <f t="shared" si="56"/>
        <v>0.98098155519613106</v>
      </c>
      <c r="AK43" s="19">
        <f t="shared" si="57"/>
        <v>0.22046100856324108</v>
      </c>
      <c r="AL43" s="19">
        <f t="shared" si="58"/>
        <v>1.3227660513794464</v>
      </c>
      <c r="AM43" s="19">
        <f t="shared" si="59"/>
        <v>1.5432270599426874</v>
      </c>
      <c r="AN43" s="36">
        <f t="shared" si="60"/>
        <v>0.32471625139636062</v>
      </c>
      <c r="AO43" s="26">
        <v>0.52500000000000002</v>
      </c>
      <c r="AP43" s="20">
        <v>3.3000000000000002E-2</v>
      </c>
      <c r="AQ43" s="20">
        <v>1.524</v>
      </c>
      <c r="AR43" s="19">
        <f t="shared" si="61"/>
        <v>0.98550816751410941</v>
      </c>
      <c r="AS43" s="19">
        <f t="shared" si="62"/>
        <v>0.37351693375148992</v>
      </c>
      <c r="AT43" s="19">
        <f t="shared" si="63"/>
        <v>2.9881354700119194</v>
      </c>
      <c r="AU43" s="19">
        <f t="shared" si="64"/>
        <v>3.3616524037634092</v>
      </c>
      <c r="AV43" s="36">
        <f t="shared" si="65"/>
        <v>0.25297675530279484</v>
      </c>
      <c r="AW43" s="26">
        <v>0.47910000000000003</v>
      </c>
      <c r="AX43" s="20">
        <v>2.3E-2</v>
      </c>
      <c r="AY43" s="20">
        <v>1.548</v>
      </c>
      <c r="AZ43" s="19">
        <f t="shared" si="66"/>
        <v>1.001027981175749</v>
      </c>
      <c r="BA43" s="19">
        <f t="shared" si="67"/>
        <v>0.32093420714873588</v>
      </c>
      <c r="BB43" s="19">
        <f t="shared" si="68"/>
        <v>3.2093420714873586</v>
      </c>
      <c r="BC43" s="19">
        <f t="shared" si="69"/>
        <v>3.5302762786360944</v>
      </c>
      <c r="BD43" s="36">
        <f t="shared" si="70"/>
        <v>0.22739269341421905</v>
      </c>
      <c r="BE43" s="26">
        <v>0.43459999999999999</v>
      </c>
      <c r="BF43" s="20">
        <v>2.5000000000000001E-2</v>
      </c>
      <c r="BG43" s="20">
        <v>1.57</v>
      </c>
      <c r="BH43" s="19">
        <f t="shared" si="71"/>
        <v>1.0152544770322518</v>
      </c>
      <c r="BI43" s="19">
        <f t="shared" si="72"/>
        <v>0.27164424195662712</v>
      </c>
      <c r="BJ43" s="19">
        <f t="shared" si="73"/>
        <v>3.2597309034795257</v>
      </c>
      <c r="BK43" s="19">
        <f t="shared" si="74"/>
        <v>3.5313751454361526</v>
      </c>
      <c r="BL43" s="36">
        <f t="shared" si="75"/>
        <v>0.30508953897518953</v>
      </c>
    </row>
    <row r="44" spans="2:64" ht="20.100000000000001" customHeight="1" thickBot="1">
      <c r="B44" s="13" t="s">
        <v>16</v>
      </c>
      <c r="C44" s="14">
        <f>1/(2*PI())*SQRT($C$2/(C41+C42))</f>
        <v>1.546410319301774</v>
      </c>
      <c r="D44" s="2"/>
      <c r="E44" s="38">
        <v>48</v>
      </c>
      <c r="F44" s="20">
        <f t="shared" si="38"/>
        <v>0.9546</v>
      </c>
      <c r="G44" s="20">
        <f t="shared" si="39"/>
        <v>6.9437636489506387</v>
      </c>
      <c r="H44" s="29">
        <f t="shared" si="40"/>
        <v>85376.1971830986</v>
      </c>
      <c r="I44" s="22">
        <v>0.47949999999999998</v>
      </c>
      <c r="J44" s="19">
        <v>7.6999999999999999E-2</v>
      </c>
      <c r="K44" s="19">
        <v>1.569</v>
      </c>
      <c r="L44" s="19">
        <f t="shared" si="41"/>
        <v>1.0146078181296834</v>
      </c>
      <c r="M44" s="19">
        <f t="shared" si="42"/>
        <v>0.33025155039596654</v>
      </c>
      <c r="N44" s="19">
        <f t="shared" si="43"/>
        <v>0</v>
      </c>
      <c r="O44" s="19">
        <f t="shared" si="44"/>
        <v>0.33025155039596654</v>
      </c>
      <c r="P44" s="36">
        <f t="shared" si="45"/>
        <v>0</v>
      </c>
      <c r="Q44" s="22">
        <v>0.33029999999999998</v>
      </c>
      <c r="R44" s="19">
        <v>4.9000000000000002E-2</v>
      </c>
      <c r="S44" s="19">
        <v>1.5349999999999999</v>
      </c>
      <c r="T44" s="19">
        <f t="shared" si="46"/>
        <v>0.99262141544236071</v>
      </c>
      <c r="U44" s="19">
        <f t="shared" si="47"/>
        <v>0.14998770569854961</v>
      </c>
      <c r="V44" s="19">
        <f t="shared" si="48"/>
        <v>0.29997541139709921</v>
      </c>
      <c r="W44" s="19">
        <f t="shared" si="49"/>
        <v>0.44996311709564885</v>
      </c>
      <c r="X44" s="36">
        <f t="shared" si="50"/>
        <v>9.526855815548696E-2</v>
      </c>
      <c r="Y44" s="22">
        <v>0.24260000000000001</v>
      </c>
      <c r="Z44" s="19">
        <v>5.3999999999999999E-2</v>
      </c>
      <c r="AA44" s="19">
        <v>1.5629999999999999</v>
      </c>
      <c r="AB44" s="19">
        <f t="shared" si="51"/>
        <v>1.0107278647142734</v>
      </c>
      <c r="AC44" s="19">
        <f t="shared" si="52"/>
        <v>8.3892146008820834E-2</v>
      </c>
      <c r="AD44" s="19">
        <f t="shared" si="53"/>
        <v>0.33556858403528333</v>
      </c>
      <c r="AE44" s="19">
        <f t="shared" si="54"/>
        <v>0.41946073004410417</v>
      </c>
      <c r="AF44" s="36">
        <f t="shared" si="55"/>
        <v>0.21771004335968575</v>
      </c>
      <c r="AG44" s="26">
        <v>0.20230000000000001</v>
      </c>
      <c r="AH44" s="20">
        <v>5.8999999999999997E-2</v>
      </c>
      <c r="AI44" s="20">
        <v>1.6180000000000001</v>
      </c>
      <c r="AJ44" s="19">
        <f t="shared" si="56"/>
        <v>1.0462941043555309</v>
      </c>
      <c r="AK44" s="19">
        <f t="shared" si="57"/>
        <v>6.2513030779055387E-2</v>
      </c>
      <c r="AL44" s="19">
        <f t="shared" si="58"/>
        <v>0.37507818467433235</v>
      </c>
      <c r="AM44" s="19">
        <f t="shared" si="59"/>
        <v>0.43759121545338775</v>
      </c>
      <c r="AN44" s="36">
        <f t="shared" si="60"/>
        <v>0.38235524644158347</v>
      </c>
      <c r="AO44" s="26">
        <v>0.251</v>
      </c>
      <c r="AP44" s="20">
        <v>4.5999999999999999E-2</v>
      </c>
      <c r="AQ44" s="20">
        <v>1.5089999999999999</v>
      </c>
      <c r="AR44" s="19">
        <f t="shared" si="61"/>
        <v>0.97580828397558461</v>
      </c>
      <c r="AS44" s="19">
        <f t="shared" si="62"/>
        <v>8.3704282385291331E-2</v>
      </c>
      <c r="AT44" s="19">
        <f t="shared" si="63"/>
        <v>0.66963425908233065</v>
      </c>
      <c r="AU44" s="19">
        <f t="shared" si="64"/>
        <v>0.75333854146762202</v>
      </c>
      <c r="AV44" s="36">
        <f t="shared" si="65"/>
        <v>0.34572680709114928</v>
      </c>
      <c r="AW44" s="22">
        <v>0.3695</v>
      </c>
      <c r="AX44" s="19">
        <v>6.2E-2</v>
      </c>
      <c r="AY44" s="19">
        <v>1.51</v>
      </c>
      <c r="AZ44" s="19">
        <f t="shared" si="66"/>
        <v>0.97645494287815293</v>
      </c>
      <c r="BA44" s="19">
        <f t="shared" si="67"/>
        <v>0.1816370897974304</v>
      </c>
      <c r="BB44" s="19">
        <f t="shared" si="68"/>
        <v>1.8163708979743038</v>
      </c>
      <c r="BC44" s="19">
        <f t="shared" si="69"/>
        <v>1.9980079877717343</v>
      </c>
      <c r="BD44" s="36">
        <f t="shared" si="70"/>
        <v>0.58324676842433676</v>
      </c>
      <c r="BE44" s="22">
        <v>0.3876</v>
      </c>
      <c r="BF44" s="19">
        <v>2.3E-2</v>
      </c>
      <c r="BG44" s="19">
        <v>1.5069999999999999</v>
      </c>
      <c r="BH44" s="19">
        <f t="shared" si="71"/>
        <v>0.97451496617044797</v>
      </c>
      <c r="BI44" s="19">
        <f t="shared" si="72"/>
        <v>0.19907457458397584</v>
      </c>
      <c r="BJ44" s="19">
        <f t="shared" si="73"/>
        <v>2.3888948950077102</v>
      </c>
      <c r="BK44" s="19">
        <f t="shared" si="74"/>
        <v>2.5879694695916862</v>
      </c>
      <c r="BL44" s="36">
        <f t="shared" si="75"/>
        <v>0.25860823116883436</v>
      </c>
    </row>
    <row r="45" spans="2:64" ht="20.100000000000001" customHeight="1">
      <c r="B45" s="2"/>
      <c r="C45" s="2"/>
      <c r="D45" s="2"/>
      <c r="E45" s="38">
        <v>50</v>
      </c>
      <c r="F45" s="20">
        <f t="shared" si="38"/>
        <v>0.99460000000000004</v>
      </c>
      <c r="G45" s="20">
        <f t="shared" si="39"/>
        <v>7.2347237850893631</v>
      </c>
      <c r="H45" s="29">
        <f t="shared" si="40"/>
        <v>88953.661971830996</v>
      </c>
      <c r="I45" s="22">
        <v>0.82040000000000002</v>
      </c>
      <c r="J45" s="19">
        <v>6.0999999999999999E-2</v>
      </c>
      <c r="K45" s="19">
        <v>1.573</v>
      </c>
      <c r="L45" s="19">
        <f t="shared" si="41"/>
        <v>1.0171944537399566</v>
      </c>
      <c r="M45" s="19">
        <f t="shared" si="42"/>
        <v>0.97169619828856424</v>
      </c>
      <c r="N45" s="19">
        <f t="shared" si="43"/>
        <v>0</v>
      </c>
      <c r="O45" s="19">
        <f t="shared" si="44"/>
        <v>0.97169619828856424</v>
      </c>
      <c r="P45" s="36">
        <f t="shared" si="45"/>
        <v>0</v>
      </c>
      <c r="Q45" s="22">
        <v>0.29899999999999999</v>
      </c>
      <c r="R45" s="19">
        <v>0.11600000000000001</v>
      </c>
      <c r="S45" s="19">
        <v>1.6659999999999999</v>
      </c>
      <c r="T45" s="19">
        <f t="shared" si="46"/>
        <v>1.0773337316788099</v>
      </c>
      <c r="U45" s="19">
        <f t="shared" si="47"/>
        <v>0.14478185135154062</v>
      </c>
      <c r="V45" s="19">
        <f t="shared" si="48"/>
        <v>0.28956370270308124</v>
      </c>
      <c r="W45" s="19">
        <f t="shared" si="49"/>
        <v>0.43434555405462183</v>
      </c>
      <c r="X45" s="36">
        <f t="shared" si="50"/>
        <v>0.26567135827286908</v>
      </c>
      <c r="Y45" s="22">
        <v>0.21129999999999999</v>
      </c>
      <c r="Z45" s="19">
        <v>6.6000000000000003E-2</v>
      </c>
      <c r="AA45" s="19">
        <v>1.8149999999999999</v>
      </c>
      <c r="AB45" s="19">
        <f t="shared" si="51"/>
        <v>1.1736859081614885</v>
      </c>
      <c r="AC45" s="19">
        <f t="shared" si="52"/>
        <v>8.5817134258011879E-2</v>
      </c>
      <c r="AD45" s="19">
        <f t="shared" si="53"/>
        <v>0.34326853703204752</v>
      </c>
      <c r="AE45" s="19">
        <f t="shared" si="54"/>
        <v>0.42908567129005937</v>
      </c>
      <c r="AF45" s="36">
        <f t="shared" si="55"/>
        <v>0.35880950795037458</v>
      </c>
      <c r="AG45" s="22">
        <v>0.1605</v>
      </c>
      <c r="AH45" s="19">
        <v>5.8000000000000003E-2</v>
      </c>
      <c r="AI45" s="19">
        <v>1.88</v>
      </c>
      <c r="AJ45" s="19">
        <f t="shared" si="56"/>
        <v>1.2157187368284288</v>
      </c>
      <c r="AK45" s="19">
        <f t="shared" si="57"/>
        <v>5.3123603544587658E-2</v>
      </c>
      <c r="AL45" s="19">
        <f t="shared" si="58"/>
        <v>0.31874162126752598</v>
      </c>
      <c r="AM45" s="19">
        <f t="shared" si="59"/>
        <v>0.37186522481211365</v>
      </c>
      <c r="AN45" s="36">
        <f t="shared" si="60"/>
        <v>0.50745986498540918</v>
      </c>
      <c r="AO45" s="22">
        <v>0.1628</v>
      </c>
      <c r="AP45" s="19">
        <v>6.9000000000000006E-2</v>
      </c>
      <c r="AQ45" s="19">
        <v>2.0219999999999998</v>
      </c>
      <c r="AR45" s="19">
        <f t="shared" si="61"/>
        <v>1.3075443009931291</v>
      </c>
      <c r="AS45" s="19">
        <f t="shared" si="62"/>
        <v>6.3225585316563276E-2</v>
      </c>
      <c r="AT45" s="19">
        <f t="shared" si="63"/>
        <v>0.50580468253250621</v>
      </c>
      <c r="AU45" s="19">
        <f t="shared" si="64"/>
        <v>0.56903026784906952</v>
      </c>
      <c r="AV45" s="36">
        <f t="shared" si="65"/>
        <v>0.93112532173641394</v>
      </c>
      <c r="AW45" s="22">
        <v>0.2074</v>
      </c>
      <c r="AX45" s="19">
        <v>3.4000000000000002E-2</v>
      </c>
      <c r="AY45" s="19">
        <v>2.0590000000000002</v>
      </c>
      <c r="AZ45" s="19">
        <f t="shared" si="66"/>
        <v>1.3314706803881571</v>
      </c>
      <c r="BA45" s="19">
        <f t="shared" si="67"/>
        <v>0.10640252943793201</v>
      </c>
      <c r="BB45" s="19">
        <f t="shared" si="68"/>
        <v>1.06402529437932</v>
      </c>
      <c r="BC45" s="19">
        <f t="shared" si="69"/>
        <v>1.1704278238172521</v>
      </c>
      <c r="BD45" s="36">
        <f t="shared" si="70"/>
        <v>0.59470058729439412</v>
      </c>
      <c r="BE45" s="22">
        <v>0.27379999999999999</v>
      </c>
      <c r="BF45" s="19">
        <v>6.4000000000000001E-2</v>
      </c>
      <c r="BG45" s="19">
        <v>1.55</v>
      </c>
      <c r="BH45" s="19">
        <f t="shared" si="71"/>
        <v>1.0023212989808856</v>
      </c>
      <c r="BI45" s="19">
        <f t="shared" si="72"/>
        <v>0.10508773675875778</v>
      </c>
      <c r="BJ45" s="19">
        <f t="shared" si="73"/>
        <v>1.2610528411050934</v>
      </c>
      <c r="BK45" s="19">
        <f t="shared" si="74"/>
        <v>1.3661405778638511</v>
      </c>
      <c r="BL45" s="36">
        <f t="shared" si="75"/>
        <v>0.76125713031482223</v>
      </c>
    </row>
    <row r="46" spans="2:64" ht="20.100000000000001" customHeight="1">
      <c r="B46" s="2"/>
      <c r="C46" s="2"/>
      <c r="D46" s="2"/>
      <c r="E46" s="38">
        <v>52</v>
      </c>
      <c r="F46" s="20">
        <f t="shared" si="38"/>
        <v>1.0346</v>
      </c>
      <c r="G46" s="20">
        <f t="shared" si="39"/>
        <v>7.5256839212280857</v>
      </c>
      <c r="H46" s="29">
        <f t="shared" si="40"/>
        <v>92531.126760563377</v>
      </c>
      <c r="I46" s="26">
        <v>0.89359999999999995</v>
      </c>
      <c r="J46" s="20">
        <v>0.04</v>
      </c>
      <c r="K46" s="19">
        <v>1.587</v>
      </c>
      <c r="L46" s="19">
        <f t="shared" si="41"/>
        <v>1.0262476783759131</v>
      </c>
      <c r="M46" s="19">
        <f t="shared" si="42"/>
        <v>1.1734428110625226</v>
      </c>
      <c r="N46" s="19">
        <f t="shared" si="43"/>
        <v>0</v>
      </c>
      <c r="O46" s="19">
        <f t="shared" si="44"/>
        <v>1.1734428110625226</v>
      </c>
      <c r="P46" s="36">
        <f t="shared" si="45"/>
        <v>0</v>
      </c>
      <c r="Q46" s="26">
        <v>0.2465</v>
      </c>
      <c r="R46" s="20">
        <v>0.107</v>
      </c>
      <c r="S46" s="19">
        <v>1.974</v>
      </c>
      <c r="T46" s="19">
        <f t="shared" si="46"/>
        <v>1.2765046736698502</v>
      </c>
      <c r="U46" s="19">
        <f t="shared" si="47"/>
        <v>0.13814968494574106</v>
      </c>
      <c r="V46" s="19">
        <f t="shared" si="48"/>
        <v>0.27629936989148213</v>
      </c>
      <c r="W46" s="19">
        <f t="shared" si="49"/>
        <v>0.41444905483722316</v>
      </c>
      <c r="X46" s="36">
        <f t="shared" si="50"/>
        <v>0.34404466449808196</v>
      </c>
      <c r="Y46" s="26">
        <v>0.45190000000000002</v>
      </c>
      <c r="Z46" s="20">
        <v>6.6000000000000003E-2</v>
      </c>
      <c r="AA46" s="19">
        <v>1.6319999999999999</v>
      </c>
      <c r="AB46" s="19">
        <f t="shared" si="51"/>
        <v>1.0553473289914872</v>
      </c>
      <c r="AC46" s="19">
        <f t="shared" si="52"/>
        <v>0.31735602400170571</v>
      </c>
      <c r="AD46" s="19">
        <f t="shared" si="53"/>
        <v>1.2694240960068228</v>
      </c>
      <c r="AE46" s="19">
        <f t="shared" si="54"/>
        <v>1.5867801200085285</v>
      </c>
      <c r="AF46" s="36">
        <f t="shared" si="55"/>
        <v>0.29010218030135115</v>
      </c>
      <c r="AG46" s="22">
        <v>0.31430000000000002</v>
      </c>
      <c r="AH46" s="19">
        <v>6.3E-2</v>
      </c>
      <c r="AI46" s="19">
        <v>1.952</v>
      </c>
      <c r="AJ46" s="19">
        <f t="shared" si="56"/>
        <v>1.2622781778133474</v>
      </c>
      <c r="AK46" s="19">
        <f t="shared" si="57"/>
        <v>0.21961911828786262</v>
      </c>
      <c r="AL46" s="19">
        <f t="shared" si="58"/>
        <v>1.3177147097271757</v>
      </c>
      <c r="AM46" s="19">
        <f t="shared" si="59"/>
        <v>1.5373338280150384</v>
      </c>
      <c r="AN46" s="36">
        <f t="shared" si="60"/>
        <v>0.59423493947068995</v>
      </c>
      <c r="AO46" s="26">
        <v>0.15859999999999999</v>
      </c>
      <c r="AP46" s="20">
        <v>3.7999999999999999E-2</v>
      </c>
      <c r="AQ46" s="19">
        <v>2.512</v>
      </c>
      <c r="AR46" s="19">
        <f t="shared" si="61"/>
        <v>1.6244071632516028</v>
      </c>
      <c r="AS46" s="19">
        <f t="shared" si="62"/>
        <v>9.2612027281661471E-2</v>
      </c>
      <c r="AT46" s="19">
        <f t="shared" si="63"/>
        <v>0.74089621825329177</v>
      </c>
      <c r="AU46" s="19">
        <f t="shared" si="64"/>
        <v>0.83350824553495328</v>
      </c>
      <c r="AV46" s="36">
        <f t="shared" si="65"/>
        <v>0.79144294270683813</v>
      </c>
      <c r="AW46" s="26">
        <v>0.23280000000000001</v>
      </c>
      <c r="AX46" s="20">
        <v>0.05</v>
      </c>
      <c r="AY46" s="19">
        <v>1.8169999999999999</v>
      </c>
      <c r="AZ46" s="19">
        <f t="shared" si="66"/>
        <v>1.1749792259666252</v>
      </c>
      <c r="BA46" s="19">
        <f t="shared" si="67"/>
        <v>0.10439929393994714</v>
      </c>
      <c r="BB46" s="19">
        <f t="shared" si="68"/>
        <v>1.0439929393994714</v>
      </c>
      <c r="BC46" s="19">
        <f t="shared" si="69"/>
        <v>1.1483922333394185</v>
      </c>
      <c r="BD46" s="36">
        <f t="shared" si="70"/>
        <v>0.6810619477069112</v>
      </c>
      <c r="BE46" s="26">
        <v>0.29289999999999999</v>
      </c>
      <c r="BF46" s="20">
        <v>3.7999999999999999E-2</v>
      </c>
      <c r="BG46" s="19">
        <v>1.532</v>
      </c>
      <c r="BH46" s="19">
        <f t="shared" si="71"/>
        <v>0.99068143873465586</v>
      </c>
      <c r="BI46" s="19">
        <f t="shared" si="72"/>
        <v>0.11748381179788363</v>
      </c>
      <c r="BJ46" s="19">
        <f t="shared" si="73"/>
        <v>1.4098057415746035</v>
      </c>
      <c r="BK46" s="19">
        <f t="shared" si="74"/>
        <v>1.5272895533724871</v>
      </c>
      <c r="BL46" s="36">
        <f t="shared" si="75"/>
        <v>0.44155939575156472</v>
      </c>
    </row>
    <row r="47" spans="2:64" ht="20.100000000000001" customHeight="1">
      <c r="B47" s="2"/>
      <c r="C47" s="2"/>
      <c r="D47" s="2"/>
      <c r="E47" s="38">
        <v>54</v>
      </c>
      <c r="F47" s="20">
        <f t="shared" si="38"/>
        <v>1.0746</v>
      </c>
      <c r="G47" s="20">
        <f t="shared" si="39"/>
        <v>7.8166440573668101</v>
      </c>
      <c r="H47" s="29">
        <f t="shared" si="40"/>
        <v>96108.591549295772</v>
      </c>
      <c r="I47" s="22">
        <v>1.0212000000000001</v>
      </c>
      <c r="J47" s="19">
        <v>3.6999999999999998E-2</v>
      </c>
      <c r="K47" s="19">
        <v>1.607</v>
      </c>
      <c r="L47" s="19">
        <f t="shared" si="41"/>
        <v>1.0391808564272793</v>
      </c>
      <c r="M47" s="19">
        <f t="shared" si="42"/>
        <v>1.5713579268930045</v>
      </c>
      <c r="N47" s="19">
        <f t="shared" si="43"/>
        <v>0</v>
      </c>
      <c r="O47" s="19">
        <f t="shared" si="44"/>
        <v>1.5713579268930045</v>
      </c>
      <c r="P47" s="36">
        <f t="shared" si="45"/>
        <v>0</v>
      </c>
      <c r="Q47" s="22">
        <v>0.88739999999999997</v>
      </c>
      <c r="R47" s="19">
        <v>3.5999999999999997E-2</v>
      </c>
      <c r="S47" s="19">
        <v>1.5860000000000001</v>
      </c>
      <c r="T47" s="19">
        <f t="shared" si="46"/>
        <v>1.0256010194733449</v>
      </c>
      <c r="U47" s="19">
        <f t="shared" si="47"/>
        <v>1.1557581634404694</v>
      </c>
      <c r="V47" s="19">
        <f t="shared" si="48"/>
        <v>2.3115163268809389</v>
      </c>
      <c r="W47" s="19">
        <f t="shared" si="49"/>
        <v>3.4672744903214081</v>
      </c>
      <c r="X47" s="36">
        <f t="shared" si="50"/>
        <v>7.472150652570432E-2</v>
      </c>
      <c r="Y47" s="22">
        <v>0.80769999999999997</v>
      </c>
      <c r="Z47" s="19">
        <v>2.7E-2</v>
      </c>
      <c r="AA47" s="19">
        <v>1.5720000000000001</v>
      </c>
      <c r="AB47" s="19">
        <f t="shared" si="51"/>
        <v>1.0165477948373884</v>
      </c>
      <c r="AC47" s="19">
        <f t="shared" si="52"/>
        <v>0.94064771338525432</v>
      </c>
      <c r="AD47" s="19">
        <f t="shared" si="53"/>
        <v>3.7625908535410173</v>
      </c>
      <c r="AE47" s="19">
        <f t="shared" si="54"/>
        <v>4.703238566926272</v>
      </c>
      <c r="AF47" s="36">
        <f t="shared" si="55"/>
        <v>0.11011223961289759</v>
      </c>
      <c r="AG47" s="26">
        <v>0.76839999999999997</v>
      </c>
      <c r="AH47" s="20">
        <v>2.1999999999999999E-2</v>
      </c>
      <c r="AI47" s="19">
        <v>1.5629999999999999</v>
      </c>
      <c r="AJ47" s="19">
        <f t="shared" si="56"/>
        <v>1.0107278647142734</v>
      </c>
      <c r="AK47" s="19">
        <f t="shared" si="57"/>
        <v>0.84161685282138443</v>
      </c>
      <c r="AL47" s="19">
        <f t="shared" si="58"/>
        <v>5.0497011169283068</v>
      </c>
      <c r="AM47" s="19">
        <f t="shared" si="59"/>
        <v>5.8913179697496911</v>
      </c>
      <c r="AN47" s="36">
        <f t="shared" si="60"/>
        <v>0.13304502649758571</v>
      </c>
      <c r="AO47" s="22">
        <v>0.73509999999999998</v>
      </c>
      <c r="AP47" s="19">
        <v>0.02</v>
      </c>
      <c r="AQ47" s="19">
        <v>1.5609999999999999</v>
      </c>
      <c r="AR47" s="19">
        <f t="shared" si="61"/>
        <v>1.0094345469091368</v>
      </c>
      <c r="AS47" s="19">
        <f t="shared" si="62"/>
        <v>0.76828155472811566</v>
      </c>
      <c r="AT47" s="19">
        <f t="shared" si="63"/>
        <v>6.1462524378249253</v>
      </c>
      <c r="AU47" s="19">
        <f t="shared" si="64"/>
        <v>6.9145339925530411</v>
      </c>
      <c r="AV47" s="36">
        <f t="shared" si="65"/>
        <v>0.16085425215382104</v>
      </c>
      <c r="AW47" s="22">
        <v>0.67600000000000005</v>
      </c>
      <c r="AX47" s="19">
        <v>2.5999999999999999E-2</v>
      </c>
      <c r="AY47" s="19">
        <v>1.5489999999999999</v>
      </c>
      <c r="AZ47" s="19">
        <f t="shared" si="66"/>
        <v>1.0016746400783172</v>
      </c>
      <c r="BA47" s="19">
        <f t="shared" si="67"/>
        <v>0.6397613248083609</v>
      </c>
      <c r="BB47" s="19">
        <f t="shared" si="68"/>
        <v>6.3976132480836085</v>
      </c>
      <c r="BC47" s="19">
        <f t="shared" si="69"/>
        <v>7.0373745728919692</v>
      </c>
      <c r="BD47" s="36">
        <f t="shared" si="70"/>
        <v>0.25738482653213546</v>
      </c>
      <c r="BE47" s="22">
        <v>0.61019999999999996</v>
      </c>
      <c r="BF47" s="19">
        <v>2.1999999999999999E-2</v>
      </c>
      <c r="BG47" s="19">
        <v>1.536</v>
      </c>
      <c r="BH47" s="19">
        <f t="shared" si="71"/>
        <v>0.99326807434492914</v>
      </c>
      <c r="BI47" s="19">
        <f t="shared" si="72"/>
        <v>0.5125645815590727</v>
      </c>
      <c r="BJ47" s="19">
        <f t="shared" si="73"/>
        <v>6.1507749787088732</v>
      </c>
      <c r="BK47" s="19">
        <f t="shared" si="74"/>
        <v>6.6633395602679464</v>
      </c>
      <c r="BL47" s="36">
        <f t="shared" si="75"/>
        <v>0.25697632580327301</v>
      </c>
    </row>
    <row r="48" spans="2:64" ht="20.100000000000001" customHeight="1">
      <c r="B48" s="2"/>
      <c r="C48" s="2"/>
      <c r="D48" s="2"/>
      <c r="E48" s="38">
        <v>56</v>
      </c>
      <c r="F48" s="20">
        <f t="shared" si="38"/>
        <v>1.1146</v>
      </c>
      <c r="G48" s="21">
        <f t="shared" si="39"/>
        <v>8.1076041935055354</v>
      </c>
      <c r="H48" s="30">
        <f t="shared" si="40"/>
        <v>99686.056338028182</v>
      </c>
      <c r="I48" s="27">
        <v>0.9456</v>
      </c>
      <c r="J48" s="21">
        <v>0.13300000000000001</v>
      </c>
      <c r="K48" s="21">
        <v>1.5680000000000001</v>
      </c>
      <c r="L48" s="19">
        <f t="shared" si="41"/>
        <v>1.0139611592271152</v>
      </c>
      <c r="M48" s="19">
        <f t="shared" si="42"/>
        <v>1.2827109398229732</v>
      </c>
      <c r="N48" s="19">
        <f t="shared" si="43"/>
        <v>0</v>
      </c>
      <c r="O48" s="19">
        <f t="shared" si="44"/>
        <v>1.2827109398229732</v>
      </c>
      <c r="P48" s="36">
        <f t="shared" si="45"/>
        <v>0</v>
      </c>
      <c r="Q48" s="27">
        <v>0.80930000000000002</v>
      </c>
      <c r="R48" s="21">
        <v>0.115</v>
      </c>
      <c r="S48" s="21">
        <v>1.554</v>
      </c>
      <c r="T48" s="19">
        <f t="shared" si="46"/>
        <v>1.0049079345911587</v>
      </c>
      <c r="U48" s="19">
        <f t="shared" si="47"/>
        <v>0.92287496434989624</v>
      </c>
      <c r="V48" s="19">
        <f t="shared" si="48"/>
        <v>1.8457499286997925</v>
      </c>
      <c r="W48" s="19">
        <f t="shared" si="49"/>
        <v>2.7686248930496888</v>
      </c>
      <c r="X48" s="36">
        <f t="shared" si="50"/>
        <v>0.22915884362296782</v>
      </c>
      <c r="Y48" s="27">
        <v>0.69010000000000005</v>
      </c>
      <c r="Z48" s="21">
        <v>6.3E-2</v>
      </c>
      <c r="AA48" s="21">
        <v>1.514</v>
      </c>
      <c r="AB48" s="19">
        <f t="shared" si="51"/>
        <v>0.97904157848842621</v>
      </c>
      <c r="AC48" s="19">
        <f t="shared" si="52"/>
        <v>0.63693858696688754</v>
      </c>
      <c r="AD48" s="19">
        <f t="shared" si="53"/>
        <v>2.5477543478675502</v>
      </c>
      <c r="AE48" s="19">
        <f t="shared" si="54"/>
        <v>3.1846929348344375</v>
      </c>
      <c r="AF48" s="36">
        <f t="shared" si="55"/>
        <v>0.2383192087061746</v>
      </c>
      <c r="AG48" s="22">
        <v>0.60799999999999998</v>
      </c>
      <c r="AH48" s="19">
        <v>5.1999999999999998E-2</v>
      </c>
      <c r="AI48" s="19">
        <v>1.5089999999999999</v>
      </c>
      <c r="AJ48" s="19">
        <f t="shared" si="56"/>
        <v>0.97580828397558461</v>
      </c>
      <c r="AK48" s="19">
        <f t="shared" si="57"/>
        <v>0.49114236033834913</v>
      </c>
      <c r="AL48" s="19">
        <f t="shared" si="58"/>
        <v>2.9468541620300948</v>
      </c>
      <c r="AM48" s="19">
        <f t="shared" si="59"/>
        <v>3.4379965223684437</v>
      </c>
      <c r="AN48" s="36">
        <f t="shared" si="60"/>
        <v>0.29311620601206134</v>
      </c>
      <c r="AO48" s="27">
        <v>0.52910000000000001</v>
      </c>
      <c r="AP48" s="21">
        <v>5.5E-2</v>
      </c>
      <c r="AQ48" s="21">
        <v>1.5109999999999999</v>
      </c>
      <c r="AR48" s="19">
        <f t="shared" si="61"/>
        <v>0.97710160178072125</v>
      </c>
      <c r="AS48" s="19">
        <f t="shared" si="62"/>
        <v>0.37292904298279939</v>
      </c>
      <c r="AT48" s="19">
        <f t="shared" si="63"/>
        <v>2.9834323438623951</v>
      </c>
      <c r="AU48" s="19">
        <f t="shared" si="64"/>
        <v>3.3563613868451947</v>
      </c>
      <c r="AV48" s="36">
        <f t="shared" si="65"/>
        <v>0.41446547751553448</v>
      </c>
      <c r="AW48" s="27">
        <v>0.47670000000000001</v>
      </c>
      <c r="AX48" s="21">
        <v>2.4E-2</v>
      </c>
      <c r="AY48" s="21">
        <v>1.502</v>
      </c>
      <c r="AZ48" s="19">
        <f t="shared" si="66"/>
        <v>0.97128167165760648</v>
      </c>
      <c r="BA48" s="19">
        <f t="shared" si="67"/>
        <v>0.299124457606886</v>
      </c>
      <c r="BB48" s="19">
        <f t="shared" si="68"/>
        <v>2.9912445760688602</v>
      </c>
      <c r="BC48" s="19">
        <f t="shared" si="69"/>
        <v>3.2903690336757463</v>
      </c>
      <c r="BD48" s="36">
        <f t="shared" si="70"/>
        <v>0.2233869837433351</v>
      </c>
      <c r="BE48" s="27">
        <v>0.4294</v>
      </c>
      <c r="BF48" s="21">
        <v>2.5999999999999999E-2</v>
      </c>
      <c r="BG48" s="21">
        <v>1.4970000000000001</v>
      </c>
      <c r="BH48" s="19">
        <f t="shared" si="71"/>
        <v>0.96804837714476499</v>
      </c>
      <c r="BI48" s="19">
        <f t="shared" si="72"/>
        <v>0.2410956839708108</v>
      </c>
      <c r="BJ48" s="19">
        <f t="shared" si="73"/>
        <v>2.8931482076497299</v>
      </c>
      <c r="BK48" s="19">
        <f t="shared" si="74"/>
        <v>3.1342438916205406</v>
      </c>
      <c r="BL48" s="36">
        <f t="shared" si="75"/>
        <v>0.28847285437754899</v>
      </c>
    </row>
    <row r="49" spans="2:64" ht="20.100000000000001" customHeight="1">
      <c r="B49" s="15"/>
      <c r="C49" s="2"/>
      <c r="D49" s="2"/>
      <c r="E49" s="38">
        <v>58</v>
      </c>
      <c r="F49" s="20">
        <f t="shared" si="38"/>
        <v>1.1545999999999998</v>
      </c>
      <c r="G49" s="21">
        <f t="shared" si="39"/>
        <v>8.3985643296442571</v>
      </c>
      <c r="H49" s="30">
        <f t="shared" si="40"/>
        <v>103263.52112676055</v>
      </c>
      <c r="I49" s="27">
        <v>1.0187999999999999</v>
      </c>
      <c r="J49" s="21">
        <v>6.8000000000000005E-2</v>
      </c>
      <c r="K49" s="21">
        <v>1.524</v>
      </c>
      <c r="L49" s="19">
        <f t="shared" si="41"/>
        <v>0.98550816751410941</v>
      </c>
      <c r="M49" s="19">
        <f t="shared" si="42"/>
        <v>1.4065965942335095</v>
      </c>
      <c r="N49" s="19">
        <f t="shared" si="43"/>
        <v>0</v>
      </c>
      <c r="O49" s="19">
        <f t="shared" si="44"/>
        <v>1.4065965942335095</v>
      </c>
      <c r="P49" s="36">
        <f t="shared" si="45"/>
        <v>0</v>
      </c>
      <c r="Q49" s="27">
        <v>0.86240000000000006</v>
      </c>
      <c r="R49" s="21">
        <v>5.8999999999999997E-2</v>
      </c>
      <c r="S49" s="21">
        <v>1.5109999999999999</v>
      </c>
      <c r="T49" s="19">
        <f t="shared" si="46"/>
        <v>0.97710160178072125</v>
      </c>
      <c r="U49" s="19">
        <f t="shared" si="47"/>
        <v>0.99075934943069732</v>
      </c>
      <c r="V49" s="19">
        <f t="shared" si="48"/>
        <v>1.9815186988613946</v>
      </c>
      <c r="W49" s="19">
        <f t="shared" si="49"/>
        <v>2.9722780482920919</v>
      </c>
      <c r="X49" s="36">
        <f t="shared" si="50"/>
        <v>0.1111521053337115</v>
      </c>
      <c r="Y49" s="27">
        <v>0.75229999999999997</v>
      </c>
      <c r="Z49" s="21">
        <v>4.2000000000000003E-2</v>
      </c>
      <c r="AA49" s="21">
        <v>1.502</v>
      </c>
      <c r="AB49" s="19">
        <f t="shared" si="51"/>
        <v>0.97128167165760648</v>
      </c>
      <c r="AC49" s="19">
        <f t="shared" si="52"/>
        <v>0.74497850802283794</v>
      </c>
      <c r="AD49" s="19">
        <f t="shared" si="53"/>
        <v>2.9799140320913517</v>
      </c>
      <c r="AE49" s="19">
        <f t="shared" si="54"/>
        <v>3.7248925401141895</v>
      </c>
      <c r="AF49" s="36">
        <f t="shared" si="55"/>
        <v>0.15637088862033457</v>
      </c>
      <c r="AG49" s="27">
        <v>0.625</v>
      </c>
      <c r="AH49" s="21">
        <v>4.2999999999999997E-2</v>
      </c>
      <c r="AI49" s="21">
        <v>1.5009999999999999</v>
      </c>
      <c r="AJ49" s="19">
        <f t="shared" si="56"/>
        <v>0.97063501275503805</v>
      </c>
      <c r="AK49" s="19">
        <f t="shared" si="57"/>
        <v>0.51350322338443577</v>
      </c>
      <c r="AL49" s="19">
        <f t="shared" si="58"/>
        <v>3.0810193403066148</v>
      </c>
      <c r="AM49" s="19">
        <f t="shared" si="59"/>
        <v>3.5945225636910507</v>
      </c>
      <c r="AN49" s="36">
        <f t="shared" si="60"/>
        <v>0.23982135230822793</v>
      </c>
      <c r="AO49" s="27">
        <v>0.52459999999999996</v>
      </c>
      <c r="AP49" s="21">
        <v>4.1000000000000002E-2</v>
      </c>
      <c r="AQ49" s="21">
        <v>1.5089999999999999</v>
      </c>
      <c r="AR49" s="19">
        <f t="shared" si="61"/>
        <v>0.97580828397558461</v>
      </c>
      <c r="AS49" s="19">
        <f t="shared" si="62"/>
        <v>0.36564261561767719</v>
      </c>
      <c r="AT49" s="19">
        <f t="shared" si="63"/>
        <v>2.9251409249414175</v>
      </c>
      <c r="AU49" s="19">
        <f t="shared" si="64"/>
        <v>3.2907835405590946</v>
      </c>
      <c r="AV49" s="36">
        <f t="shared" si="65"/>
        <v>0.30814780632037214</v>
      </c>
      <c r="AW49" s="27">
        <v>0.4652</v>
      </c>
      <c r="AX49" s="21">
        <v>4.1000000000000002E-2</v>
      </c>
      <c r="AY49" s="21">
        <v>1.5069999999999999</v>
      </c>
      <c r="AZ49" s="19">
        <f t="shared" si="66"/>
        <v>0.97451496617044797</v>
      </c>
      <c r="BA49" s="19">
        <f t="shared" si="67"/>
        <v>0.2867660086739211</v>
      </c>
      <c r="BB49" s="19">
        <f t="shared" si="68"/>
        <v>2.8676600867392108</v>
      </c>
      <c r="BC49" s="19">
        <f t="shared" si="69"/>
        <v>3.154426095413132</v>
      </c>
      <c r="BD49" s="36">
        <f t="shared" si="70"/>
        <v>0.38416440137399299</v>
      </c>
      <c r="BE49" s="27">
        <v>0.4052</v>
      </c>
      <c r="BF49" s="21">
        <v>2.8000000000000001E-2</v>
      </c>
      <c r="BG49" s="21">
        <v>1.5</v>
      </c>
      <c r="BH49" s="19">
        <f t="shared" si="71"/>
        <v>0.96998835385246984</v>
      </c>
      <c r="BI49" s="19">
        <f t="shared" si="72"/>
        <v>0.21554757758251686</v>
      </c>
      <c r="BJ49" s="19">
        <f t="shared" si="73"/>
        <v>2.5865709309902023</v>
      </c>
      <c r="BK49" s="19">
        <f t="shared" si="74"/>
        <v>2.8021185085727192</v>
      </c>
      <c r="BL49" s="36">
        <f t="shared" si="75"/>
        <v>0.31190946416385151</v>
      </c>
    </row>
    <row r="50" spans="2:64" ht="20.100000000000001" customHeight="1">
      <c r="B50" s="15"/>
      <c r="C50" s="2"/>
      <c r="D50" s="16"/>
      <c r="E50" s="38">
        <v>60</v>
      </c>
      <c r="F50" s="20">
        <f t="shared" si="38"/>
        <v>1.1945999999999999</v>
      </c>
      <c r="G50" s="21">
        <f t="shared" si="39"/>
        <v>8.6895244657829807</v>
      </c>
      <c r="H50" s="30">
        <f t="shared" si="40"/>
        <v>106840.98591549294</v>
      </c>
      <c r="I50" s="27">
        <v>1.0138</v>
      </c>
      <c r="J50" s="21">
        <v>6.6000000000000003E-2</v>
      </c>
      <c r="K50" s="21">
        <v>1.5249999999999999</v>
      </c>
      <c r="L50" s="19">
        <f t="shared" si="41"/>
        <v>0.98615482641667762</v>
      </c>
      <c r="M50" s="19">
        <f t="shared" si="42"/>
        <v>1.3946525205985765</v>
      </c>
      <c r="N50" s="19">
        <f t="shared" si="43"/>
        <v>0</v>
      </c>
      <c r="O50" s="19">
        <f t="shared" si="44"/>
        <v>1.3946525205985765</v>
      </c>
      <c r="P50" s="36">
        <f t="shared" si="45"/>
        <v>0</v>
      </c>
      <c r="Q50" s="27">
        <v>0.87019999999999997</v>
      </c>
      <c r="R50" s="21">
        <v>3.9E-2</v>
      </c>
      <c r="S50" s="21">
        <v>1.52</v>
      </c>
      <c r="T50" s="19">
        <f t="shared" si="46"/>
        <v>0.98292153190383613</v>
      </c>
      <c r="U50" s="19">
        <f t="shared" si="47"/>
        <v>1.0208151074972429</v>
      </c>
      <c r="V50" s="19">
        <f t="shared" si="48"/>
        <v>2.0416302149944858</v>
      </c>
      <c r="W50" s="19">
        <f t="shared" si="49"/>
        <v>3.0624453224917287</v>
      </c>
      <c r="X50" s="36">
        <f t="shared" si="50"/>
        <v>7.4351294746461211E-2</v>
      </c>
      <c r="Y50" s="27">
        <v>0.7379</v>
      </c>
      <c r="Z50" s="21">
        <v>4.3999999999999997E-2</v>
      </c>
      <c r="AA50" s="21">
        <v>1.514</v>
      </c>
      <c r="AB50" s="19">
        <f t="shared" si="51"/>
        <v>0.97904157848842621</v>
      </c>
      <c r="AC50" s="19">
        <f t="shared" si="52"/>
        <v>0.72822993274716363</v>
      </c>
      <c r="AD50" s="19">
        <f t="shared" si="53"/>
        <v>2.9129197309886545</v>
      </c>
      <c r="AE50" s="19">
        <f t="shared" si="54"/>
        <v>3.6411496637358183</v>
      </c>
      <c r="AF50" s="36">
        <f t="shared" si="55"/>
        <v>0.16644516163605844</v>
      </c>
      <c r="AG50" s="27">
        <v>0.61029999999999995</v>
      </c>
      <c r="AH50" s="21">
        <v>3.5000000000000003E-2</v>
      </c>
      <c r="AI50" s="21">
        <v>1.5089999999999999</v>
      </c>
      <c r="AJ50" s="19">
        <f t="shared" si="56"/>
        <v>0.97580828397558461</v>
      </c>
      <c r="AK50" s="19">
        <f t="shared" si="57"/>
        <v>0.49486526842915718</v>
      </c>
      <c r="AL50" s="19">
        <f t="shared" si="58"/>
        <v>2.969191610574943</v>
      </c>
      <c r="AM50" s="19">
        <f t="shared" si="59"/>
        <v>3.4640568790041</v>
      </c>
      <c r="AN50" s="36">
        <f t="shared" si="60"/>
        <v>0.19728975404657978</v>
      </c>
      <c r="AO50" s="27">
        <v>0.53269999999999995</v>
      </c>
      <c r="AP50" s="21">
        <v>3.4000000000000002E-2</v>
      </c>
      <c r="AQ50" s="21">
        <v>1.51</v>
      </c>
      <c r="AR50" s="19">
        <f t="shared" si="61"/>
        <v>0.97645494287815293</v>
      </c>
      <c r="AS50" s="19">
        <f t="shared" si="62"/>
        <v>0.37752093773711742</v>
      </c>
      <c r="AT50" s="19">
        <f t="shared" si="63"/>
        <v>3.0201675018969394</v>
      </c>
      <c r="AU50" s="19">
        <f t="shared" si="64"/>
        <v>3.3976884396340568</v>
      </c>
      <c r="AV50" s="36">
        <f t="shared" si="65"/>
        <v>0.25587600163132196</v>
      </c>
      <c r="AW50" s="27">
        <v>0.46200000000000002</v>
      </c>
      <c r="AX50" s="21">
        <v>2.9000000000000001E-2</v>
      </c>
      <c r="AY50" s="21">
        <v>1.5209999999999999</v>
      </c>
      <c r="AZ50" s="19">
        <f t="shared" si="66"/>
        <v>0.98356819080640434</v>
      </c>
      <c r="BA50" s="19">
        <f t="shared" si="67"/>
        <v>0.288113848862801</v>
      </c>
      <c r="BB50" s="19">
        <f t="shared" si="68"/>
        <v>2.88113848862801</v>
      </c>
      <c r="BC50" s="19">
        <f t="shared" si="69"/>
        <v>3.169252337490811</v>
      </c>
      <c r="BD50" s="36">
        <f t="shared" si="70"/>
        <v>0.27679814997163826</v>
      </c>
      <c r="BE50" s="27">
        <v>0.40510000000000002</v>
      </c>
      <c r="BF50" s="21">
        <v>0.02</v>
      </c>
      <c r="BG50" s="21">
        <v>1.5189999999999999</v>
      </c>
      <c r="BH50" s="19">
        <f t="shared" si="71"/>
        <v>0.9822748730012677</v>
      </c>
      <c r="BI50" s="19">
        <f t="shared" si="72"/>
        <v>0.22093361007812878</v>
      </c>
      <c r="BJ50" s="19">
        <f t="shared" si="73"/>
        <v>2.6512033209375456</v>
      </c>
      <c r="BK50" s="19">
        <f t="shared" si="74"/>
        <v>2.8721369310156746</v>
      </c>
      <c r="BL50" s="36">
        <f t="shared" si="75"/>
        <v>0.22847229623573601</v>
      </c>
    </row>
    <row r="51" spans="2:64" ht="20.100000000000001" customHeight="1">
      <c r="B51" s="15"/>
      <c r="C51" s="2"/>
      <c r="D51" s="16"/>
      <c r="E51" s="38">
        <v>62</v>
      </c>
      <c r="F51" s="20">
        <f t="shared" si="38"/>
        <v>1.2345999999999999</v>
      </c>
      <c r="G51" s="21">
        <f t="shared" si="39"/>
        <v>8.9804846019217042</v>
      </c>
      <c r="H51" s="30">
        <f t="shared" si="40"/>
        <v>110418.45070422534</v>
      </c>
      <c r="I51" s="27">
        <v>1.0005999999999999</v>
      </c>
      <c r="J51" s="21">
        <v>5.1999999999999998E-2</v>
      </c>
      <c r="K51" s="21">
        <v>1.532</v>
      </c>
      <c r="L51" s="19">
        <f t="shared" si="41"/>
        <v>0.99068143873465586</v>
      </c>
      <c r="M51" s="19">
        <f t="shared" si="42"/>
        <v>1.3710720658196336</v>
      </c>
      <c r="N51" s="19">
        <f t="shared" si="43"/>
        <v>0</v>
      </c>
      <c r="O51" s="19">
        <f t="shared" si="44"/>
        <v>1.3710720658196336</v>
      </c>
      <c r="P51" s="36">
        <f t="shared" si="45"/>
        <v>0</v>
      </c>
      <c r="Q51" s="27">
        <v>0.88990000000000002</v>
      </c>
      <c r="R51" s="21">
        <v>4.2000000000000003E-2</v>
      </c>
      <c r="S51" s="21">
        <v>1.5289999999999999</v>
      </c>
      <c r="T51" s="19">
        <f t="shared" si="46"/>
        <v>0.9887414620269509</v>
      </c>
      <c r="U51" s="19">
        <f t="shared" si="47"/>
        <v>1.0802372257553978</v>
      </c>
      <c r="V51" s="19">
        <f t="shared" si="48"/>
        <v>2.1604744515107956</v>
      </c>
      <c r="W51" s="19">
        <f t="shared" si="49"/>
        <v>3.2407116772661935</v>
      </c>
      <c r="X51" s="36">
        <f t="shared" si="50"/>
        <v>8.1021637067809182E-2</v>
      </c>
      <c r="Y51" s="27">
        <v>0.7681</v>
      </c>
      <c r="Z51" s="21">
        <v>3.5000000000000003E-2</v>
      </c>
      <c r="AA51" s="21">
        <v>1.526</v>
      </c>
      <c r="AB51" s="19">
        <f t="shared" si="51"/>
        <v>0.98680148531924605</v>
      </c>
      <c r="AC51" s="19">
        <f t="shared" si="52"/>
        <v>0.80161595461111745</v>
      </c>
      <c r="AD51" s="19">
        <f t="shared" si="53"/>
        <v>3.2064638184444698</v>
      </c>
      <c r="AE51" s="19">
        <f t="shared" si="54"/>
        <v>4.008079773055587</v>
      </c>
      <c r="AF51" s="36">
        <f t="shared" si="55"/>
        <v>0.13450668210578168</v>
      </c>
      <c r="AG51" s="27">
        <v>0.67800000000000005</v>
      </c>
      <c r="AH51" s="21">
        <v>2.7E-2</v>
      </c>
      <c r="AI51" s="21">
        <v>1.522</v>
      </c>
      <c r="AJ51" s="19">
        <f t="shared" si="56"/>
        <v>0.98421484970897277</v>
      </c>
      <c r="AK51" s="19">
        <f t="shared" si="57"/>
        <v>0.62131300987604043</v>
      </c>
      <c r="AL51" s="19">
        <f t="shared" si="58"/>
        <v>3.7278780592562426</v>
      </c>
      <c r="AM51" s="19">
        <f t="shared" si="59"/>
        <v>4.3491910691322833</v>
      </c>
      <c r="AN51" s="36">
        <f t="shared" si="60"/>
        <v>0.15482856068231471</v>
      </c>
      <c r="AO51" s="27">
        <v>0.57969999999999999</v>
      </c>
      <c r="AP51" s="21">
        <v>2.8000000000000001E-2</v>
      </c>
      <c r="AQ51" s="21">
        <v>1.5209999999999999</v>
      </c>
      <c r="AR51" s="19">
        <f t="shared" si="61"/>
        <v>0.98356819080640434</v>
      </c>
      <c r="AS51" s="19">
        <f t="shared" si="62"/>
        <v>0.45361434881415452</v>
      </c>
      <c r="AT51" s="19">
        <f t="shared" si="63"/>
        <v>3.6289147905132362</v>
      </c>
      <c r="AU51" s="19">
        <f t="shared" si="64"/>
        <v>4.0825291393273906</v>
      </c>
      <c r="AV51" s="36">
        <f t="shared" si="65"/>
        <v>0.21380270894361025</v>
      </c>
      <c r="AW51" s="27">
        <v>0.50039999999999996</v>
      </c>
      <c r="AX51" s="21">
        <v>2.8000000000000001E-2</v>
      </c>
      <c r="AY51" s="21">
        <v>1.5289999999999999</v>
      </c>
      <c r="AZ51" s="19">
        <f t="shared" si="66"/>
        <v>0.9887414620269509</v>
      </c>
      <c r="BA51" s="19">
        <f t="shared" si="67"/>
        <v>0.34156339986952466</v>
      </c>
      <c r="BB51" s="19">
        <f t="shared" si="68"/>
        <v>3.4156339986952462</v>
      </c>
      <c r="BC51" s="19">
        <f t="shared" si="69"/>
        <v>3.7571973985647711</v>
      </c>
      <c r="BD51" s="36">
        <f t="shared" si="70"/>
        <v>0.27007212355936389</v>
      </c>
      <c r="BE51" s="27">
        <v>0.438</v>
      </c>
      <c r="BF51" s="21">
        <v>2.5999999999999999E-2</v>
      </c>
      <c r="BG51" s="21">
        <v>1.53</v>
      </c>
      <c r="BH51" s="19">
        <f t="shared" si="71"/>
        <v>0.98938812092951922</v>
      </c>
      <c r="BI51" s="19">
        <f t="shared" si="72"/>
        <v>0.26203109853542322</v>
      </c>
      <c r="BJ51" s="19">
        <f t="shared" si="73"/>
        <v>3.1443731824250785</v>
      </c>
      <c r="BK51" s="19">
        <f t="shared" si="74"/>
        <v>3.4064042809605017</v>
      </c>
      <c r="BL51" s="36">
        <f t="shared" si="75"/>
        <v>0.30133127747920885</v>
      </c>
    </row>
    <row r="52" spans="2:64" ht="20.100000000000001" customHeight="1" thickBot="1">
      <c r="B52" s="2"/>
      <c r="C52" s="2"/>
      <c r="D52" s="16"/>
      <c r="E52" s="38">
        <v>64</v>
      </c>
      <c r="F52" s="24">
        <f t="shared" si="38"/>
        <v>1.2746</v>
      </c>
      <c r="G52" s="25">
        <f t="shared" si="39"/>
        <v>9.2714447380604295</v>
      </c>
      <c r="H52" s="31">
        <f t="shared" si="40"/>
        <v>113995.91549295773</v>
      </c>
      <c r="I52" s="28">
        <v>1.0533999999999999</v>
      </c>
      <c r="J52" s="25">
        <v>5.6000000000000001E-2</v>
      </c>
      <c r="K52" s="25">
        <v>1.5349999999999999</v>
      </c>
      <c r="L52" s="35">
        <f t="shared" si="41"/>
        <v>0.99262141544236071</v>
      </c>
      <c r="M52" s="35">
        <f t="shared" si="42"/>
        <v>1.5255454207238319</v>
      </c>
      <c r="N52" s="35">
        <f t="shared" si="43"/>
        <v>0</v>
      </c>
      <c r="O52" s="35">
        <f t="shared" si="44"/>
        <v>1.5255454207238319</v>
      </c>
      <c r="P52" s="37">
        <f t="shared" si="45"/>
        <v>0</v>
      </c>
      <c r="Q52" s="28">
        <v>0.96419999999999995</v>
      </c>
      <c r="R52" s="25">
        <v>5.1999999999999998E-2</v>
      </c>
      <c r="S52" s="25">
        <v>1.5289999999999999</v>
      </c>
      <c r="T52" s="35">
        <f t="shared" si="46"/>
        <v>0.9887414620269509</v>
      </c>
      <c r="U52" s="35">
        <f t="shared" si="47"/>
        <v>1.2681510337480433</v>
      </c>
      <c r="V52" s="35">
        <f t="shared" si="48"/>
        <v>2.5363020674960866</v>
      </c>
      <c r="W52" s="35">
        <f t="shared" si="49"/>
        <v>3.8044531012441301</v>
      </c>
      <c r="X52" s="37">
        <f t="shared" si="50"/>
        <v>0.10031250303633515</v>
      </c>
      <c r="Y52" s="28">
        <v>0.83850000000000002</v>
      </c>
      <c r="Z52" s="25">
        <v>4.3999999999999997E-2</v>
      </c>
      <c r="AA52" s="25">
        <v>1.534</v>
      </c>
      <c r="AB52" s="35">
        <f t="shared" si="51"/>
        <v>0.9919747565397925</v>
      </c>
      <c r="AC52" s="35">
        <f t="shared" si="52"/>
        <v>0.96533623458415241</v>
      </c>
      <c r="AD52" s="35">
        <f t="shared" si="53"/>
        <v>3.8613449383366096</v>
      </c>
      <c r="AE52" s="35">
        <f t="shared" si="54"/>
        <v>4.8266811729207619</v>
      </c>
      <c r="AF52" s="37">
        <f t="shared" si="55"/>
        <v>0.17087170153636982</v>
      </c>
      <c r="AG52" s="28">
        <v>0.72199999999999998</v>
      </c>
      <c r="AH52" s="25">
        <v>2.7E-2</v>
      </c>
      <c r="AI52" s="25">
        <v>1.5309999999999999</v>
      </c>
      <c r="AJ52" s="35">
        <f t="shared" si="56"/>
        <v>0.99003477983208754</v>
      </c>
      <c r="AK52" s="35">
        <f t="shared" si="57"/>
        <v>0.71292941120269204</v>
      </c>
      <c r="AL52" s="35">
        <f t="shared" si="58"/>
        <v>4.2775764672161527</v>
      </c>
      <c r="AM52" s="35">
        <f t="shared" si="59"/>
        <v>4.990505878418845</v>
      </c>
      <c r="AN52" s="37">
        <f t="shared" si="60"/>
        <v>0.15666506132806401</v>
      </c>
      <c r="AO52" s="28">
        <v>0.62009999999999998</v>
      </c>
      <c r="AP52" s="25">
        <v>2.7E-2</v>
      </c>
      <c r="AQ52" s="25">
        <v>1.53</v>
      </c>
      <c r="AR52" s="35">
        <f t="shared" si="61"/>
        <v>0.98938812092951922</v>
      </c>
      <c r="AS52" s="35">
        <f t="shared" si="62"/>
        <v>0.52520406556132082</v>
      </c>
      <c r="AT52" s="35">
        <f t="shared" si="63"/>
        <v>4.2016325244905666</v>
      </c>
      <c r="AU52" s="35">
        <f t="shared" si="64"/>
        <v>4.7268365900518869</v>
      </c>
      <c r="AV52" s="37">
        <f t="shared" si="65"/>
        <v>0.20861396133176</v>
      </c>
      <c r="AW52" s="28">
        <v>0.54459999999999997</v>
      </c>
      <c r="AX52" s="25">
        <v>0.02</v>
      </c>
      <c r="AY52" s="25">
        <v>1.538</v>
      </c>
      <c r="AZ52" s="35">
        <f t="shared" si="66"/>
        <v>0.99456139215006578</v>
      </c>
      <c r="BA52" s="35">
        <f t="shared" si="67"/>
        <v>0.40934519781211109</v>
      </c>
      <c r="BB52" s="35">
        <f t="shared" si="68"/>
        <v>4.0934519781211103</v>
      </c>
      <c r="BC52" s="35">
        <f t="shared" si="69"/>
        <v>4.502797175933221</v>
      </c>
      <c r="BD52" s="37">
        <f t="shared" si="70"/>
        <v>0.19518634141523744</v>
      </c>
      <c r="BE52" s="28">
        <v>0.4879</v>
      </c>
      <c r="BF52" s="25">
        <v>2.1000000000000001E-2</v>
      </c>
      <c r="BG52" s="25">
        <v>1.544</v>
      </c>
      <c r="BH52" s="35">
        <f t="shared" si="71"/>
        <v>0.99844134556547559</v>
      </c>
      <c r="BI52" s="35">
        <f t="shared" si="72"/>
        <v>0.33111433500379106</v>
      </c>
      <c r="BJ52" s="35">
        <f t="shared" si="73"/>
        <v>3.9733720200454923</v>
      </c>
      <c r="BK52" s="35">
        <f t="shared" si="74"/>
        <v>4.3044863550492831</v>
      </c>
      <c r="BL52" s="37">
        <f t="shared" si="75"/>
        <v>0.24785740012030522</v>
      </c>
    </row>
    <row r="53" spans="2:64" ht="20.100000000000001" customHeight="1">
      <c r="B53" s="16"/>
      <c r="C53" s="16"/>
      <c r="D53" s="16"/>
      <c r="E53" s="38">
        <v>66</v>
      </c>
      <c r="F53" s="20">
        <f t="shared" si="38"/>
        <v>1.3146</v>
      </c>
      <c r="G53" s="21">
        <f t="shared" si="39"/>
        <v>9.5624048741991512</v>
      </c>
      <c r="H53" s="30">
        <f t="shared" si="40"/>
        <v>117573.38028169014</v>
      </c>
      <c r="I53" s="27">
        <v>1.0819000000000001</v>
      </c>
      <c r="J53" s="21">
        <v>5.2999999999999999E-2</v>
      </c>
      <c r="K53" s="21">
        <v>1.5389999999999999</v>
      </c>
      <c r="L53" s="19">
        <f t="shared" si="41"/>
        <v>0.99520805105263399</v>
      </c>
      <c r="M53" s="19">
        <f t="shared" si="42"/>
        <v>1.6176078141430852</v>
      </c>
      <c r="N53" s="19">
        <f t="shared" si="43"/>
        <v>0</v>
      </c>
      <c r="O53" s="19">
        <f t="shared" si="44"/>
        <v>1.6176078141430852</v>
      </c>
      <c r="P53" s="36">
        <f t="shared" si="45"/>
        <v>0</v>
      </c>
      <c r="Q53" s="27">
        <v>0.99929999999999997</v>
      </c>
      <c r="R53" s="21">
        <v>5.7000000000000002E-2</v>
      </c>
      <c r="S53" s="21">
        <v>1.534</v>
      </c>
      <c r="T53" s="19">
        <f t="shared" si="46"/>
        <v>0.9919747565397925</v>
      </c>
      <c r="U53" s="19">
        <f t="shared" si="47"/>
        <v>1.3710845877142956</v>
      </c>
      <c r="V53" s="19">
        <f t="shared" si="48"/>
        <v>2.7421691754285913</v>
      </c>
      <c r="W53" s="19">
        <f t="shared" si="49"/>
        <v>4.1132537631428869</v>
      </c>
      <c r="X53" s="36">
        <f t="shared" si="50"/>
        <v>0.11067826122242136</v>
      </c>
      <c r="Y53" s="27">
        <v>0.87870000000000004</v>
      </c>
      <c r="Z53" s="21">
        <v>3.9E-2</v>
      </c>
      <c r="AA53" s="21">
        <v>1.5369999999999999</v>
      </c>
      <c r="AB53" s="19">
        <f t="shared" si="51"/>
        <v>0.99391473324749735</v>
      </c>
      <c r="AC53" s="19">
        <f t="shared" si="52"/>
        <v>1.064267359404246</v>
      </c>
      <c r="AD53" s="19">
        <f t="shared" si="53"/>
        <v>4.257069437616984</v>
      </c>
      <c r="AE53" s="19">
        <f t="shared" si="54"/>
        <v>5.32133679702123</v>
      </c>
      <c r="AF53" s="36">
        <f t="shared" si="55"/>
        <v>0.15204743232245743</v>
      </c>
      <c r="AG53" s="27">
        <v>0.74880000000000002</v>
      </c>
      <c r="AH53" s="21">
        <v>2.9000000000000001E-2</v>
      </c>
      <c r="AI53" s="21">
        <v>1.5429999999999999</v>
      </c>
      <c r="AJ53" s="19">
        <f t="shared" si="56"/>
        <v>0.99779468666290727</v>
      </c>
      <c r="AK53" s="19">
        <f t="shared" si="57"/>
        <v>0.77890641116678705</v>
      </c>
      <c r="AL53" s="19">
        <f t="shared" si="58"/>
        <v>4.6734384670007225</v>
      </c>
      <c r="AM53" s="19">
        <f t="shared" si="59"/>
        <v>5.4523448781675095</v>
      </c>
      <c r="AN53" s="36">
        <f t="shared" si="60"/>
        <v>0.17091802174211274</v>
      </c>
      <c r="AO53" s="27">
        <v>0.6542</v>
      </c>
      <c r="AP53" s="21">
        <v>2.4E-2</v>
      </c>
      <c r="AQ53" s="21">
        <v>1.5429999999999999</v>
      </c>
      <c r="AR53" s="19">
        <f t="shared" si="61"/>
        <v>0.99779468666290727</v>
      </c>
      <c r="AS53" s="19">
        <f t="shared" si="62"/>
        <v>0.59453124934373469</v>
      </c>
      <c r="AT53" s="19">
        <f t="shared" si="63"/>
        <v>4.7562499947498775</v>
      </c>
      <c r="AU53" s="19">
        <f t="shared" si="64"/>
        <v>5.3507812440936124</v>
      </c>
      <c r="AV53" s="36">
        <f t="shared" si="65"/>
        <v>0.18859919640508993</v>
      </c>
      <c r="AW53" s="27">
        <v>0.57530000000000003</v>
      </c>
      <c r="AX53" s="21">
        <v>1.7999999999999999E-2</v>
      </c>
      <c r="AY53" s="21">
        <v>1.5509999999999999</v>
      </c>
      <c r="AZ53" s="19">
        <f t="shared" si="66"/>
        <v>1.0029679578834538</v>
      </c>
      <c r="BA53" s="19">
        <f t="shared" si="67"/>
        <v>0.46455174805648003</v>
      </c>
      <c r="BB53" s="19">
        <f t="shared" si="68"/>
        <v>4.6455174805647994</v>
      </c>
      <c r="BC53" s="19">
        <f t="shared" si="69"/>
        <v>5.1100692286212794</v>
      </c>
      <c r="BD53" s="36">
        <f t="shared" si="70"/>
        <v>0.17864993307191074</v>
      </c>
      <c r="BE53" s="27">
        <v>0.50649999999999995</v>
      </c>
      <c r="BF53" s="21">
        <v>1.7999999999999999E-2</v>
      </c>
      <c r="BG53" s="21">
        <v>1.5580000000000001</v>
      </c>
      <c r="BH53" s="19">
        <f t="shared" si="71"/>
        <v>1.007494570201432</v>
      </c>
      <c r="BI53" s="19">
        <f t="shared" si="72"/>
        <v>0.36334196535486696</v>
      </c>
      <c r="BJ53" s="19">
        <f t="shared" si="73"/>
        <v>4.3601035842584031</v>
      </c>
      <c r="BK53" s="19">
        <f t="shared" si="74"/>
        <v>4.7234455496132703</v>
      </c>
      <c r="BL53" s="36">
        <f t="shared" si="75"/>
        <v>0.21631937273446375</v>
      </c>
    </row>
    <row r="54" spans="2:64" ht="20.100000000000001" customHeight="1">
      <c r="B54" s="16"/>
      <c r="C54" s="16"/>
      <c r="D54" s="18"/>
    </row>
    <row r="55" spans="2:64" ht="20.100000000000001" customHeight="1" thickBot="1">
      <c r="B55" s="16"/>
      <c r="C55" s="16"/>
      <c r="D55" s="18"/>
    </row>
    <row r="56" spans="2:64" ht="20.100000000000001" customHeight="1">
      <c r="B56" s="16"/>
      <c r="C56" s="16"/>
      <c r="D56" s="18"/>
      <c r="E56" s="82" t="s">
        <v>19</v>
      </c>
      <c r="F56" s="83"/>
      <c r="G56" s="83"/>
      <c r="H56" s="84"/>
      <c r="I56" s="79" t="s">
        <v>21</v>
      </c>
      <c r="J56" s="80"/>
      <c r="K56" s="80"/>
      <c r="L56" s="80"/>
      <c r="M56" s="81"/>
      <c r="N56" s="77">
        <v>0</v>
      </c>
      <c r="O56" s="78"/>
      <c r="P56" s="32"/>
      <c r="Q56" s="79" t="s">
        <v>21</v>
      </c>
      <c r="R56" s="80"/>
      <c r="S56" s="80"/>
      <c r="T56" s="80"/>
      <c r="U56" s="81"/>
      <c r="V56" s="77">
        <v>0.04</v>
      </c>
      <c r="W56" s="78"/>
      <c r="X56" s="32"/>
      <c r="Y56" s="79" t="s">
        <v>21</v>
      </c>
      <c r="Z56" s="80"/>
      <c r="AA56" s="80"/>
      <c r="AB56" s="80"/>
      <c r="AC56" s="81"/>
      <c r="AD56" s="77">
        <v>0.08</v>
      </c>
      <c r="AE56" s="78"/>
      <c r="AF56" s="32"/>
      <c r="AG56" s="79" t="s">
        <v>21</v>
      </c>
      <c r="AH56" s="80"/>
      <c r="AI56" s="80"/>
      <c r="AJ56" s="80"/>
      <c r="AK56" s="81"/>
      <c r="AL56" s="77">
        <v>0.12</v>
      </c>
      <c r="AM56" s="78"/>
      <c r="AN56" s="32"/>
      <c r="AO56" s="79" t="s">
        <v>21</v>
      </c>
      <c r="AP56" s="80"/>
      <c r="AQ56" s="80"/>
      <c r="AR56" s="80"/>
      <c r="AS56" s="81"/>
      <c r="AT56" s="77">
        <v>0.16</v>
      </c>
      <c r="AU56" s="78"/>
      <c r="AV56" s="32"/>
      <c r="AW56" s="79" t="s">
        <v>21</v>
      </c>
      <c r="AX56" s="80"/>
      <c r="AY56" s="80"/>
      <c r="AZ56" s="80"/>
      <c r="BA56" s="81"/>
      <c r="BB56" s="77">
        <v>0.2</v>
      </c>
      <c r="BC56" s="78"/>
      <c r="BD56" s="32"/>
      <c r="BE56" s="79" t="s">
        <v>21</v>
      </c>
      <c r="BF56" s="80"/>
      <c r="BG56" s="80"/>
      <c r="BH56" s="80"/>
      <c r="BI56" s="81"/>
      <c r="BJ56" s="77">
        <v>0.24</v>
      </c>
      <c r="BK56" s="78"/>
      <c r="BL56" s="32"/>
    </row>
    <row r="57" spans="2:64" s="25" customFormat="1" ht="20.100000000000001" customHeight="1" thickBot="1">
      <c r="E57" s="22" t="s">
        <v>25</v>
      </c>
      <c r="F57" s="19" t="s">
        <v>27</v>
      </c>
      <c r="G57" s="39" t="s">
        <v>0</v>
      </c>
      <c r="H57" s="23" t="s">
        <v>28</v>
      </c>
      <c r="I57" s="22" t="s">
        <v>29</v>
      </c>
      <c r="J57" s="19" t="s">
        <v>23</v>
      </c>
      <c r="K57" s="19" t="s">
        <v>26</v>
      </c>
      <c r="L57" s="39" t="s">
        <v>18</v>
      </c>
      <c r="M57" s="19" t="s">
        <v>30</v>
      </c>
      <c r="N57" s="19" t="s">
        <v>31</v>
      </c>
      <c r="O57" s="19" t="s">
        <v>32</v>
      </c>
      <c r="P57" s="23" t="s">
        <v>20</v>
      </c>
      <c r="Q57" s="22" t="s">
        <v>9</v>
      </c>
      <c r="R57" s="19" t="s">
        <v>23</v>
      </c>
      <c r="S57" s="19" t="s">
        <v>26</v>
      </c>
      <c r="T57" s="39" t="s">
        <v>18</v>
      </c>
      <c r="U57" s="19" t="s">
        <v>30</v>
      </c>
      <c r="V57" s="19" t="s">
        <v>31</v>
      </c>
      <c r="W57" s="19" t="s">
        <v>32</v>
      </c>
      <c r="X57" s="23" t="s">
        <v>20</v>
      </c>
      <c r="Y57" s="22" t="s">
        <v>10</v>
      </c>
      <c r="Z57" s="19" t="s">
        <v>23</v>
      </c>
      <c r="AA57" s="19" t="s">
        <v>26</v>
      </c>
      <c r="AB57" s="39" t="s">
        <v>18</v>
      </c>
      <c r="AC57" s="19" t="s">
        <v>30</v>
      </c>
      <c r="AD57" s="19" t="s">
        <v>31</v>
      </c>
      <c r="AE57" s="19" t="s">
        <v>32</v>
      </c>
      <c r="AF57" s="23" t="s">
        <v>20</v>
      </c>
      <c r="AG57" s="22" t="s">
        <v>11</v>
      </c>
      <c r="AH57" s="19" t="s">
        <v>23</v>
      </c>
      <c r="AI57" s="19" t="s">
        <v>26</v>
      </c>
      <c r="AJ57" s="39" t="s">
        <v>18</v>
      </c>
      <c r="AK57" s="19" t="s">
        <v>30</v>
      </c>
      <c r="AL57" s="19" t="s">
        <v>31</v>
      </c>
      <c r="AM57" s="19" t="s">
        <v>32</v>
      </c>
      <c r="AN57" s="23" t="s">
        <v>20</v>
      </c>
      <c r="AO57" s="22" t="s">
        <v>12</v>
      </c>
      <c r="AP57" s="19" t="s">
        <v>23</v>
      </c>
      <c r="AQ57" s="19" t="s">
        <v>26</v>
      </c>
      <c r="AR57" s="39" t="s">
        <v>18</v>
      </c>
      <c r="AS57" s="19" t="s">
        <v>30</v>
      </c>
      <c r="AT57" s="19" t="s">
        <v>31</v>
      </c>
      <c r="AU57" s="19" t="s">
        <v>32</v>
      </c>
      <c r="AV57" s="23" t="s">
        <v>20</v>
      </c>
      <c r="AW57" s="22" t="s">
        <v>13</v>
      </c>
      <c r="AX57" s="19" t="s">
        <v>23</v>
      </c>
      <c r="AY57" s="19" t="s">
        <v>26</v>
      </c>
      <c r="AZ57" s="39" t="s">
        <v>18</v>
      </c>
      <c r="BA57" s="19" t="s">
        <v>30</v>
      </c>
      <c r="BB57" s="19" t="s">
        <v>31</v>
      </c>
      <c r="BC57" s="19" t="s">
        <v>32</v>
      </c>
      <c r="BD57" s="23" t="s">
        <v>20</v>
      </c>
      <c r="BE57" s="22" t="s">
        <v>14</v>
      </c>
      <c r="BF57" s="19" t="s">
        <v>23</v>
      </c>
      <c r="BG57" s="19" t="s">
        <v>26</v>
      </c>
      <c r="BH57" s="39" t="s">
        <v>18</v>
      </c>
      <c r="BI57" s="19" t="s">
        <v>30</v>
      </c>
      <c r="BJ57" s="19" t="s">
        <v>37</v>
      </c>
      <c r="BK57" s="19" t="s">
        <v>32</v>
      </c>
      <c r="BL57" s="23" t="s">
        <v>20</v>
      </c>
    </row>
    <row r="58" spans="2:64">
      <c r="E58" s="38">
        <v>22</v>
      </c>
      <c r="F58" s="20">
        <f t="shared" ref="F58:F80" si="76">0.02*E58-0.0054</f>
        <v>0.43459999999999999</v>
      </c>
      <c r="G58" s="20">
        <f t="shared" ref="G58:G80" si="77">F58/$C$14/$C$7</f>
        <v>3.1612818791472326</v>
      </c>
      <c r="H58" s="29">
        <f t="shared" ref="H58:H80" si="78">F58*$C$7/$C$5</f>
        <v>38869.15492957746</v>
      </c>
      <c r="M58" s="43">
        <f t="shared" ref="M58:P76" si="79">M3+M31</f>
        <v>0</v>
      </c>
      <c r="N58" s="43">
        <f t="shared" si="79"/>
        <v>0</v>
      </c>
      <c r="O58" s="43">
        <f t="shared" si="79"/>
        <v>0</v>
      </c>
      <c r="P58" s="43">
        <f t="shared" si="79"/>
        <v>0</v>
      </c>
      <c r="U58" s="43">
        <f t="shared" ref="U58:X80" si="80">U3+U31</f>
        <v>0</v>
      </c>
      <c r="V58" s="43">
        <f t="shared" si="80"/>
        <v>0</v>
      </c>
      <c r="W58" s="43">
        <f t="shared" si="80"/>
        <v>0</v>
      </c>
      <c r="X58" s="43">
        <f t="shared" si="80"/>
        <v>0</v>
      </c>
      <c r="AC58" s="43">
        <f t="shared" ref="AC58:AF80" si="81">AC3+AC31</f>
        <v>0</v>
      </c>
      <c r="AD58" s="43">
        <f t="shared" si="81"/>
        <v>0</v>
      </c>
      <c r="AE58" s="43">
        <f t="shared" si="81"/>
        <v>0</v>
      </c>
      <c r="AF58" s="43">
        <f t="shared" si="81"/>
        <v>0</v>
      </c>
      <c r="AK58" s="43">
        <f t="shared" ref="AK58:AN80" si="82">AK3+AK31</f>
        <v>0</v>
      </c>
      <c r="AL58" s="43">
        <f t="shared" si="82"/>
        <v>0</v>
      </c>
      <c r="AM58" s="43">
        <f t="shared" si="82"/>
        <v>0</v>
      </c>
      <c r="AN58" s="43">
        <f t="shared" si="82"/>
        <v>0</v>
      </c>
      <c r="AS58" s="43">
        <f t="shared" ref="AS58:AV80" si="83">AS3+AS31</f>
        <v>0</v>
      </c>
      <c r="AT58" s="43">
        <f t="shared" si="83"/>
        <v>0</v>
      </c>
      <c r="AU58" s="43">
        <f t="shared" si="83"/>
        <v>0</v>
      </c>
      <c r="AV58" s="43">
        <f t="shared" si="83"/>
        <v>0</v>
      </c>
      <c r="BA58" s="43">
        <f t="shared" ref="BA58:BD80" si="84">BA3+BA31</f>
        <v>0</v>
      </c>
      <c r="BB58" s="43">
        <f t="shared" si="84"/>
        <v>0</v>
      </c>
      <c r="BC58" s="43">
        <f t="shared" si="84"/>
        <v>0</v>
      </c>
      <c r="BD58" s="43">
        <f t="shared" si="84"/>
        <v>0</v>
      </c>
      <c r="BI58" s="43">
        <f t="shared" ref="BI58:BL80" si="85">BI3+BI31</f>
        <v>0</v>
      </c>
      <c r="BJ58" s="43">
        <f t="shared" si="85"/>
        <v>0</v>
      </c>
      <c r="BK58" s="43">
        <f t="shared" si="85"/>
        <v>0</v>
      </c>
      <c r="BL58" s="43">
        <f t="shared" si="85"/>
        <v>0</v>
      </c>
    </row>
    <row r="59" spans="2:64" ht="20.100000000000001" customHeight="1">
      <c r="E59" s="38">
        <v>24</v>
      </c>
      <c r="F59" s="20">
        <f t="shared" si="76"/>
        <v>0.47459999999999997</v>
      </c>
      <c r="G59" s="20">
        <f t="shared" si="77"/>
        <v>3.4522420152859556</v>
      </c>
      <c r="H59" s="29">
        <f t="shared" si="78"/>
        <v>42446.619718309856</v>
      </c>
      <c r="M59" s="43">
        <f t="shared" si="79"/>
        <v>0.20203189004100208</v>
      </c>
      <c r="N59" s="43">
        <f t="shared" si="79"/>
        <v>0</v>
      </c>
      <c r="O59" s="43">
        <f t="shared" si="79"/>
        <v>0.20203189004100208</v>
      </c>
      <c r="P59" s="43">
        <f t="shared" si="79"/>
        <v>0</v>
      </c>
      <c r="U59" s="43">
        <f t="shared" si="80"/>
        <v>0.24622860476076974</v>
      </c>
      <c r="V59" s="43">
        <f t="shared" si="80"/>
        <v>0.49245720952153949</v>
      </c>
      <c r="W59" s="43">
        <f t="shared" si="80"/>
        <v>0.73868581428230917</v>
      </c>
      <c r="X59" s="43">
        <f t="shared" si="80"/>
        <v>4.4000799108310631E-2</v>
      </c>
      <c r="AC59" s="43">
        <f t="shared" si="81"/>
        <v>0</v>
      </c>
      <c r="AD59" s="43">
        <f t="shared" si="81"/>
        <v>0</v>
      </c>
      <c r="AE59" s="43">
        <f t="shared" si="81"/>
        <v>0</v>
      </c>
      <c r="AF59" s="43">
        <f t="shared" si="81"/>
        <v>0</v>
      </c>
      <c r="AK59" s="43">
        <f t="shared" si="82"/>
        <v>0</v>
      </c>
      <c r="AL59" s="43">
        <f t="shared" si="82"/>
        <v>0</v>
      </c>
      <c r="AM59" s="43">
        <f t="shared" si="82"/>
        <v>0</v>
      </c>
      <c r="AN59" s="43">
        <f t="shared" si="82"/>
        <v>0</v>
      </c>
      <c r="AS59" s="43">
        <f t="shared" si="83"/>
        <v>0</v>
      </c>
      <c r="AT59" s="43">
        <f t="shared" si="83"/>
        <v>0</v>
      </c>
      <c r="AU59" s="43">
        <f t="shared" si="83"/>
        <v>0</v>
      </c>
      <c r="AV59" s="43">
        <f t="shared" si="83"/>
        <v>0</v>
      </c>
      <c r="BA59" s="43">
        <f t="shared" si="84"/>
        <v>0</v>
      </c>
      <c r="BB59" s="43">
        <f t="shared" si="84"/>
        <v>0</v>
      </c>
      <c r="BC59" s="43">
        <f t="shared" si="84"/>
        <v>0</v>
      </c>
      <c r="BD59" s="43">
        <f t="shared" si="84"/>
        <v>0</v>
      </c>
      <c r="BI59" s="43">
        <f t="shared" si="85"/>
        <v>0</v>
      </c>
      <c r="BJ59" s="43">
        <f t="shared" si="85"/>
        <v>0</v>
      </c>
      <c r="BK59" s="43">
        <f t="shared" si="85"/>
        <v>0</v>
      </c>
      <c r="BL59" s="43">
        <f t="shared" si="85"/>
        <v>0</v>
      </c>
    </row>
    <row r="60" spans="2:64" ht="20.100000000000001" customHeight="1">
      <c r="B60" s="40" t="s">
        <v>35</v>
      </c>
      <c r="C60" s="40"/>
      <c r="D60" s="2"/>
      <c r="E60" s="38">
        <v>26</v>
      </c>
      <c r="F60" s="20">
        <f t="shared" si="76"/>
        <v>0.51460000000000006</v>
      </c>
      <c r="G60" s="20">
        <f t="shared" si="77"/>
        <v>3.7432021514246805</v>
      </c>
      <c r="H60" s="29">
        <f t="shared" si="78"/>
        <v>46024.084507042258</v>
      </c>
      <c r="M60" s="43">
        <f t="shared" si="79"/>
        <v>0.48167430943067796</v>
      </c>
      <c r="N60" s="43">
        <f t="shared" si="79"/>
        <v>0</v>
      </c>
      <c r="O60" s="43">
        <f t="shared" si="79"/>
        <v>0.48167430943067796</v>
      </c>
      <c r="P60" s="43">
        <f t="shared" si="79"/>
        <v>0</v>
      </c>
      <c r="U60" s="43">
        <f t="shared" si="80"/>
        <v>0.32896094749522381</v>
      </c>
      <c r="V60" s="43">
        <f t="shared" si="80"/>
        <v>0.65792189499044762</v>
      </c>
      <c r="W60" s="43">
        <f t="shared" si="80"/>
        <v>0.98688284248567149</v>
      </c>
      <c r="X60" s="43">
        <f t="shared" si="80"/>
        <v>5.5371940516274379E-2</v>
      </c>
      <c r="AC60" s="43">
        <f t="shared" si="81"/>
        <v>0.261110253864488</v>
      </c>
      <c r="AD60" s="43">
        <f t="shared" si="81"/>
        <v>1.044441015457952</v>
      </c>
      <c r="AE60" s="43">
        <f t="shared" si="81"/>
        <v>1.3055512693224398</v>
      </c>
      <c r="AF60" s="43">
        <f t="shared" si="81"/>
        <v>0.11105474089661097</v>
      </c>
      <c r="AK60" s="43">
        <f t="shared" si="82"/>
        <v>0.18616213636090317</v>
      </c>
      <c r="AL60" s="43">
        <f t="shared" si="82"/>
        <v>1.116972818165419</v>
      </c>
      <c r="AM60" s="43">
        <f t="shared" si="82"/>
        <v>1.3031349545263224</v>
      </c>
      <c r="AN60" s="43">
        <f t="shared" si="82"/>
        <v>0.16962892468144297</v>
      </c>
      <c r="AS60" s="43">
        <f t="shared" si="83"/>
        <v>0.12011336168197878</v>
      </c>
      <c r="AT60" s="43">
        <f t="shared" si="83"/>
        <v>0.96090689345583025</v>
      </c>
      <c r="AU60" s="43">
        <f t="shared" si="83"/>
        <v>1.081020255137809</v>
      </c>
      <c r="AV60" s="43">
        <f t="shared" si="83"/>
        <v>0.19726734855007066</v>
      </c>
      <c r="BA60" s="43">
        <f t="shared" si="84"/>
        <v>9.3653960058356675E-2</v>
      </c>
      <c r="BB60" s="43">
        <f t="shared" si="84"/>
        <v>0.93653960058356667</v>
      </c>
      <c r="BC60" s="43">
        <f t="shared" si="84"/>
        <v>1.0301935606419232</v>
      </c>
      <c r="BD60" s="43">
        <f t="shared" si="84"/>
        <v>0.17359704513610857</v>
      </c>
      <c r="BI60" s="43">
        <f t="shared" si="85"/>
        <v>1.7952318657646158E-2</v>
      </c>
      <c r="BJ60" s="43">
        <f t="shared" si="85"/>
        <v>0.21542782389175388</v>
      </c>
      <c r="BK60" s="43">
        <f t="shared" si="85"/>
        <v>0.23338014254940004</v>
      </c>
      <c r="BL60" s="43">
        <f t="shared" si="85"/>
        <v>0.17157991095337202</v>
      </c>
    </row>
    <row r="61" spans="2:64" ht="20.100000000000001" customHeight="1">
      <c r="E61" s="38">
        <v>28</v>
      </c>
      <c r="F61" s="20">
        <f t="shared" si="76"/>
        <v>0.55460000000000009</v>
      </c>
      <c r="G61" s="20">
        <f t="shared" si="77"/>
        <v>4.0341622875634036</v>
      </c>
      <c r="H61" s="29">
        <f t="shared" si="78"/>
        <v>49601.549295774654</v>
      </c>
      <c r="M61" s="43">
        <f t="shared" si="79"/>
        <v>1.019761423142153</v>
      </c>
      <c r="N61" s="43">
        <f t="shared" si="79"/>
        <v>0</v>
      </c>
      <c r="O61" s="43">
        <f t="shared" si="79"/>
        <v>1.019761423142153</v>
      </c>
      <c r="P61" s="43">
        <f t="shared" si="79"/>
        <v>0</v>
      </c>
      <c r="U61" s="43">
        <f t="shared" si="80"/>
        <v>0.72554461082478183</v>
      </c>
      <c r="V61" s="43">
        <f t="shared" si="80"/>
        <v>1.4510892216495637</v>
      </c>
      <c r="W61" s="43">
        <f t="shared" si="80"/>
        <v>2.1766338324743457</v>
      </c>
      <c r="X61" s="43">
        <f t="shared" si="80"/>
        <v>2.6809361086464381E-2</v>
      </c>
      <c r="AC61" s="43">
        <f t="shared" si="81"/>
        <v>0.53554215234322133</v>
      </c>
      <c r="AD61" s="43">
        <f t="shared" si="81"/>
        <v>2.1421686093728853</v>
      </c>
      <c r="AE61" s="43">
        <f t="shared" si="81"/>
        <v>2.6777107617161064</v>
      </c>
      <c r="AF61" s="43">
        <f t="shared" si="81"/>
        <v>8.1328164855980239E-2</v>
      </c>
      <c r="AK61" s="43">
        <f t="shared" si="82"/>
        <v>0.42473799689551073</v>
      </c>
      <c r="AL61" s="43">
        <f t="shared" si="82"/>
        <v>2.5484279813730644</v>
      </c>
      <c r="AM61" s="43">
        <f t="shared" si="82"/>
        <v>2.9731659782685749</v>
      </c>
      <c r="AN61" s="43">
        <f t="shared" si="82"/>
        <v>0.10232756607421711</v>
      </c>
      <c r="AS61" s="43">
        <f t="shared" si="83"/>
        <v>0.32928423985153382</v>
      </c>
      <c r="AT61" s="43">
        <f t="shared" si="83"/>
        <v>2.6342739188122706</v>
      </c>
      <c r="AU61" s="43">
        <f t="shared" si="83"/>
        <v>2.9635581586638042</v>
      </c>
      <c r="AV61" s="43">
        <f t="shared" si="83"/>
        <v>0.18792901023705244</v>
      </c>
      <c r="BA61" s="43">
        <f t="shared" si="84"/>
        <v>0.26175504557841822</v>
      </c>
      <c r="BB61" s="43">
        <f t="shared" si="84"/>
        <v>2.617550455784182</v>
      </c>
      <c r="BC61" s="43">
        <f t="shared" si="84"/>
        <v>2.8793055013626003</v>
      </c>
      <c r="BD61" s="43">
        <f t="shared" si="84"/>
        <v>0.17022647967766777</v>
      </c>
      <c r="BI61" s="43">
        <f t="shared" si="85"/>
        <v>0.20196576238748046</v>
      </c>
      <c r="BJ61" s="43">
        <f t="shared" si="85"/>
        <v>2.4235891486497656</v>
      </c>
      <c r="BK61" s="43">
        <f t="shared" si="85"/>
        <v>2.6255549110372458</v>
      </c>
      <c r="BL61" s="43">
        <f t="shared" si="85"/>
        <v>0.18300075818753236</v>
      </c>
    </row>
    <row r="62" spans="2:64" ht="20.100000000000001" customHeight="1">
      <c r="E62" s="38">
        <v>30</v>
      </c>
      <c r="F62" s="20">
        <f t="shared" si="76"/>
        <v>0.59460000000000002</v>
      </c>
      <c r="G62" s="20">
        <f t="shared" si="77"/>
        <v>4.3251224237021271</v>
      </c>
      <c r="H62" s="29">
        <f t="shared" si="78"/>
        <v>53179.014084507042</v>
      </c>
      <c r="M62" s="43">
        <f t="shared" si="79"/>
        <v>1.4414981864410157</v>
      </c>
      <c r="N62" s="43">
        <f t="shared" si="79"/>
        <v>0</v>
      </c>
      <c r="O62" s="43">
        <f t="shared" si="79"/>
        <v>1.4414981864410157</v>
      </c>
      <c r="P62" s="43">
        <f t="shared" si="79"/>
        <v>0</v>
      </c>
      <c r="U62" s="43">
        <f t="shared" si="80"/>
        <v>1.1722267913501512</v>
      </c>
      <c r="V62" s="43">
        <f t="shared" si="80"/>
        <v>2.3444535827003024</v>
      </c>
      <c r="W62" s="43">
        <f t="shared" si="80"/>
        <v>3.5166803740504538</v>
      </c>
      <c r="X62" s="43">
        <f t="shared" si="80"/>
        <v>4.9502330851076137E-2</v>
      </c>
      <c r="AC62" s="43">
        <f t="shared" si="81"/>
        <v>0.94314562040365313</v>
      </c>
      <c r="AD62" s="43">
        <f t="shared" si="81"/>
        <v>3.7725824816146125</v>
      </c>
      <c r="AE62" s="43">
        <f t="shared" si="81"/>
        <v>4.7157281020182662</v>
      </c>
      <c r="AF62" s="43">
        <f t="shared" si="81"/>
        <v>8.0752611029181326E-2</v>
      </c>
      <c r="AK62" s="43">
        <f t="shared" si="82"/>
        <v>0.72660588234142742</v>
      </c>
      <c r="AL62" s="43">
        <f t="shared" si="82"/>
        <v>4.359635294048565</v>
      </c>
      <c r="AM62" s="43">
        <f t="shared" si="82"/>
        <v>5.0862411763899917</v>
      </c>
      <c r="AN62" s="43">
        <f t="shared" si="82"/>
        <v>8.9400847177265028E-2</v>
      </c>
      <c r="AS62" s="43">
        <f t="shared" si="83"/>
        <v>0.5793625104565705</v>
      </c>
      <c r="AT62" s="43">
        <f t="shared" si="83"/>
        <v>4.634900083652564</v>
      </c>
      <c r="AU62" s="43">
        <f t="shared" si="83"/>
        <v>5.214262594109135</v>
      </c>
      <c r="AV62" s="43">
        <f t="shared" si="83"/>
        <v>0.14338588968755067</v>
      </c>
      <c r="BA62" s="43">
        <f t="shared" si="84"/>
        <v>0.45498718125364501</v>
      </c>
      <c r="BB62" s="43">
        <f t="shared" si="84"/>
        <v>4.5498718125364492</v>
      </c>
      <c r="BC62" s="43">
        <f t="shared" si="84"/>
        <v>5.0048589937900951</v>
      </c>
      <c r="BD62" s="43">
        <f t="shared" si="84"/>
        <v>0.14463205546356037</v>
      </c>
      <c r="BI62" s="43">
        <f t="shared" si="85"/>
        <v>0.37681647196657908</v>
      </c>
      <c r="BJ62" s="43">
        <f t="shared" si="85"/>
        <v>4.5217976635989494</v>
      </c>
      <c r="BK62" s="43">
        <f t="shared" si="85"/>
        <v>4.8986141355655279</v>
      </c>
      <c r="BL62" s="43">
        <f t="shared" si="85"/>
        <v>0.22711460879861339</v>
      </c>
    </row>
    <row r="63" spans="2:64" ht="20.100000000000001" customHeight="1">
      <c r="E63" s="38">
        <v>32</v>
      </c>
      <c r="F63" s="20">
        <f t="shared" si="76"/>
        <v>0.63460000000000005</v>
      </c>
      <c r="G63" s="20">
        <f t="shared" si="77"/>
        <v>4.6160825598408506</v>
      </c>
      <c r="H63" s="29">
        <f t="shared" si="78"/>
        <v>56756.478873239437</v>
      </c>
      <c r="M63" s="43">
        <f t="shared" si="79"/>
        <v>1.6848744674734832</v>
      </c>
      <c r="N63" s="43">
        <f t="shared" si="79"/>
        <v>0</v>
      </c>
      <c r="O63" s="43">
        <f t="shared" si="79"/>
        <v>1.6848744674734832</v>
      </c>
      <c r="P63" s="43">
        <f t="shared" si="79"/>
        <v>0</v>
      </c>
      <c r="U63" s="43">
        <f t="shared" si="80"/>
        <v>1.4257917665350781</v>
      </c>
      <c r="V63" s="43">
        <f t="shared" si="80"/>
        <v>2.8515835330701562</v>
      </c>
      <c r="W63" s="43">
        <f t="shared" si="80"/>
        <v>4.2773752996052341</v>
      </c>
      <c r="X63" s="43">
        <f t="shared" si="80"/>
        <v>6.8964133933009E-2</v>
      </c>
      <c r="AC63" s="43">
        <f t="shared" si="81"/>
        <v>1.2239336539112997</v>
      </c>
      <c r="AD63" s="43">
        <f t="shared" si="81"/>
        <v>4.8957346156451989</v>
      </c>
      <c r="AE63" s="43">
        <f t="shared" si="81"/>
        <v>6.1196682695564988</v>
      </c>
      <c r="AF63" s="43">
        <f t="shared" si="81"/>
        <v>0.10542264946321622</v>
      </c>
      <c r="AK63" s="43">
        <f t="shared" si="82"/>
        <v>1.0282700168535261</v>
      </c>
      <c r="AL63" s="43">
        <f t="shared" si="82"/>
        <v>6.1696201011211578</v>
      </c>
      <c r="AM63" s="43">
        <f t="shared" si="82"/>
        <v>7.1978901179746835</v>
      </c>
      <c r="AN63" s="43">
        <f t="shared" si="82"/>
        <v>0.11756912353493318</v>
      </c>
      <c r="AS63" s="43">
        <f t="shared" si="83"/>
        <v>0.8731639552732815</v>
      </c>
      <c r="AT63" s="43">
        <f t="shared" si="83"/>
        <v>6.985311642186252</v>
      </c>
      <c r="AU63" s="43">
        <f t="shared" si="83"/>
        <v>7.8584755974595337</v>
      </c>
      <c r="AV63" s="43">
        <f t="shared" si="83"/>
        <v>0.15231486415715734</v>
      </c>
      <c r="BA63" s="43">
        <f t="shared" si="84"/>
        <v>0.70398020011472884</v>
      </c>
      <c r="BB63" s="43">
        <f t="shared" si="84"/>
        <v>7.0398020011472875</v>
      </c>
      <c r="BC63" s="43">
        <f t="shared" si="84"/>
        <v>7.7437822012620154</v>
      </c>
      <c r="BD63" s="43">
        <f t="shared" si="84"/>
        <v>0.15655137032837629</v>
      </c>
      <c r="BI63" s="43">
        <f t="shared" si="85"/>
        <v>0.58679179856286978</v>
      </c>
      <c r="BJ63" s="43">
        <f t="shared" si="85"/>
        <v>7.0415015827544369</v>
      </c>
      <c r="BK63" s="43">
        <f t="shared" si="85"/>
        <v>7.6282933813173068</v>
      </c>
      <c r="BL63" s="43">
        <f t="shared" si="85"/>
        <v>0.21756561442494626</v>
      </c>
    </row>
    <row r="64" spans="2:64" ht="20.100000000000001" customHeight="1">
      <c r="E64" s="38">
        <v>34</v>
      </c>
      <c r="F64" s="20">
        <f t="shared" si="76"/>
        <v>0.67460000000000009</v>
      </c>
      <c r="G64" s="20">
        <f t="shared" si="77"/>
        <v>4.907042695979575</v>
      </c>
      <c r="H64" s="29">
        <f t="shared" si="78"/>
        <v>60333.94366197184</v>
      </c>
      <c r="M64" s="43">
        <f t="shared" si="79"/>
        <v>1.9611564154642822</v>
      </c>
      <c r="N64" s="43">
        <f t="shared" si="79"/>
        <v>0</v>
      </c>
      <c r="O64" s="43">
        <f t="shared" si="79"/>
        <v>1.9611564154642822</v>
      </c>
      <c r="P64" s="43">
        <f t="shared" si="79"/>
        <v>0</v>
      </c>
      <c r="U64" s="43">
        <f t="shared" si="80"/>
        <v>1.6591156623837195</v>
      </c>
      <c r="V64" s="43">
        <f t="shared" si="80"/>
        <v>3.3182313247674391</v>
      </c>
      <c r="W64" s="43">
        <f t="shared" si="80"/>
        <v>4.9773469871511589</v>
      </c>
      <c r="X64" s="43">
        <f t="shared" si="80"/>
        <v>5.7047593247078046E-2</v>
      </c>
      <c r="AC64" s="43">
        <f t="shared" si="81"/>
        <v>1.425872150173298</v>
      </c>
      <c r="AD64" s="43">
        <f t="shared" si="81"/>
        <v>5.7034886006931922</v>
      </c>
      <c r="AE64" s="43">
        <f t="shared" si="81"/>
        <v>7.1293607508664909</v>
      </c>
      <c r="AF64" s="43">
        <f t="shared" si="81"/>
        <v>0.10504091518725989</v>
      </c>
      <c r="AK64" s="43">
        <f t="shared" si="82"/>
        <v>1.2313538903139301</v>
      </c>
      <c r="AL64" s="43">
        <f t="shared" si="82"/>
        <v>7.3881233418835812</v>
      </c>
      <c r="AM64" s="43">
        <f t="shared" si="82"/>
        <v>8.6194772321975108</v>
      </c>
      <c r="AN64" s="43">
        <f t="shared" si="82"/>
        <v>0.18353930453401834</v>
      </c>
      <c r="AS64" s="43">
        <f t="shared" si="83"/>
        <v>1.0857126788440092</v>
      </c>
      <c r="AT64" s="43">
        <f t="shared" si="83"/>
        <v>8.6857014307520739</v>
      </c>
      <c r="AU64" s="43">
        <f t="shared" si="83"/>
        <v>9.7714141095960834</v>
      </c>
      <c r="AV64" s="43">
        <f t="shared" si="83"/>
        <v>0.21602969630893071</v>
      </c>
      <c r="BA64" s="43">
        <f t="shared" si="84"/>
        <v>0.93566922213423465</v>
      </c>
      <c r="BB64" s="43">
        <f t="shared" si="84"/>
        <v>9.356692221342346</v>
      </c>
      <c r="BC64" s="43">
        <f t="shared" si="84"/>
        <v>10.292361443476581</v>
      </c>
      <c r="BD64" s="43">
        <f t="shared" si="84"/>
        <v>0.16345370810363449</v>
      </c>
      <c r="BI64" s="43">
        <f t="shared" si="85"/>
        <v>0.78590125317076032</v>
      </c>
      <c r="BJ64" s="43">
        <f t="shared" si="85"/>
        <v>9.430815038049122</v>
      </c>
      <c r="BK64" s="43">
        <f t="shared" si="85"/>
        <v>10.216716291219884</v>
      </c>
      <c r="BL64" s="43">
        <f t="shared" si="85"/>
        <v>0.2610072654841471</v>
      </c>
    </row>
    <row r="65" spans="5:64" ht="20.100000000000001" customHeight="1">
      <c r="E65" s="38">
        <v>36</v>
      </c>
      <c r="F65" s="20">
        <f t="shared" si="76"/>
        <v>0.71460000000000001</v>
      </c>
      <c r="G65" s="20">
        <f t="shared" si="77"/>
        <v>5.1980028321182976</v>
      </c>
      <c r="H65" s="29">
        <f t="shared" si="78"/>
        <v>63911.408450704221</v>
      </c>
      <c r="M65" s="43">
        <f t="shared" si="79"/>
        <v>2.524252692382893</v>
      </c>
      <c r="N65" s="43">
        <f t="shared" si="79"/>
        <v>0</v>
      </c>
      <c r="O65" s="43">
        <f t="shared" si="79"/>
        <v>2.524252692382893</v>
      </c>
      <c r="P65" s="43">
        <f t="shared" si="79"/>
        <v>0</v>
      </c>
      <c r="U65" s="43">
        <f t="shared" si="80"/>
        <v>2.0378011357463186</v>
      </c>
      <c r="V65" s="43">
        <f t="shared" si="80"/>
        <v>4.0756022714926372</v>
      </c>
      <c r="W65" s="43">
        <f t="shared" si="80"/>
        <v>6.1134034072389554</v>
      </c>
      <c r="X65" s="43">
        <f t="shared" si="80"/>
        <v>0.10346740537955412</v>
      </c>
      <c r="AC65" s="43">
        <f t="shared" si="81"/>
        <v>1.6439034968653019</v>
      </c>
      <c r="AD65" s="43">
        <f t="shared" si="81"/>
        <v>6.5756139874612076</v>
      </c>
      <c r="AE65" s="43">
        <f t="shared" si="81"/>
        <v>8.2195174843265093</v>
      </c>
      <c r="AF65" s="43">
        <f t="shared" si="81"/>
        <v>0.17309786374437761</v>
      </c>
      <c r="AK65" s="43">
        <f t="shared" si="82"/>
        <v>1.444026050453777</v>
      </c>
      <c r="AL65" s="43">
        <f t="shared" si="82"/>
        <v>8.6641563027226631</v>
      </c>
      <c r="AM65" s="43">
        <f t="shared" si="82"/>
        <v>10.10818235317644</v>
      </c>
      <c r="AN65" s="43">
        <f t="shared" si="82"/>
        <v>0.20098948795953475</v>
      </c>
      <c r="AS65" s="43">
        <f t="shared" si="83"/>
        <v>1.2701199088153006</v>
      </c>
      <c r="AT65" s="43">
        <f t="shared" si="83"/>
        <v>10.160959270522405</v>
      </c>
      <c r="AU65" s="43">
        <f t="shared" si="83"/>
        <v>11.431079179337706</v>
      </c>
      <c r="AV65" s="43">
        <f t="shared" si="83"/>
        <v>0.23619073852272043</v>
      </c>
      <c r="BA65" s="43">
        <f t="shared" si="84"/>
        <v>1.1106274886415193</v>
      </c>
      <c r="BB65" s="43">
        <f t="shared" si="84"/>
        <v>11.106274886415193</v>
      </c>
      <c r="BC65" s="43">
        <f t="shared" si="84"/>
        <v>12.216902375056712</v>
      </c>
      <c r="BD65" s="43">
        <f t="shared" si="84"/>
        <v>0.24532006118782707</v>
      </c>
      <c r="BI65" s="43">
        <f t="shared" si="85"/>
        <v>0.95835133937070338</v>
      </c>
      <c r="BJ65" s="43">
        <f t="shared" si="85"/>
        <v>11.500216072448442</v>
      </c>
      <c r="BK65" s="43">
        <f t="shared" si="85"/>
        <v>12.458567411819145</v>
      </c>
      <c r="BL65" s="43">
        <f t="shared" si="85"/>
        <v>0.29828376853506788</v>
      </c>
    </row>
    <row r="66" spans="5:64" ht="20.100000000000001" customHeight="1">
      <c r="E66" s="38">
        <v>38</v>
      </c>
      <c r="F66" s="20">
        <f t="shared" si="76"/>
        <v>0.75460000000000005</v>
      </c>
      <c r="G66" s="20">
        <f t="shared" si="77"/>
        <v>5.488962968257022</v>
      </c>
      <c r="H66" s="29">
        <f t="shared" si="78"/>
        <v>67488.873239436623</v>
      </c>
      <c r="M66" s="43">
        <f t="shared" si="79"/>
        <v>2.8423860030363159</v>
      </c>
      <c r="N66" s="43">
        <f t="shared" si="79"/>
        <v>0</v>
      </c>
      <c r="O66" s="43">
        <f t="shared" si="79"/>
        <v>2.8423860030363159</v>
      </c>
      <c r="P66" s="43">
        <f t="shared" si="79"/>
        <v>0</v>
      </c>
      <c r="U66" s="43">
        <f t="shared" si="80"/>
        <v>2.362487524928345</v>
      </c>
      <c r="V66" s="43">
        <f t="shared" si="80"/>
        <v>4.72497504985669</v>
      </c>
      <c r="W66" s="43">
        <f t="shared" si="80"/>
        <v>7.0874625747850342</v>
      </c>
      <c r="X66" s="43">
        <f t="shared" si="80"/>
        <v>0.10717777887089783</v>
      </c>
      <c r="AC66" s="43">
        <f t="shared" si="81"/>
        <v>1.9711173247423464</v>
      </c>
      <c r="AD66" s="43">
        <f t="shared" si="81"/>
        <v>7.8844692989693854</v>
      </c>
      <c r="AE66" s="43">
        <f t="shared" si="81"/>
        <v>9.8555866237117318</v>
      </c>
      <c r="AF66" s="43">
        <f t="shared" si="81"/>
        <v>0.21615699662817517</v>
      </c>
      <c r="AK66" s="43">
        <f t="shared" si="82"/>
        <v>1.6825717563233857</v>
      </c>
      <c r="AL66" s="43">
        <f t="shared" si="82"/>
        <v>10.095430537940313</v>
      </c>
      <c r="AM66" s="43">
        <f t="shared" si="82"/>
        <v>11.778002294263699</v>
      </c>
      <c r="AN66" s="43">
        <f t="shared" si="82"/>
        <v>0.22056402238320078</v>
      </c>
      <c r="AS66" s="43">
        <f t="shared" si="83"/>
        <v>1.446909988407973</v>
      </c>
      <c r="AT66" s="43">
        <f t="shared" si="83"/>
        <v>11.575279907263784</v>
      </c>
      <c r="AU66" s="43">
        <f t="shared" si="83"/>
        <v>13.022189895671758</v>
      </c>
      <c r="AV66" s="43">
        <f t="shared" si="83"/>
        <v>0.31647786180871629</v>
      </c>
      <c r="BA66" s="43">
        <f t="shared" si="84"/>
        <v>1.286414245729866</v>
      </c>
      <c r="BB66" s="43">
        <f t="shared" si="84"/>
        <v>12.86414245729866</v>
      </c>
      <c r="BC66" s="43">
        <f t="shared" si="84"/>
        <v>14.150556703028526</v>
      </c>
      <c r="BD66" s="43">
        <f t="shared" si="84"/>
        <v>0.27327397735366998</v>
      </c>
      <c r="BI66" s="43">
        <f t="shared" si="85"/>
        <v>1.1006244892978785</v>
      </c>
      <c r="BJ66" s="43">
        <f t="shared" si="85"/>
        <v>13.207493871574542</v>
      </c>
      <c r="BK66" s="43">
        <f t="shared" si="85"/>
        <v>14.30811836087242</v>
      </c>
      <c r="BL66" s="43">
        <f t="shared" si="85"/>
        <v>0.30668645602038186</v>
      </c>
    </row>
    <row r="67" spans="5:64" ht="20.100000000000001" customHeight="1">
      <c r="E67" s="38">
        <v>40</v>
      </c>
      <c r="F67" s="20">
        <f t="shared" si="76"/>
        <v>0.79460000000000008</v>
      </c>
      <c r="G67" s="20">
        <f t="shared" si="77"/>
        <v>5.7799231043957455</v>
      </c>
      <c r="H67" s="29">
        <f t="shared" si="78"/>
        <v>71066.338028169019</v>
      </c>
      <c r="M67" s="43">
        <f t="shared" si="79"/>
        <v>3.6641587091193841</v>
      </c>
      <c r="N67" s="43">
        <f t="shared" si="79"/>
        <v>0</v>
      </c>
      <c r="O67" s="43">
        <f t="shared" si="79"/>
        <v>3.6641587091193841</v>
      </c>
      <c r="P67" s="43">
        <f t="shared" si="79"/>
        <v>0</v>
      </c>
      <c r="U67" s="43">
        <f t="shared" si="80"/>
        <v>2.7284212959629945</v>
      </c>
      <c r="V67" s="43">
        <f t="shared" si="80"/>
        <v>5.4568425919259891</v>
      </c>
      <c r="W67" s="43">
        <f t="shared" si="80"/>
        <v>8.1852638878889827</v>
      </c>
      <c r="X67" s="43">
        <f t="shared" si="80"/>
        <v>0.15095358893603955</v>
      </c>
      <c r="AC67" s="43">
        <f t="shared" si="81"/>
        <v>2.1924354087193572</v>
      </c>
      <c r="AD67" s="43">
        <f t="shared" si="81"/>
        <v>8.7697416348774286</v>
      </c>
      <c r="AE67" s="43">
        <f t="shared" si="81"/>
        <v>10.962177043596785</v>
      </c>
      <c r="AF67" s="43">
        <f t="shared" si="81"/>
        <v>0.23965092349172573</v>
      </c>
      <c r="AK67" s="43">
        <f t="shared" si="82"/>
        <v>1.8487376224778211</v>
      </c>
      <c r="AL67" s="43">
        <f t="shared" si="82"/>
        <v>11.092425734866927</v>
      </c>
      <c r="AM67" s="43">
        <f t="shared" si="82"/>
        <v>12.941163357344749</v>
      </c>
      <c r="AN67" s="43">
        <f t="shared" si="82"/>
        <v>0.27269023301538614</v>
      </c>
      <c r="AS67" s="43">
        <f t="shared" si="83"/>
        <v>1.5917168204855845</v>
      </c>
      <c r="AT67" s="43">
        <f t="shared" si="83"/>
        <v>12.733734563884676</v>
      </c>
      <c r="AU67" s="43">
        <f t="shared" si="83"/>
        <v>14.325451384370261</v>
      </c>
      <c r="AV67" s="43">
        <f t="shared" si="83"/>
        <v>0.30434510845279328</v>
      </c>
      <c r="BA67" s="43">
        <f t="shared" si="84"/>
        <v>1.384182781574173</v>
      </c>
      <c r="BB67" s="43">
        <f t="shared" si="84"/>
        <v>13.841827815741729</v>
      </c>
      <c r="BC67" s="43">
        <f t="shared" si="84"/>
        <v>15.226010597315902</v>
      </c>
      <c r="BD67" s="43">
        <f t="shared" si="84"/>
        <v>0.3654887190625184</v>
      </c>
      <c r="BI67" s="43">
        <f t="shared" si="85"/>
        <v>1.2082016936011795</v>
      </c>
      <c r="BJ67" s="43">
        <f t="shared" si="85"/>
        <v>14.498420323214154</v>
      </c>
      <c r="BK67" s="43">
        <f t="shared" si="85"/>
        <v>15.706622016815333</v>
      </c>
      <c r="BL67" s="43">
        <f t="shared" si="85"/>
        <v>0.38110479149786286</v>
      </c>
    </row>
    <row r="68" spans="5:64" ht="20.100000000000001" customHeight="1">
      <c r="E68" s="38">
        <v>42</v>
      </c>
      <c r="F68" s="20">
        <f t="shared" si="76"/>
        <v>0.83460000000000001</v>
      </c>
      <c r="G68" s="20">
        <f t="shared" si="77"/>
        <v>6.070883240534469</v>
      </c>
      <c r="H68" s="29">
        <f t="shared" si="78"/>
        <v>74643.8028169014</v>
      </c>
      <c r="M68" s="43">
        <f t="shared" si="79"/>
        <v>4.0423624926928943</v>
      </c>
      <c r="N68" s="43">
        <f t="shared" si="79"/>
        <v>0</v>
      </c>
      <c r="O68" s="43">
        <f t="shared" si="79"/>
        <v>4.0423624926928943</v>
      </c>
      <c r="P68" s="43">
        <f t="shared" si="79"/>
        <v>0</v>
      </c>
      <c r="U68" s="43">
        <f t="shared" si="80"/>
        <v>3.0526153117203161</v>
      </c>
      <c r="V68" s="43">
        <f t="shared" si="80"/>
        <v>6.1052306234406322</v>
      </c>
      <c r="W68" s="43">
        <f t="shared" si="80"/>
        <v>9.1578459351609496</v>
      </c>
      <c r="X68" s="43">
        <f t="shared" si="80"/>
        <v>0.10146093883055485</v>
      </c>
      <c r="AC68" s="43">
        <f t="shared" si="81"/>
        <v>2.3471510572813994</v>
      </c>
      <c r="AD68" s="43">
        <f t="shared" si="81"/>
        <v>9.3886042291255976</v>
      </c>
      <c r="AE68" s="43">
        <f t="shared" si="81"/>
        <v>11.735755286406997</v>
      </c>
      <c r="AF68" s="43">
        <f t="shared" si="81"/>
        <v>0.25676353423549902</v>
      </c>
      <c r="AK68" s="43">
        <f t="shared" si="82"/>
        <v>2.0078333771232537</v>
      </c>
      <c r="AL68" s="43">
        <f t="shared" si="82"/>
        <v>12.047000262739523</v>
      </c>
      <c r="AM68" s="43">
        <f t="shared" si="82"/>
        <v>14.054833639862775</v>
      </c>
      <c r="AN68" s="43">
        <f t="shared" si="82"/>
        <v>0.25017134256322759</v>
      </c>
      <c r="AS68" s="43">
        <f t="shared" si="83"/>
        <v>1.6530554613436346</v>
      </c>
      <c r="AT68" s="43">
        <f t="shared" si="83"/>
        <v>13.224443690749077</v>
      </c>
      <c r="AU68" s="43">
        <f t="shared" si="83"/>
        <v>14.877499152092712</v>
      </c>
      <c r="AV68" s="43">
        <f t="shared" si="83"/>
        <v>0.35930795247662539</v>
      </c>
      <c r="BA68" s="43">
        <f t="shared" si="84"/>
        <v>1.4479237235679552</v>
      </c>
      <c r="BB68" s="43">
        <f t="shared" si="84"/>
        <v>14.479237235679548</v>
      </c>
      <c r="BC68" s="43">
        <f t="shared" si="84"/>
        <v>15.927160959247503</v>
      </c>
      <c r="BD68" s="43">
        <f t="shared" si="84"/>
        <v>0.48941598499926164</v>
      </c>
      <c r="BI68" s="43">
        <f t="shared" si="85"/>
        <v>1.2024801162765106</v>
      </c>
      <c r="BJ68" s="43">
        <f t="shared" si="85"/>
        <v>14.429761395318126</v>
      </c>
      <c r="BK68" s="43">
        <f t="shared" si="85"/>
        <v>15.632241511594637</v>
      </c>
      <c r="BL68" s="43">
        <f t="shared" si="85"/>
        <v>0.39728726346478016</v>
      </c>
    </row>
    <row r="69" spans="5:64" ht="20.100000000000001" customHeight="1">
      <c r="E69" s="38">
        <v>44</v>
      </c>
      <c r="F69" s="20">
        <f t="shared" si="76"/>
        <v>0.87460000000000004</v>
      </c>
      <c r="G69" s="20">
        <f t="shared" si="77"/>
        <v>6.3618433766731934</v>
      </c>
      <c r="H69" s="29">
        <f t="shared" si="78"/>
        <v>78221.267605633795</v>
      </c>
      <c r="M69" s="43">
        <f t="shared" si="79"/>
        <v>4.4505059318056688</v>
      </c>
      <c r="N69" s="43">
        <f t="shared" si="79"/>
        <v>0</v>
      </c>
      <c r="O69" s="43">
        <f t="shared" si="79"/>
        <v>4.4505059318056688</v>
      </c>
      <c r="P69" s="43">
        <f t="shared" si="79"/>
        <v>0</v>
      </c>
      <c r="U69" s="43">
        <f t="shared" si="80"/>
        <v>3.5394168941979527</v>
      </c>
      <c r="V69" s="43">
        <f t="shared" si="80"/>
        <v>7.0788337883959054</v>
      </c>
      <c r="W69" s="43">
        <f t="shared" si="80"/>
        <v>10.618250682593859</v>
      </c>
      <c r="X69" s="43">
        <f t="shared" si="80"/>
        <v>0.1949656712454427</v>
      </c>
      <c r="AC69" s="43">
        <f t="shared" si="81"/>
        <v>2.6123868494205094</v>
      </c>
      <c r="AD69" s="43">
        <f t="shared" si="81"/>
        <v>10.449547397682037</v>
      </c>
      <c r="AE69" s="43">
        <f t="shared" si="81"/>
        <v>13.061934247102549</v>
      </c>
      <c r="AF69" s="43">
        <f t="shared" si="81"/>
        <v>0.36723630653236289</v>
      </c>
      <c r="AK69" s="43">
        <f t="shared" si="82"/>
        <v>2.1532081580135065</v>
      </c>
      <c r="AL69" s="43">
        <f t="shared" si="82"/>
        <v>12.919248948081039</v>
      </c>
      <c r="AM69" s="43">
        <f t="shared" si="82"/>
        <v>15.072457106094545</v>
      </c>
      <c r="AN69" s="43">
        <f t="shared" si="82"/>
        <v>0.28933519492897231</v>
      </c>
      <c r="AS69" s="43">
        <f t="shared" si="83"/>
        <v>1.8498627634504019</v>
      </c>
      <c r="AT69" s="43">
        <f t="shared" si="83"/>
        <v>14.798902107603215</v>
      </c>
      <c r="AU69" s="43">
        <f t="shared" si="83"/>
        <v>16.648764871053615</v>
      </c>
      <c r="AV69" s="43">
        <f t="shared" si="83"/>
        <v>0.5238758746252542</v>
      </c>
      <c r="BA69" s="43">
        <f t="shared" si="84"/>
        <v>1.5395793488661589</v>
      </c>
      <c r="BB69" s="43">
        <f t="shared" si="84"/>
        <v>15.395793488661589</v>
      </c>
      <c r="BC69" s="43">
        <f t="shared" si="84"/>
        <v>16.935372837527748</v>
      </c>
      <c r="BD69" s="43">
        <f t="shared" si="84"/>
        <v>0.59032462953734521</v>
      </c>
      <c r="BI69" s="43">
        <f t="shared" si="85"/>
        <v>1.3099644220529389</v>
      </c>
      <c r="BJ69" s="43">
        <f t="shared" si="85"/>
        <v>15.719573064635268</v>
      </c>
      <c r="BK69" s="43">
        <f t="shared" si="85"/>
        <v>17.029537486688209</v>
      </c>
      <c r="BL69" s="43">
        <f t="shared" si="85"/>
        <v>0.68825967612209238</v>
      </c>
    </row>
    <row r="70" spans="5:64" ht="20.100000000000001" customHeight="1">
      <c r="E70" s="38">
        <v>46</v>
      </c>
      <c r="F70" s="20">
        <f t="shared" si="76"/>
        <v>0.91460000000000008</v>
      </c>
      <c r="G70" s="20">
        <f t="shared" si="77"/>
        <v>6.6528035128119161</v>
      </c>
      <c r="H70" s="29">
        <f t="shared" si="78"/>
        <v>81798.732394366205</v>
      </c>
      <c r="M70" s="43">
        <f t="shared" si="79"/>
        <v>4.5754553415249699</v>
      </c>
      <c r="N70" s="43">
        <f t="shared" si="79"/>
        <v>0</v>
      </c>
      <c r="O70" s="43">
        <f t="shared" si="79"/>
        <v>4.5754553415249699</v>
      </c>
      <c r="P70" s="43">
        <f t="shared" si="79"/>
        <v>0</v>
      </c>
      <c r="U70" s="43">
        <f t="shared" si="80"/>
        <v>3.7551546025476652</v>
      </c>
      <c r="V70" s="43">
        <f t="shared" si="80"/>
        <v>7.5103092050953304</v>
      </c>
      <c r="W70" s="43">
        <f t="shared" si="80"/>
        <v>11.265463807642996</v>
      </c>
      <c r="X70" s="43">
        <f t="shared" si="80"/>
        <v>0.15825045505138591</v>
      </c>
      <c r="AC70" s="43">
        <f t="shared" si="81"/>
        <v>2.7973475786441067</v>
      </c>
      <c r="AD70" s="43">
        <f t="shared" si="81"/>
        <v>11.189390314576427</v>
      </c>
      <c r="AE70" s="43">
        <f t="shared" si="81"/>
        <v>13.986737893220534</v>
      </c>
      <c r="AF70" s="43">
        <f t="shared" si="81"/>
        <v>0.44068168747035141</v>
      </c>
      <c r="AK70" s="43">
        <f t="shared" si="82"/>
        <v>1.910517465262964</v>
      </c>
      <c r="AL70" s="43">
        <f t="shared" si="82"/>
        <v>11.463104791577784</v>
      </c>
      <c r="AM70" s="43">
        <f t="shared" si="82"/>
        <v>13.373622256840749</v>
      </c>
      <c r="AN70" s="43">
        <f t="shared" si="82"/>
        <v>0.43865177820210116</v>
      </c>
      <c r="AS70" s="43">
        <f t="shared" si="83"/>
        <v>1.5875016939302278</v>
      </c>
      <c r="AT70" s="43">
        <f t="shared" si="83"/>
        <v>12.700013551441822</v>
      </c>
      <c r="AU70" s="43">
        <f t="shared" si="83"/>
        <v>14.287515245372051</v>
      </c>
      <c r="AV70" s="43">
        <f t="shared" si="83"/>
        <v>0.42140667112348595</v>
      </c>
      <c r="BA70" s="43">
        <f t="shared" si="84"/>
        <v>1.2339827782827935</v>
      </c>
      <c r="BB70" s="43">
        <f t="shared" si="84"/>
        <v>12.339827782827935</v>
      </c>
      <c r="BC70" s="43">
        <f t="shared" si="84"/>
        <v>13.573810561110728</v>
      </c>
      <c r="BD70" s="43">
        <f t="shared" si="84"/>
        <v>0.49433194220482402</v>
      </c>
      <c r="BI70" s="43">
        <f t="shared" si="85"/>
        <v>1.0191592526784152</v>
      </c>
      <c r="BJ70" s="43">
        <f t="shared" si="85"/>
        <v>12.229911032140983</v>
      </c>
      <c r="BK70" s="43">
        <f t="shared" si="85"/>
        <v>13.249070284819398</v>
      </c>
      <c r="BL70" s="43">
        <f t="shared" si="85"/>
        <v>0.60979055262974002</v>
      </c>
    </row>
    <row r="71" spans="5:64" ht="20.100000000000001" customHeight="1">
      <c r="E71" s="38">
        <v>48</v>
      </c>
      <c r="F71" s="20">
        <f t="shared" si="76"/>
        <v>0.9546</v>
      </c>
      <c r="G71" s="20">
        <f t="shared" si="77"/>
        <v>6.9437636489506387</v>
      </c>
      <c r="H71" s="29">
        <f t="shared" si="78"/>
        <v>85376.1971830986</v>
      </c>
      <c r="M71" s="43">
        <f t="shared" si="79"/>
        <v>4.8707243436688348</v>
      </c>
      <c r="N71" s="43">
        <f t="shared" si="79"/>
        <v>0</v>
      </c>
      <c r="O71" s="43">
        <f t="shared" si="79"/>
        <v>4.8707243436688348</v>
      </c>
      <c r="P71" s="43">
        <f t="shared" si="79"/>
        <v>0</v>
      </c>
      <c r="U71" s="43">
        <f t="shared" si="80"/>
        <v>4.0288814950544651</v>
      </c>
      <c r="V71" s="43">
        <f t="shared" si="80"/>
        <v>8.0577629901089303</v>
      </c>
      <c r="W71" s="43">
        <f t="shared" si="80"/>
        <v>12.086644485163397</v>
      </c>
      <c r="X71" s="43">
        <f t="shared" si="80"/>
        <v>0.13975369902641871</v>
      </c>
      <c r="AC71" s="43">
        <f t="shared" si="81"/>
        <v>3.0717283048246529</v>
      </c>
      <c r="AD71" s="43">
        <f t="shared" si="81"/>
        <v>12.286913219298611</v>
      </c>
      <c r="AE71" s="43">
        <f t="shared" si="81"/>
        <v>15.358641524123264</v>
      </c>
      <c r="AF71" s="43">
        <f t="shared" si="81"/>
        <v>0.33764429549595676</v>
      </c>
      <c r="AK71" s="43">
        <f t="shared" si="82"/>
        <v>2.2147000184050798</v>
      </c>
      <c r="AL71" s="43">
        <f t="shared" si="82"/>
        <v>13.288200110430479</v>
      </c>
      <c r="AM71" s="43">
        <f t="shared" si="82"/>
        <v>15.502900128835558</v>
      </c>
      <c r="AN71" s="43">
        <f t="shared" si="82"/>
        <v>0.46758172261842584</v>
      </c>
      <c r="AS71" s="43">
        <f t="shared" si="83"/>
        <v>1.6996160896904196</v>
      </c>
      <c r="AT71" s="43">
        <f t="shared" si="83"/>
        <v>13.596928717523356</v>
      </c>
      <c r="AU71" s="43">
        <f t="shared" si="83"/>
        <v>15.296544807213776</v>
      </c>
      <c r="AV71" s="43">
        <f t="shared" si="83"/>
        <v>0.46613904315294785</v>
      </c>
      <c r="BA71" s="43">
        <f t="shared" si="84"/>
        <v>1.406369828909021</v>
      </c>
      <c r="BB71" s="43">
        <f t="shared" si="84"/>
        <v>14.063698289090208</v>
      </c>
      <c r="BC71" s="43">
        <f t="shared" si="84"/>
        <v>15.470068117999229</v>
      </c>
      <c r="BD71" s="43">
        <f t="shared" si="84"/>
        <v>0.77689272679734012</v>
      </c>
      <c r="BI71" s="43">
        <f t="shared" si="85"/>
        <v>1.0094427976529474</v>
      </c>
      <c r="BJ71" s="43">
        <f t="shared" si="85"/>
        <v>12.113313571835366</v>
      </c>
      <c r="BK71" s="43">
        <f t="shared" si="85"/>
        <v>13.122756369488314</v>
      </c>
      <c r="BL71" s="43">
        <f t="shared" si="85"/>
        <v>0.5288185487742838</v>
      </c>
    </row>
    <row r="72" spans="5:64" ht="20.100000000000001" customHeight="1">
      <c r="E72" s="38">
        <v>50</v>
      </c>
      <c r="F72" s="20">
        <f t="shared" si="76"/>
        <v>0.99460000000000004</v>
      </c>
      <c r="G72" s="20">
        <f t="shared" si="77"/>
        <v>7.2347237850893631</v>
      </c>
      <c r="H72" s="29">
        <f t="shared" si="78"/>
        <v>88953.661971830996</v>
      </c>
      <c r="M72" s="43">
        <f t="shared" si="79"/>
        <v>5.7391298365993366</v>
      </c>
      <c r="N72" s="43">
        <f t="shared" si="79"/>
        <v>0</v>
      </c>
      <c r="O72" s="43">
        <f t="shared" si="79"/>
        <v>5.7391298365993366</v>
      </c>
      <c r="P72" s="43">
        <f t="shared" si="79"/>
        <v>0</v>
      </c>
      <c r="U72" s="43">
        <f t="shared" si="80"/>
        <v>4.0859135327545362</v>
      </c>
      <c r="V72" s="43">
        <f t="shared" si="80"/>
        <v>8.1718270655090723</v>
      </c>
      <c r="W72" s="43">
        <f t="shared" si="80"/>
        <v>12.257740598263608</v>
      </c>
      <c r="X72" s="43">
        <f t="shared" si="80"/>
        <v>0.32096502766709922</v>
      </c>
      <c r="AC72" s="43">
        <f t="shared" si="81"/>
        <v>3.2440358658529913</v>
      </c>
      <c r="AD72" s="43">
        <f t="shared" si="81"/>
        <v>12.976143463411965</v>
      </c>
      <c r="AE72" s="43">
        <f t="shared" si="81"/>
        <v>16.220179329264958</v>
      </c>
      <c r="AF72" s="43">
        <f t="shared" si="81"/>
        <v>0.47379894217891771</v>
      </c>
      <c r="AK72" s="43">
        <f t="shared" si="82"/>
        <v>2.3452742982590271</v>
      </c>
      <c r="AL72" s="43">
        <f t="shared" si="82"/>
        <v>14.071645789554163</v>
      </c>
      <c r="AM72" s="43">
        <f t="shared" si="82"/>
        <v>16.416920087813192</v>
      </c>
      <c r="AN72" s="43">
        <f t="shared" si="82"/>
        <v>0.63378230185092754</v>
      </c>
      <c r="AS72" s="43">
        <f t="shared" si="83"/>
        <v>1.8539766740672303</v>
      </c>
      <c r="AT72" s="43">
        <f t="shared" si="83"/>
        <v>14.831813392537843</v>
      </c>
      <c r="AU72" s="43">
        <f t="shared" si="83"/>
        <v>16.685790066605072</v>
      </c>
      <c r="AV72" s="43">
        <f t="shared" si="83"/>
        <v>1.0449106864144071</v>
      </c>
      <c r="BA72" s="43">
        <f t="shared" si="84"/>
        <v>1.5046443777344363</v>
      </c>
      <c r="BB72" s="43">
        <f t="shared" si="84"/>
        <v>15.046443777344363</v>
      </c>
      <c r="BC72" s="43">
        <f t="shared" si="84"/>
        <v>16.551088155078798</v>
      </c>
      <c r="BD72" s="43">
        <f t="shared" si="84"/>
        <v>0.75209137365373491</v>
      </c>
      <c r="BI72" s="43">
        <f t="shared" si="85"/>
        <v>1.2079804704471975</v>
      </c>
      <c r="BJ72" s="43">
        <f t="shared" si="85"/>
        <v>14.495765645366369</v>
      </c>
      <c r="BK72" s="43">
        <f t="shared" si="85"/>
        <v>15.703746115813567</v>
      </c>
      <c r="BL72" s="43">
        <f t="shared" si="85"/>
        <v>0.96786079059155128</v>
      </c>
    </row>
    <row r="73" spans="5:64" ht="20.100000000000001" customHeight="1">
      <c r="E73" s="38">
        <v>52</v>
      </c>
      <c r="F73" s="20">
        <f t="shared" si="76"/>
        <v>1.0346</v>
      </c>
      <c r="G73" s="20">
        <f t="shared" si="77"/>
        <v>7.5256839212280857</v>
      </c>
      <c r="H73" s="29">
        <f t="shared" si="78"/>
        <v>92531.126760563377</v>
      </c>
      <c r="M73" s="43">
        <f t="shared" si="79"/>
        <v>5.9558733929809353</v>
      </c>
      <c r="N73" s="43">
        <f t="shared" si="79"/>
        <v>0</v>
      </c>
      <c r="O73" s="43">
        <f t="shared" si="79"/>
        <v>5.9558733929809353</v>
      </c>
      <c r="P73" s="43">
        <f t="shared" si="79"/>
        <v>0</v>
      </c>
      <c r="U73" s="43">
        <f t="shared" si="80"/>
        <v>4.1863654386435156</v>
      </c>
      <c r="V73" s="43">
        <f t="shared" si="80"/>
        <v>8.3727308772870312</v>
      </c>
      <c r="W73" s="43">
        <f t="shared" si="80"/>
        <v>12.559096315930546</v>
      </c>
      <c r="X73" s="43">
        <f t="shared" si="80"/>
        <v>0.39029026199230549</v>
      </c>
      <c r="AC73" s="43">
        <f t="shared" si="81"/>
        <v>3.7020537430415299</v>
      </c>
      <c r="AD73" s="43">
        <f t="shared" si="81"/>
        <v>14.80821497216612</v>
      </c>
      <c r="AE73" s="43">
        <f t="shared" si="81"/>
        <v>18.510268715207651</v>
      </c>
      <c r="AF73" s="43">
        <f t="shared" si="81"/>
        <v>0.42026881219569923</v>
      </c>
      <c r="AK73" s="43">
        <f t="shared" si="82"/>
        <v>2.6613793307174509</v>
      </c>
      <c r="AL73" s="43">
        <f t="shared" si="82"/>
        <v>15.968275984304707</v>
      </c>
      <c r="AM73" s="43">
        <f t="shared" si="82"/>
        <v>18.629655315022159</v>
      </c>
      <c r="AN73" s="43">
        <f t="shared" si="82"/>
        <v>0.72305792480474662</v>
      </c>
      <c r="AS73" s="43">
        <f t="shared" si="83"/>
        <v>1.9795063992672597</v>
      </c>
      <c r="AT73" s="43">
        <f t="shared" si="83"/>
        <v>15.836051194138077</v>
      </c>
      <c r="AU73" s="43">
        <f t="shared" si="83"/>
        <v>17.815557593405337</v>
      </c>
      <c r="AV73" s="43">
        <f t="shared" si="83"/>
        <v>0.91474304452750843</v>
      </c>
      <c r="BA73" s="43">
        <f t="shared" si="84"/>
        <v>1.6050836413481708</v>
      </c>
      <c r="BB73" s="43">
        <f t="shared" si="84"/>
        <v>16.050836413481708</v>
      </c>
      <c r="BC73" s="43">
        <f t="shared" si="84"/>
        <v>17.655920054829878</v>
      </c>
      <c r="BD73" s="43">
        <f t="shared" si="84"/>
        <v>0.80270856959892478</v>
      </c>
      <c r="BI73" s="43">
        <f t="shared" si="85"/>
        <v>1.3361364824964896</v>
      </c>
      <c r="BJ73" s="43">
        <f t="shared" si="85"/>
        <v>16.033637789957876</v>
      </c>
      <c r="BK73" s="43">
        <f t="shared" si="85"/>
        <v>17.369774272454364</v>
      </c>
      <c r="BL73" s="43">
        <f t="shared" si="85"/>
        <v>0.57470071315658733</v>
      </c>
    </row>
    <row r="74" spans="5:64" ht="20.100000000000001" customHeight="1">
      <c r="E74" s="38">
        <v>54</v>
      </c>
      <c r="F74" s="20">
        <f t="shared" si="76"/>
        <v>1.0746</v>
      </c>
      <c r="G74" s="20">
        <f t="shared" si="77"/>
        <v>7.8166440573668101</v>
      </c>
      <c r="H74" s="29">
        <f t="shared" si="78"/>
        <v>96108.591549295772</v>
      </c>
      <c r="M74" s="43">
        <f t="shared" si="79"/>
        <v>6.4245644345559061</v>
      </c>
      <c r="N74" s="43">
        <f t="shared" si="79"/>
        <v>0</v>
      </c>
      <c r="O74" s="43">
        <f t="shared" si="79"/>
        <v>6.4245644345559061</v>
      </c>
      <c r="P74" s="43">
        <f t="shared" si="79"/>
        <v>0</v>
      </c>
      <c r="U74" s="43">
        <f t="shared" si="80"/>
        <v>5.4203069696354493</v>
      </c>
      <c r="V74" s="43">
        <f t="shared" si="80"/>
        <v>10.840613939270899</v>
      </c>
      <c r="W74" s="43">
        <f t="shared" si="80"/>
        <v>16.260920908906346</v>
      </c>
      <c r="X74" s="43">
        <f t="shared" si="80"/>
        <v>0.1245358442095072</v>
      </c>
      <c r="AC74" s="43">
        <f t="shared" si="81"/>
        <v>4.4960794607824868</v>
      </c>
      <c r="AD74" s="43">
        <f t="shared" si="81"/>
        <v>17.984317843129947</v>
      </c>
      <c r="AE74" s="43">
        <f t="shared" si="81"/>
        <v>22.480397303912433</v>
      </c>
      <c r="AF74" s="43">
        <f t="shared" si="81"/>
        <v>0.20786529940266471</v>
      </c>
      <c r="AK74" s="43">
        <f t="shared" si="82"/>
        <v>3.5929196035462536</v>
      </c>
      <c r="AL74" s="43">
        <f t="shared" si="82"/>
        <v>21.557517621277523</v>
      </c>
      <c r="AM74" s="43">
        <f t="shared" si="82"/>
        <v>25.150437224823776</v>
      </c>
      <c r="AN74" s="43">
        <f t="shared" si="82"/>
        <v>0.24780056823555691</v>
      </c>
      <c r="AS74" s="43">
        <f t="shared" si="83"/>
        <v>2.9670980574546588</v>
      </c>
      <c r="AT74" s="43">
        <f t="shared" si="83"/>
        <v>23.736784459637271</v>
      </c>
      <c r="AU74" s="43">
        <f t="shared" si="83"/>
        <v>26.703882517091934</v>
      </c>
      <c r="AV74" s="43">
        <f t="shared" si="83"/>
        <v>0.30562307909225994</v>
      </c>
      <c r="BA74" s="43">
        <f t="shared" si="84"/>
        <v>2.4337406932680365</v>
      </c>
      <c r="BB74" s="43">
        <f t="shared" si="84"/>
        <v>24.337406932680363</v>
      </c>
      <c r="BC74" s="43">
        <f t="shared" si="84"/>
        <v>26.771147625948402</v>
      </c>
      <c r="BD74" s="43">
        <f t="shared" si="84"/>
        <v>0.41577548901344963</v>
      </c>
      <c r="BI74" s="43">
        <f t="shared" si="85"/>
        <v>2.033435160165415</v>
      </c>
      <c r="BJ74" s="43">
        <f t="shared" si="85"/>
        <v>24.401221921984977</v>
      </c>
      <c r="BK74" s="43">
        <f t="shared" si="85"/>
        <v>26.434657082150391</v>
      </c>
      <c r="BL74" s="43">
        <f t="shared" si="85"/>
        <v>0.39714523078687647</v>
      </c>
    </row>
    <row r="75" spans="5:64" ht="20.100000000000001" customHeight="1">
      <c r="E75" s="38">
        <v>56</v>
      </c>
      <c r="F75" s="20">
        <f t="shared" si="76"/>
        <v>1.1146</v>
      </c>
      <c r="G75" s="21">
        <f t="shared" si="77"/>
        <v>8.1076041935055354</v>
      </c>
      <c r="H75" s="30">
        <f t="shared" si="78"/>
        <v>99686.056338028182</v>
      </c>
      <c r="M75" s="43">
        <f t="shared" si="79"/>
        <v>5.3653030496822822</v>
      </c>
      <c r="N75" s="43">
        <f t="shared" si="79"/>
        <v>0</v>
      </c>
      <c r="O75" s="43">
        <f t="shared" si="79"/>
        <v>5.3653030496822822</v>
      </c>
      <c r="P75" s="43">
        <f t="shared" si="79"/>
        <v>0</v>
      </c>
      <c r="U75" s="43">
        <f t="shared" si="80"/>
        <v>4.3259519835888147</v>
      </c>
      <c r="V75" s="43">
        <f t="shared" si="80"/>
        <v>8.6519039671776294</v>
      </c>
      <c r="W75" s="43">
        <f t="shared" si="80"/>
        <v>12.977855950766443</v>
      </c>
      <c r="X75" s="43">
        <f t="shared" si="80"/>
        <v>0.27879161534202018</v>
      </c>
      <c r="AC75" s="43">
        <f t="shared" si="81"/>
        <v>3.4597714684132352</v>
      </c>
      <c r="AD75" s="43">
        <f t="shared" si="81"/>
        <v>13.839085873652941</v>
      </c>
      <c r="AE75" s="43">
        <f t="shared" si="81"/>
        <v>17.298857342066174</v>
      </c>
      <c r="AF75" s="43">
        <f t="shared" si="81"/>
        <v>0.31397610035892842</v>
      </c>
      <c r="AK75" s="43">
        <f t="shared" si="82"/>
        <v>2.8138499559154377</v>
      </c>
      <c r="AL75" s="43">
        <f t="shared" si="82"/>
        <v>16.883099735492625</v>
      </c>
      <c r="AM75" s="43">
        <f t="shared" si="82"/>
        <v>19.696949691408062</v>
      </c>
      <c r="AN75" s="43">
        <f t="shared" si="82"/>
        <v>0.3945795080931595</v>
      </c>
      <c r="AS75" s="43">
        <f t="shared" si="83"/>
        <v>2.3687129631489134</v>
      </c>
      <c r="AT75" s="43">
        <f t="shared" si="83"/>
        <v>18.949703705191308</v>
      </c>
      <c r="AU75" s="43">
        <f t="shared" si="83"/>
        <v>21.31841666834022</v>
      </c>
      <c r="AV75" s="43">
        <f t="shared" si="83"/>
        <v>0.51996578088312506</v>
      </c>
      <c r="BA75" s="43">
        <f t="shared" si="84"/>
        <v>1.9619876861135923</v>
      </c>
      <c r="BB75" s="43">
        <f t="shared" si="84"/>
        <v>19.619876861135921</v>
      </c>
      <c r="BC75" s="43">
        <f t="shared" si="84"/>
        <v>21.581864547249513</v>
      </c>
      <c r="BD75" s="43">
        <f t="shared" si="84"/>
        <v>0.37211340377944546</v>
      </c>
      <c r="BI75" s="43">
        <f t="shared" si="85"/>
        <v>1.6361204266082936</v>
      </c>
      <c r="BJ75" s="43">
        <f t="shared" si="85"/>
        <v>19.633445119299523</v>
      </c>
      <c r="BK75" s="43">
        <f t="shared" si="85"/>
        <v>21.269565545907817</v>
      </c>
      <c r="BL75" s="43">
        <f t="shared" si="85"/>
        <v>0.44380439135007543</v>
      </c>
    </row>
    <row r="76" spans="5:64" ht="20.100000000000001" customHeight="1">
      <c r="E76" s="38">
        <v>58</v>
      </c>
      <c r="F76" s="20">
        <f t="shared" si="76"/>
        <v>1.1545999999999998</v>
      </c>
      <c r="G76" s="21">
        <f t="shared" si="77"/>
        <v>8.3985643296442571</v>
      </c>
      <c r="H76" s="30">
        <f t="shared" si="78"/>
        <v>103263.52112676055</v>
      </c>
      <c r="M76" s="43">
        <f t="shared" si="79"/>
        <v>5.2606069387857222</v>
      </c>
      <c r="N76" s="43">
        <f t="shared" si="79"/>
        <v>0</v>
      </c>
      <c r="O76" s="43">
        <f t="shared" si="79"/>
        <v>5.2606069387857222</v>
      </c>
      <c r="P76" s="43">
        <f t="shared" si="79"/>
        <v>0</v>
      </c>
      <c r="U76" s="43">
        <f t="shared" si="80"/>
        <v>4.2513915908894919</v>
      </c>
      <c r="V76" s="43">
        <f t="shared" si="80"/>
        <v>8.5027831817789838</v>
      </c>
      <c r="W76" s="43">
        <f t="shared" si="80"/>
        <v>12.754174772668476</v>
      </c>
      <c r="X76" s="43">
        <f t="shared" si="80"/>
        <v>0.15071471909655798</v>
      </c>
      <c r="AC76" s="43">
        <f t="shared" si="81"/>
        <v>3.5793622600078017</v>
      </c>
      <c r="AD76" s="43">
        <f t="shared" si="81"/>
        <v>14.317449040031207</v>
      </c>
      <c r="AE76" s="43">
        <f t="shared" si="81"/>
        <v>17.896811300039008</v>
      </c>
      <c r="AF76" s="43">
        <f t="shared" si="81"/>
        <v>0.2457256821176686</v>
      </c>
      <c r="AK76" s="43">
        <f t="shared" si="82"/>
        <v>2.9513690473946408</v>
      </c>
      <c r="AL76" s="43">
        <f t="shared" si="82"/>
        <v>17.708214284367845</v>
      </c>
      <c r="AM76" s="43">
        <f t="shared" si="82"/>
        <v>20.659583331762487</v>
      </c>
      <c r="AN76" s="43">
        <f t="shared" si="82"/>
        <v>0.38482961184343556</v>
      </c>
      <c r="AS76" s="43">
        <f t="shared" si="83"/>
        <v>2.4619195980424156</v>
      </c>
      <c r="AT76" s="43">
        <f t="shared" si="83"/>
        <v>19.695356784339324</v>
      </c>
      <c r="AU76" s="43">
        <f t="shared" si="83"/>
        <v>22.157276382381742</v>
      </c>
      <c r="AV76" s="43">
        <f t="shared" si="83"/>
        <v>0.46597960955763595</v>
      </c>
      <c r="BA76" s="43">
        <f t="shared" si="84"/>
        <v>2.0951919198585216</v>
      </c>
      <c r="BB76" s="43">
        <f t="shared" si="84"/>
        <v>20.951919198585216</v>
      </c>
      <c r="BC76" s="43">
        <f t="shared" si="84"/>
        <v>23.047111118443738</v>
      </c>
      <c r="BD76" s="43">
        <f t="shared" si="84"/>
        <v>0.54324075307893382</v>
      </c>
      <c r="BI76" s="43">
        <f t="shared" si="85"/>
        <v>1.7542597202539076</v>
      </c>
      <c r="BJ76" s="43">
        <f t="shared" si="85"/>
        <v>21.051116643046893</v>
      </c>
      <c r="BK76" s="43">
        <f t="shared" si="85"/>
        <v>22.805376363300798</v>
      </c>
      <c r="BL76" s="43">
        <f t="shared" si="85"/>
        <v>0.50153564970989217</v>
      </c>
    </row>
    <row r="77" spans="5:64" ht="20.100000000000001" customHeight="1">
      <c r="E77" s="38">
        <v>60</v>
      </c>
      <c r="F77" s="20">
        <f t="shared" si="76"/>
        <v>1.1945999999999999</v>
      </c>
      <c r="G77" s="21">
        <f t="shared" si="77"/>
        <v>8.6895244657829807</v>
      </c>
      <c r="H77" s="30">
        <f t="shared" si="78"/>
        <v>106840.98591549294</v>
      </c>
      <c r="M77" s="43">
        <f>N22+N50</f>
        <v>0</v>
      </c>
      <c r="N77" s="43">
        <f t="shared" ref="N77:P80" si="86">N22+N50</f>
        <v>0</v>
      </c>
      <c r="O77" s="43">
        <f t="shared" si="86"/>
        <v>5.2044432961092468</v>
      </c>
      <c r="P77" s="43">
        <f t="shared" si="86"/>
        <v>0</v>
      </c>
      <c r="U77" s="43">
        <f t="shared" si="80"/>
        <v>4.4915233850345953</v>
      </c>
      <c r="V77" s="43">
        <f t="shared" si="80"/>
        <v>8.9830467700691905</v>
      </c>
      <c r="W77" s="43">
        <f t="shared" si="80"/>
        <v>13.474570155103784</v>
      </c>
      <c r="X77" s="43">
        <f t="shared" si="80"/>
        <v>0.11825720819023833</v>
      </c>
      <c r="AC77" s="43">
        <f t="shared" si="81"/>
        <v>3.7712744256052955</v>
      </c>
      <c r="AD77" s="43">
        <f t="shared" si="81"/>
        <v>15.085097702421182</v>
      </c>
      <c r="AE77" s="43">
        <f t="shared" si="81"/>
        <v>18.856372128026475</v>
      </c>
      <c r="AF77" s="43">
        <f t="shared" si="81"/>
        <v>0.25711353956247107</v>
      </c>
      <c r="AK77" s="43">
        <f t="shared" si="82"/>
        <v>3.1437900597813622</v>
      </c>
      <c r="AL77" s="43">
        <f t="shared" si="82"/>
        <v>18.862740358688175</v>
      </c>
      <c r="AM77" s="43">
        <f t="shared" si="82"/>
        <v>22.006530418469538</v>
      </c>
      <c r="AN77" s="43">
        <f t="shared" si="82"/>
        <v>0.33257415682137736</v>
      </c>
      <c r="AS77" s="43">
        <f t="shared" si="83"/>
        <v>2.6696572923090707</v>
      </c>
      <c r="AT77" s="43">
        <f t="shared" si="83"/>
        <v>21.357258338472565</v>
      </c>
      <c r="AU77" s="43">
        <f t="shared" si="83"/>
        <v>24.026915630781634</v>
      </c>
      <c r="AV77" s="43">
        <f t="shared" si="83"/>
        <v>0.40639129670857022</v>
      </c>
      <c r="BA77" s="43">
        <f t="shared" si="84"/>
        <v>2.2755270226440407</v>
      </c>
      <c r="BB77" s="43">
        <f t="shared" si="84"/>
        <v>22.755270226440409</v>
      </c>
      <c r="BC77" s="43">
        <f t="shared" si="84"/>
        <v>25.030797249084447</v>
      </c>
      <c r="BD77" s="43">
        <f t="shared" si="84"/>
        <v>0.42951437064564557</v>
      </c>
      <c r="BI77" s="43">
        <f t="shared" si="85"/>
        <v>1.8820843532244138</v>
      </c>
      <c r="BJ77" s="43">
        <f t="shared" si="85"/>
        <v>22.585012238692968</v>
      </c>
      <c r="BK77" s="43">
        <f t="shared" si="85"/>
        <v>24.467096591917382</v>
      </c>
      <c r="BL77" s="43">
        <f t="shared" si="85"/>
        <v>0.38840290360075125</v>
      </c>
    </row>
    <row r="78" spans="5:64" ht="20.100000000000001" customHeight="1">
      <c r="E78" s="38">
        <v>62</v>
      </c>
      <c r="F78" s="20">
        <f t="shared" si="76"/>
        <v>1.2345999999999999</v>
      </c>
      <c r="G78" s="21">
        <f t="shared" si="77"/>
        <v>8.9804846019217042</v>
      </c>
      <c r="H78" s="30">
        <f t="shared" si="78"/>
        <v>110418.45070422534</v>
      </c>
      <c r="M78" s="43">
        <f>N23+N51</f>
        <v>0</v>
      </c>
      <c r="N78" s="43">
        <f t="shared" si="86"/>
        <v>0</v>
      </c>
      <c r="O78" s="43">
        <f t="shared" si="86"/>
        <v>5.3623143290224728</v>
      </c>
      <c r="P78" s="43">
        <f t="shared" si="86"/>
        <v>0</v>
      </c>
      <c r="U78" s="43">
        <f t="shared" si="80"/>
        <v>4.7943685405371923</v>
      </c>
      <c r="V78" s="43">
        <f t="shared" si="80"/>
        <v>9.5887370810743846</v>
      </c>
      <c r="W78" s="43">
        <f t="shared" si="80"/>
        <v>14.383105621611577</v>
      </c>
      <c r="X78" s="43">
        <f t="shared" si="80"/>
        <v>0.13310697518282938</v>
      </c>
      <c r="AC78" s="43">
        <f t="shared" si="81"/>
        <v>4.1511581210449435</v>
      </c>
      <c r="AD78" s="43">
        <f t="shared" si="81"/>
        <v>16.604632484179774</v>
      </c>
      <c r="AE78" s="43">
        <f t="shared" si="81"/>
        <v>20.755790605224718</v>
      </c>
      <c r="AF78" s="43">
        <f t="shared" si="81"/>
        <v>0.23826897973024183</v>
      </c>
      <c r="AK78" s="43">
        <f t="shared" si="82"/>
        <v>3.5991055301720127</v>
      </c>
      <c r="AL78" s="43">
        <f t="shared" si="82"/>
        <v>21.594633181032076</v>
      </c>
      <c r="AM78" s="43">
        <f t="shared" si="82"/>
        <v>25.193738711204091</v>
      </c>
      <c r="AN78" s="43">
        <f t="shared" si="82"/>
        <v>0.25804760113719116</v>
      </c>
      <c r="AS78" s="43">
        <f t="shared" si="83"/>
        <v>3.0627534216764305</v>
      </c>
      <c r="AT78" s="43">
        <f t="shared" si="83"/>
        <v>24.502027373411444</v>
      </c>
      <c r="AU78" s="43">
        <f t="shared" si="83"/>
        <v>27.564780795087877</v>
      </c>
      <c r="AV78" s="43">
        <f t="shared" si="83"/>
        <v>0.4046979847861194</v>
      </c>
      <c r="BA78" s="43">
        <f t="shared" si="84"/>
        <v>2.5591460650325644</v>
      </c>
      <c r="BB78" s="43">
        <f t="shared" si="84"/>
        <v>25.591460650325637</v>
      </c>
      <c r="BC78" s="43">
        <f t="shared" si="84"/>
        <v>28.150606715358201</v>
      </c>
      <c r="BD78" s="43">
        <f t="shared" si="84"/>
        <v>0.44391709133583052</v>
      </c>
      <c r="BI78" s="43">
        <f t="shared" si="85"/>
        <v>2.1619141279572065</v>
      </c>
      <c r="BJ78" s="43">
        <f t="shared" si="85"/>
        <v>25.942969535486476</v>
      </c>
      <c r="BK78" s="43">
        <f t="shared" si="85"/>
        <v>28.104883663443683</v>
      </c>
      <c r="BL78" s="43">
        <f t="shared" si="85"/>
        <v>0.47517624525567548</v>
      </c>
    </row>
    <row r="79" spans="5:64" ht="20.100000000000001" customHeight="1" thickBot="1">
      <c r="E79" s="38">
        <v>64</v>
      </c>
      <c r="F79" s="24">
        <f t="shared" si="76"/>
        <v>1.2746</v>
      </c>
      <c r="G79" s="25">
        <f t="shared" si="77"/>
        <v>9.2714447380604295</v>
      </c>
      <c r="H79" s="31">
        <f t="shared" si="78"/>
        <v>113995.91549295773</v>
      </c>
      <c r="M79" s="43">
        <f>N24+N52</f>
        <v>0</v>
      </c>
      <c r="N79" s="43">
        <f t="shared" si="86"/>
        <v>0</v>
      </c>
      <c r="O79" s="43">
        <f t="shared" si="86"/>
        <v>5.6592239666575725</v>
      </c>
      <c r="P79" s="43">
        <f t="shared" si="86"/>
        <v>0</v>
      </c>
      <c r="U79" s="43">
        <f t="shared" si="80"/>
        <v>5.2024799313582291</v>
      </c>
      <c r="V79" s="43">
        <f t="shared" si="80"/>
        <v>10.404959862716458</v>
      </c>
      <c r="W79" s="43">
        <f t="shared" si="80"/>
        <v>15.607439794074686</v>
      </c>
      <c r="X79" s="43">
        <f t="shared" si="80"/>
        <v>0.15053438261620328</v>
      </c>
      <c r="AC79" s="43">
        <f t="shared" si="81"/>
        <v>4.581120181055387</v>
      </c>
      <c r="AD79" s="43">
        <f t="shared" si="81"/>
        <v>18.324480724221548</v>
      </c>
      <c r="AE79" s="43">
        <f t="shared" si="81"/>
        <v>22.90560090527693</v>
      </c>
      <c r="AF79" s="43">
        <f t="shared" si="81"/>
        <v>0.26407444782893519</v>
      </c>
      <c r="AK79" s="43">
        <f t="shared" si="82"/>
        <v>3.9597977324101938</v>
      </c>
      <c r="AL79" s="43">
        <f t="shared" si="82"/>
        <v>23.758786394461165</v>
      </c>
      <c r="AM79" s="43">
        <f t="shared" si="82"/>
        <v>27.718584126871356</v>
      </c>
      <c r="AN79" s="43">
        <f t="shared" si="82"/>
        <v>0.26691084522559055</v>
      </c>
      <c r="AS79" s="43">
        <f t="shared" si="83"/>
        <v>3.3657078371889981</v>
      </c>
      <c r="AT79" s="43">
        <f t="shared" si="83"/>
        <v>26.925662697511985</v>
      </c>
      <c r="AU79" s="43">
        <f t="shared" si="83"/>
        <v>30.291370534700981</v>
      </c>
      <c r="AV79" s="43">
        <f t="shared" si="83"/>
        <v>0.37859570760208294</v>
      </c>
      <c r="BA79" s="43">
        <f t="shared" si="84"/>
        <v>2.8419351768098271</v>
      </c>
      <c r="BB79" s="43">
        <f t="shared" si="84"/>
        <v>28.419351768098267</v>
      </c>
      <c r="BC79" s="43">
        <f t="shared" si="84"/>
        <v>31.261286944908093</v>
      </c>
      <c r="BD79" s="43">
        <f t="shared" si="84"/>
        <v>0.36109473161818928</v>
      </c>
      <c r="BI79" s="43">
        <f t="shared" si="85"/>
        <v>2.43654173087352</v>
      </c>
      <c r="BJ79" s="43">
        <f t="shared" si="85"/>
        <v>29.238500770482236</v>
      </c>
      <c r="BK79" s="43">
        <f t="shared" si="85"/>
        <v>31.675042501355755</v>
      </c>
      <c r="BL79" s="43">
        <f t="shared" si="85"/>
        <v>0.51896874495262202</v>
      </c>
    </row>
    <row r="80" spans="5:64" ht="20.100000000000001" customHeight="1">
      <c r="E80" s="38">
        <v>66</v>
      </c>
      <c r="F80" s="20">
        <f t="shared" si="76"/>
        <v>1.3146</v>
      </c>
      <c r="G80" s="21">
        <f t="shared" si="77"/>
        <v>9.5624048741991512</v>
      </c>
      <c r="H80" s="30">
        <f t="shared" si="78"/>
        <v>117573.38028169014</v>
      </c>
      <c r="M80" s="43">
        <f>N25+N53</f>
        <v>0</v>
      </c>
      <c r="N80" s="43">
        <f t="shared" si="86"/>
        <v>0</v>
      </c>
      <c r="O80" s="43">
        <f t="shared" si="86"/>
        <v>5.9261745942859925</v>
      </c>
      <c r="P80" s="43">
        <f t="shared" si="86"/>
        <v>0</v>
      </c>
      <c r="U80" s="43">
        <f t="shared" si="80"/>
        <v>5.4339305866519716</v>
      </c>
      <c r="V80" s="43">
        <f t="shared" si="80"/>
        <v>10.867861173303943</v>
      </c>
      <c r="W80" s="43">
        <f t="shared" si="80"/>
        <v>16.301791759955915</v>
      </c>
      <c r="X80" s="43">
        <f t="shared" si="80"/>
        <v>0.15533791048760892</v>
      </c>
      <c r="AC80" s="43">
        <f t="shared" si="81"/>
        <v>4.8886651746148697</v>
      </c>
      <c r="AD80" s="43">
        <f t="shared" si="81"/>
        <v>19.554660698459479</v>
      </c>
      <c r="AE80" s="43">
        <f t="shared" si="81"/>
        <v>24.443325873074343</v>
      </c>
      <c r="AF80" s="43">
        <f t="shared" si="81"/>
        <v>0.27680429986908917</v>
      </c>
      <c r="AK80" s="43">
        <f t="shared" si="82"/>
        <v>4.1586598230642329</v>
      </c>
      <c r="AL80" s="43">
        <f t="shared" si="82"/>
        <v>24.951958938385395</v>
      </c>
      <c r="AM80" s="43">
        <f t="shared" si="82"/>
        <v>29.110618761449629</v>
      </c>
      <c r="AN80" s="43">
        <f t="shared" si="82"/>
        <v>0.30041195899019302</v>
      </c>
      <c r="AS80" s="43">
        <f t="shared" si="83"/>
        <v>3.5694815063848084</v>
      </c>
      <c r="AT80" s="43">
        <f t="shared" si="83"/>
        <v>28.555852051078467</v>
      </c>
      <c r="AU80" s="43">
        <f t="shared" si="83"/>
        <v>32.125333557463271</v>
      </c>
      <c r="AV80" s="43">
        <f t="shared" si="83"/>
        <v>0.3614817931097557</v>
      </c>
      <c r="BA80" s="43">
        <f t="shared" si="84"/>
        <v>3.0332467444349946</v>
      </c>
      <c r="BB80" s="43">
        <f t="shared" si="84"/>
        <v>30.332467444349945</v>
      </c>
      <c r="BC80" s="43">
        <f t="shared" si="84"/>
        <v>33.365714188784942</v>
      </c>
      <c r="BD80" s="43">
        <f t="shared" si="84"/>
        <v>0.41684984383445844</v>
      </c>
      <c r="BI80" s="43">
        <f t="shared" si="85"/>
        <v>2.5414031555505208</v>
      </c>
      <c r="BJ80" s="43">
        <f t="shared" si="85"/>
        <v>30.496837866606253</v>
      </c>
      <c r="BK80" s="43">
        <f t="shared" si="85"/>
        <v>33.038241022156768</v>
      </c>
      <c r="BL80" s="43">
        <f t="shared" si="85"/>
        <v>0.42062100253923507</v>
      </c>
    </row>
    <row r="81" spans="54:54" ht="20.100000000000001" customHeight="1">
      <c r="BB81" s="43"/>
    </row>
    <row r="82" spans="54:54" ht="20.100000000000001" customHeight="1">
      <c r="BB82" s="43"/>
    </row>
    <row r="83" spans="54:54" ht="20.100000000000001" customHeight="1">
      <c r="BB83" s="43"/>
    </row>
    <row r="84" spans="54:54" ht="20.100000000000001" customHeight="1">
      <c r="BB84" s="43"/>
    </row>
    <row r="85" spans="54:54" ht="20.100000000000001" customHeight="1">
      <c r="BB85" s="43"/>
    </row>
    <row r="86" spans="54:54" ht="20.100000000000001" customHeight="1">
      <c r="BB86" s="43"/>
    </row>
    <row r="87" spans="54:54" ht="20.100000000000001" customHeight="1">
      <c r="BB87" s="43"/>
    </row>
    <row r="88" spans="54:54" ht="20.100000000000001" customHeight="1">
      <c r="BB88" s="43"/>
    </row>
    <row r="89" spans="54:54" ht="20.100000000000001" customHeight="1">
      <c r="BB89" s="43"/>
    </row>
    <row r="90" spans="54:54" ht="20.100000000000001" customHeight="1">
      <c r="BB90" s="43"/>
    </row>
    <row r="91" spans="54:54" ht="20.100000000000001" customHeight="1">
      <c r="BB91" s="43"/>
    </row>
    <row r="92" spans="54:54" ht="20.100000000000001" customHeight="1">
      <c r="BB92" s="43"/>
    </row>
    <row r="93" spans="54:54" ht="20.100000000000001" customHeight="1">
      <c r="BB93" s="43"/>
    </row>
    <row r="94" spans="54:54" ht="20.100000000000001" customHeight="1">
      <c r="BB94" s="43"/>
    </row>
    <row r="95" spans="54:54" ht="20.100000000000001" customHeight="1">
      <c r="BB95" s="43"/>
    </row>
    <row r="96" spans="54:54" ht="20.100000000000001" customHeight="1">
      <c r="BB96" s="43"/>
    </row>
    <row r="97" spans="54:54" ht="20.100000000000001" customHeight="1">
      <c r="BB97" s="43"/>
    </row>
    <row r="98" spans="54:54" ht="20.100000000000001" customHeight="1">
      <c r="BB98" s="43"/>
    </row>
    <row r="99" spans="54:54" ht="20.100000000000001" customHeight="1">
      <c r="BB99" s="43"/>
    </row>
    <row r="100" spans="54:54" ht="20.100000000000001" customHeight="1">
      <c r="BB100" s="43"/>
    </row>
    <row r="101" spans="54:54" ht="20.100000000000001" customHeight="1">
      <c r="BB101" s="43"/>
    </row>
    <row r="102" spans="54:54" ht="20.100000000000001" customHeight="1">
      <c r="BB102" s="43"/>
    </row>
    <row r="103" spans="54:54" ht="20.100000000000001" customHeight="1"/>
    <row r="104" spans="54:54" ht="20.100000000000001" customHeight="1"/>
    <row r="105" spans="54:54" ht="20.100000000000001" customHeight="1"/>
    <row r="106" spans="54:54" ht="20.100000000000001" customHeight="1"/>
    <row r="107" spans="54:54" ht="20.100000000000001" customHeight="1"/>
    <row r="108" spans="54:54" ht="20.100000000000001" customHeight="1"/>
  </sheetData>
  <mergeCells count="45">
    <mergeCell ref="Y1:AC1"/>
    <mergeCell ref="E1:H1"/>
    <mergeCell ref="I1:M1"/>
    <mergeCell ref="N1:O1"/>
    <mergeCell ref="Q1:U1"/>
    <mergeCell ref="V1:W1"/>
    <mergeCell ref="BB1:BC1"/>
    <mergeCell ref="BE1:BI1"/>
    <mergeCell ref="BJ1:BK1"/>
    <mergeCell ref="E29:H29"/>
    <mergeCell ref="I29:M29"/>
    <mergeCell ref="N29:O29"/>
    <mergeCell ref="Q29:U29"/>
    <mergeCell ref="V29:W29"/>
    <mergeCell ref="Y29:AC29"/>
    <mergeCell ref="AD29:AE29"/>
    <mergeCell ref="AD1:AE1"/>
    <mergeCell ref="AG1:AK1"/>
    <mergeCell ref="AL1:AM1"/>
    <mergeCell ref="AO1:AS1"/>
    <mergeCell ref="AT1:AU1"/>
    <mergeCell ref="AW1:BA1"/>
    <mergeCell ref="BE29:BI29"/>
    <mergeCell ref="BJ29:BK29"/>
    <mergeCell ref="E56:H56"/>
    <mergeCell ref="I56:M56"/>
    <mergeCell ref="N56:O56"/>
    <mergeCell ref="Q56:U56"/>
    <mergeCell ref="V56:W56"/>
    <mergeCell ref="Y56:AC56"/>
    <mergeCell ref="AD56:AE56"/>
    <mergeCell ref="AG56:AK56"/>
    <mergeCell ref="AG29:AK29"/>
    <mergeCell ref="AL29:AM29"/>
    <mergeCell ref="AO29:AS29"/>
    <mergeCell ref="AT29:AU29"/>
    <mergeCell ref="AW29:BA29"/>
    <mergeCell ref="BB29:BC29"/>
    <mergeCell ref="BJ56:BK56"/>
    <mergeCell ref="AL56:AM56"/>
    <mergeCell ref="AO56:AS56"/>
    <mergeCell ref="AT56:AU56"/>
    <mergeCell ref="AW56:BA56"/>
    <mergeCell ref="BB56:BC56"/>
    <mergeCell ref="BE56:BI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workbookViewId="0">
      <selection activeCell="O14" sqref="O14"/>
    </sheetView>
  </sheetViews>
  <sheetFormatPr defaultColWidth="8.85546875" defaultRowHeight="15"/>
  <cols>
    <col min="2" max="2" width="23.140625" customWidth="1"/>
    <col min="3" max="3" width="9.140625" customWidth="1"/>
    <col min="5" max="5" width="19.7109375" customWidth="1"/>
    <col min="6" max="6" width="11.85546875" customWidth="1"/>
    <col min="7" max="7" width="16.42578125" customWidth="1"/>
    <col min="8" max="8" width="17.7109375" customWidth="1"/>
    <col min="9" max="9" width="14.28515625" customWidth="1"/>
    <col min="10" max="10" width="12.42578125" customWidth="1"/>
    <col min="11" max="11" width="11.28515625" customWidth="1"/>
    <col min="12" max="12" width="10.85546875" customWidth="1"/>
    <col min="13" max="13" width="11" customWidth="1"/>
    <col min="14" max="14" width="13.7109375" customWidth="1"/>
    <col min="15" max="15" width="12" customWidth="1"/>
    <col min="16" max="16" width="12.85546875" customWidth="1"/>
    <col min="17" max="17" width="10.85546875" customWidth="1"/>
    <col min="18" max="18" width="11.7109375" customWidth="1"/>
    <col min="19" max="19" width="11.140625" customWidth="1"/>
    <col min="20" max="21" width="12.42578125" customWidth="1"/>
    <col min="22" max="22" width="14" customWidth="1"/>
    <col min="23" max="23" width="12.42578125" customWidth="1"/>
    <col min="24" max="24" width="11.7109375" customWidth="1"/>
    <col min="25" max="25" width="13.42578125" customWidth="1"/>
    <col min="26" max="26" width="12.28515625" customWidth="1"/>
    <col min="27" max="27" width="13.28515625" customWidth="1"/>
    <col min="28" max="28" width="12.42578125" customWidth="1"/>
    <col min="29" max="29" width="12.7109375" customWidth="1"/>
    <col min="30" max="30" width="13.28515625" customWidth="1"/>
    <col min="31" max="31" width="11.85546875" customWidth="1"/>
    <col min="32" max="32" width="12.42578125" customWidth="1"/>
    <col min="33" max="33" width="11.7109375" customWidth="1"/>
    <col min="34" max="34" width="11" customWidth="1"/>
    <col min="35" max="35" width="11.7109375" customWidth="1"/>
    <col min="36" max="36" width="11.42578125" customWidth="1"/>
    <col min="37" max="38" width="12" customWidth="1"/>
    <col min="39" max="39" width="13.42578125" customWidth="1"/>
    <col min="40" max="40" width="13" customWidth="1"/>
    <col min="41" max="41" width="11.7109375" customWidth="1"/>
    <col min="42" max="42" width="12.140625" customWidth="1"/>
    <col min="43" max="43" width="12.42578125" customWidth="1"/>
    <col min="44" max="44" width="12.85546875" customWidth="1"/>
    <col min="45" max="45" width="11.42578125" customWidth="1"/>
    <col min="46" max="46" width="10.85546875" customWidth="1"/>
    <col min="47" max="47" width="13.28515625" customWidth="1"/>
    <col min="48" max="48" width="12.140625" customWidth="1"/>
    <col min="49" max="50" width="11.85546875" customWidth="1"/>
    <col min="51" max="51" width="12.140625" customWidth="1"/>
    <col min="52" max="52" width="12.7109375" customWidth="1"/>
    <col min="53" max="53" width="12.42578125" customWidth="1"/>
    <col min="54" max="54" width="13.28515625" customWidth="1"/>
    <col min="55" max="56" width="12.85546875" customWidth="1"/>
    <col min="57" max="58" width="13" customWidth="1"/>
    <col min="59" max="59" width="12.28515625" customWidth="1"/>
    <col min="60" max="60" width="12" customWidth="1"/>
    <col min="61" max="61" width="13.7109375" customWidth="1"/>
    <col min="62" max="62" width="12.85546875" customWidth="1"/>
    <col min="63" max="63" width="13.85546875" customWidth="1"/>
    <col min="64" max="64" width="12" customWidth="1"/>
    <col min="65" max="65" width="11.7109375" customWidth="1"/>
    <col min="66" max="66" width="11.85546875" customWidth="1"/>
    <col min="67" max="67" width="11.42578125" customWidth="1"/>
    <col min="68" max="68" width="12.7109375" customWidth="1"/>
  </cols>
  <sheetData>
    <row r="1" spans="1:68" ht="16.5" thickBot="1">
      <c r="A1" s="1"/>
      <c r="B1" s="1"/>
      <c r="C1" s="1"/>
      <c r="D1" s="2"/>
      <c r="E1" s="82" t="s">
        <v>19</v>
      </c>
      <c r="F1" s="83"/>
      <c r="G1" s="83"/>
      <c r="H1" s="87"/>
      <c r="I1" s="88" t="s">
        <v>38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 t="s">
        <v>39</v>
      </c>
      <c r="V1" s="91"/>
      <c r="W1" s="91"/>
      <c r="X1" s="91"/>
      <c r="Y1" s="91"/>
      <c r="Z1" s="91"/>
      <c r="AA1" s="91"/>
      <c r="AB1" s="91"/>
      <c r="AC1" s="91"/>
      <c r="AD1" s="91"/>
      <c r="AE1" s="91"/>
      <c r="AF1" s="92"/>
      <c r="AG1" s="93" t="s">
        <v>40</v>
      </c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S1" s="90" t="s">
        <v>41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2"/>
      <c r="BE1" s="85" t="s">
        <v>42</v>
      </c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6"/>
    </row>
    <row r="2" spans="1:68" ht="18.75">
      <c r="A2" s="1"/>
      <c r="B2" s="4" t="s">
        <v>1</v>
      </c>
      <c r="C2" s="5">
        <v>400</v>
      </c>
      <c r="D2" s="2"/>
      <c r="E2" s="22" t="s">
        <v>25</v>
      </c>
      <c r="F2" s="19" t="s">
        <v>27</v>
      </c>
      <c r="G2" s="47" t="s">
        <v>28</v>
      </c>
      <c r="H2" s="48" t="s">
        <v>43</v>
      </c>
      <c r="I2" s="49" t="s">
        <v>44</v>
      </c>
      <c r="J2" s="49" t="s">
        <v>45</v>
      </c>
      <c r="K2" s="49" t="s">
        <v>46</v>
      </c>
      <c r="L2" s="49" t="s">
        <v>47</v>
      </c>
      <c r="M2" s="49" t="s">
        <v>48</v>
      </c>
      <c r="N2" s="49" t="s">
        <v>49</v>
      </c>
      <c r="O2" s="49" t="s">
        <v>50</v>
      </c>
      <c r="P2" s="49" t="s">
        <v>51</v>
      </c>
      <c r="Q2" s="49" t="s">
        <v>52</v>
      </c>
      <c r="R2" s="49" t="s">
        <v>53</v>
      </c>
      <c r="S2" s="49" t="s">
        <v>54</v>
      </c>
      <c r="T2" s="48" t="s">
        <v>43</v>
      </c>
      <c r="U2" s="48" t="s">
        <v>44</v>
      </c>
      <c r="V2" s="49" t="s">
        <v>45</v>
      </c>
      <c r="W2" s="49" t="s">
        <v>46</v>
      </c>
      <c r="X2" s="49" t="s">
        <v>47</v>
      </c>
      <c r="Y2" s="49" t="s">
        <v>48</v>
      </c>
      <c r="Z2" s="49" t="s">
        <v>49</v>
      </c>
      <c r="AA2" s="49" t="s">
        <v>50</v>
      </c>
      <c r="AB2" s="49" t="s">
        <v>51</v>
      </c>
      <c r="AC2" s="49" t="s">
        <v>52</v>
      </c>
      <c r="AD2" s="49" t="s">
        <v>53</v>
      </c>
      <c r="AE2" s="50" t="s">
        <v>54</v>
      </c>
      <c r="AF2" s="51" t="s">
        <v>43</v>
      </c>
      <c r="AG2" s="52" t="s">
        <v>44</v>
      </c>
      <c r="AH2" s="53" t="s">
        <v>45</v>
      </c>
      <c r="AI2" s="53" t="s">
        <v>46</v>
      </c>
      <c r="AJ2" s="53" t="s">
        <v>47</v>
      </c>
      <c r="AK2" s="53" t="s">
        <v>48</v>
      </c>
      <c r="AL2" s="53" t="s">
        <v>49</v>
      </c>
      <c r="AM2" s="53" t="s">
        <v>50</v>
      </c>
      <c r="AN2" s="53" t="s">
        <v>51</v>
      </c>
      <c r="AO2" s="53" t="s">
        <v>52</v>
      </c>
      <c r="AP2" s="53" t="s">
        <v>53</v>
      </c>
      <c r="AQ2" s="54" t="s">
        <v>54</v>
      </c>
      <c r="AR2" s="55" t="s">
        <v>43</v>
      </c>
      <c r="AS2" s="56" t="s">
        <v>44</v>
      </c>
      <c r="AT2" s="57" t="s">
        <v>45</v>
      </c>
      <c r="AU2" s="57" t="s">
        <v>46</v>
      </c>
      <c r="AV2" s="57" t="s">
        <v>47</v>
      </c>
      <c r="AW2" s="57" t="s">
        <v>48</v>
      </c>
      <c r="AX2" s="57" t="s">
        <v>49</v>
      </c>
      <c r="AY2" s="57" t="s">
        <v>50</v>
      </c>
      <c r="AZ2" s="57" t="s">
        <v>51</v>
      </c>
      <c r="BA2" s="57" t="s">
        <v>52</v>
      </c>
      <c r="BB2" s="57" t="s">
        <v>53</v>
      </c>
      <c r="BC2" s="58" t="s">
        <v>54</v>
      </c>
      <c r="BD2" s="59" t="s">
        <v>43</v>
      </c>
      <c r="BE2" s="60" t="s">
        <v>44</v>
      </c>
      <c r="BF2" s="60" t="s">
        <v>45</v>
      </c>
      <c r="BG2" s="60" t="s">
        <v>46</v>
      </c>
      <c r="BH2" s="60" t="s">
        <v>47</v>
      </c>
      <c r="BI2" s="60" t="s">
        <v>48</v>
      </c>
      <c r="BJ2" s="60" t="s">
        <v>49</v>
      </c>
      <c r="BK2" s="60" t="s">
        <v>50</v>
      </c>
      <c r="BL2" s="60" t="s">
        <v>51</v>
      </c>
      <c r="BM2" s="60" t="s">
        <v>52</v>
      </c>
      <c r="BN2" s="60" t="s">
        <v>53</v>
      </c>
      <c r="BO2" s="61" t="s">
        <v>54</v>
      </c>
    </row>
    <row r="3" spans="1:68" ht="15.75">
      <c r="A3" s="1"/>
      <c r="B3" s="6" t="s">
        <v>24</v>
      </c>
      <c r="C3" s="7">
        <v>20.5</v>
      </c>
      <c r="D3" s="2"/>
      <c r="E3" s="38">
        <v>20</v>
      </c>
      <c r="F3" s="20">
        <f t="shared" ref="F3:F26" si="0">0.02*E3-0.0054</f>
        <v>0.39460000000000001</v>
      </c>
      <c r="G3" s="62">
        <f t="shared" ref="G3:G26" si="1">F3*$C$7/$C$5</f>
        <v>35291.690140845072</v>
      </c>
      <c r="H3" s="63">
        <f>'k=400'!X63</f>
        <v>0.68483962264239762</v>
      </c>
      <c r="I3" s="63">
        <f>'k=400'!Y63</f>
        <v>1.0272594339635965</v>
      </c>
      <c r="J3" s="3">
        <f>'k=400'!AH63</f>
        <v>1.256915955611162</v>
      </c>
      <c r="K3" s="3">
        <f>'k=400'!AI63</f>
        <v>1.5711449445139525</v>
      </c>
      <c r="L3" s="3">
        <f>'k=400'!AR63</f>
        <v>1.4861156678279788</v>
      </c>
      <c r="M3" s="3">
        <f>'k=400'!AS63</f>
        <v>1.7338016124659752</v>
      </c>
      <c r="N3" s="3">
        <f>'k=400'!BB63</f>
        <v>1.6846829884120123</v>
      </c>
      <c r="O3" s="3">
        <f>'k=400'!BC63</f>
        <v>1.8952683619635138</v>
      </c>
      <c r="P3" s="3">
        <f>'k=400'!BL63</f>
        <v>1.8272694908027074</v>
      </c>
      <c r="Q3" s="3">
        <f>'k=400'!BM63</f>
        <v>2.0099964398829782</v>
      </c>
      <c r="R3" s="3">
        <f>'k=400'!BV63</f>
        <v>1.8260260820714094</v>
      </c>
      <c r="S3" s="3">
        <f>'k=400'!BW63</f>
        <v>1.9781949222440269</v>
      </c>
      <c r="T3" s="64">
        <f>'k=600'!X60</f>
        <v>5.8807456187011706E-2</v>
      </c>
      <c r="U3" s="64">
        <f>'k=600'!Y60</f>
        <v>8.8211184280517552E-2</v>
      </c>
      <c r="V3" s="65">
        <f>'k=600'!AH60</f>
        <v>0.19247614197335403</v>
      </c>
      <c r="W3" s="65">
        <f>'k=600'!AI60</f>
        <v>0.24059517746669254</v>
      </c>
      <c r="X3" s="65">
        <f>'k=600'!AR60</f>
        <v>0.1712270903566859</v>
      </c>
      <c r="Y3" s="65">
        <f>'k=600'!AS60</f>
        <v>0.19976493874946688</v>
      </c>
      <c r="Z3" s="65">
        <f>'k=600'!BB60</f>
        <v>0.1689029513351139</v>
      </c>
      <c r="AA3" s="65">
        <f>'k=600'!BC60</f>
        <v>0.19001582025200314</v>
      </c>
      <c r="AB3" s="65">
        <f>'k=600'!BL60</f>
        <v>0.18135435001283429</v>
      </c>
      <c r="AC3" s="65">
        <f>'k=600'!BM60</f>
        <v>0.19948978501411771</v>
      </c>
      <c r="AD3" s="65">
        <f>'k=600'!BV60</f>
        <v>0</v>
      </c>
      <c r="AE3" s="65">
        <f>'k=600'!BW60</f>
        <v>0</v>
      </c>
      <c r="AF3" s="66">
        <f>'k=800'!X60</f>
        <v>0.36978477684987887</v>
      </c>
      <c r="AG3" s="66">
        <f>'k=800'!Y60</f>
        <v>0.55467716527481836</v>
      </c>
      <c r="AH3" s="65">
        <f>'k=800'!AH60</f>
        <v>0.42065325279538152</v>
      </c>
      <c r="AI3" s="65">
        <f>'k=800'!AI60</f>
        <v>0.52581656599422688</v>
      </c>
      <c r="AJ3" s="65">
        <f>'k=800'!AR60</f>
        <v>0.42820916423635647</v>
      </c>
      <c r="AK3" s="65">
        <f>'k=800'!AS60</f>
        <v>0.49957735827574923</v>
      </c>
      <c r="AL3" s="65">
        <f>'k=800'!BB60</f>
        <v>0.38151060336205628</v>
      </c>
      <c r="AM3" s="65">
        <f>'k=800'!BC60</f>
        <v>0.42919942878231332</v>
      </c>
      <c r="AN3" s="65">
        <f>'k=800'!BL60</f>
        <v>0</v>
      </c>
      <c r="AO3" s="65">
        <f>'k=800'!BM60</f>
        <v>0</v>
      </c>
      <c r="AP3" s="65">
        <f>'k=800'!BV60</f>
        <v>0</v>
      </c>
      <c r="AQ3" s="65">
        <f>'k=800'!BW60</f>
        <v>0</v>
      </c>
      <c r="AR3" s="66">
        <f>'k=1000'!X60</f>
        <v>0.11447783858166673</v>
      </c>
      <c r="AS3" s="66">
        <f>'k=1000'!Y60</f>
        <v>0.1717167578725001</v>
      </c>
      <c r="AT3" s="65">
        <f>'k=1000'!AH60</f>
        <v>0.15166790965648499</v>
      </c>
      <c r="AU3" s="65">
        <f>'k=1000'!AI60</f>
        <v>0.18958488707060625</v>
      </c>
      <c r="AV3" s="65">
        <f>'k=1000'!AR60</f>
        <v>0</v>
      </c>
      <c r="AW3" s="65">
        <f>'k=1000'!AS60</f>
        <v>0</v>
      </c>
      <c r="AX3" s="65">
        <f>'k=1000'!BB60</f>
        <v>0</v>
      </c>
      <c r="AY3" s="65">
        <f>'k=1000'!BC60</f>
        <v>0</v>
      </c>
      <c r="AZ3" s="65">
        <f>'k=1000'!BL60</f>
        <v>0</v>
      </c>
      <c r="BA3" s="65">
        <f>'k=1000'!BM60</f>
        <v>0</v>
      </c>
      <c r="BB3" s="65">
        <f>'k=1000'!BV60</f>
        <v>0</v>
      </c>
      <c r="BC3" s="65">
        <f>'k=1000'!BW60</f>
        <v>0</v>
      </c>
      <c r="BD3" s="66">
        <v>0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J3" s="65">
        <v>0</v>
      </c>
      <c r="BK3" s="65">
        <v>0</v>
      </c>
      <c r="BL3" s="65">
        <v>0</v>
      </c>
      <c r="BM3" s="65">
        <v>0</v>
      </c>
      <c r="BN3" s="65">
        <v>0</v>
      </c>
      <c r="BO3" s="67">
        <v>0</v>
      </c>
    </row>
    <row r="4" spans="1:68" ht="15.75">
      <c r="A4" s="1"/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62">
        <f t="shared" si="1"/>
        <v>38869.15492957746</v>
      </c>
      <c r="H4" s="63">
        <f>'k=400'!X64</f>
        <v>0.83437708354178841</v>
      </c>
      <c r="I4" s="63">
        <f>'k=400'!Y64</f>
        <v>1.2515656253126828</v>
      </c>
      <c r="J4" s="3">
        <f>'k=400'!AH64</f>
        <v>1.4506756361642017</v>
      </c>
      <c r="K4" s="3">
        <f>'k=400'!AI64</f>
        <v>1.8133445452052521</v>
      </c>
      <c r="L4" s="3">
        <f>'k=400'!AR64</f>
        <v>1.8646276848552987</v>
      </c>
      <c r="M4" s="3">
        <f>'k=400'!AS64</f>
        <v>2.175398965664515</v>
      </c>
      <c r="N4" s="3">
        <f>'k=400'!BB64</f>
        <v>2.2333149217551593</v>
      </c>
      <c r="O4" s="3">
        <f>'k=400'!BC64</f>
        <v>2.5124792869745542</v>
      </c>
      <c r="P4" s="3">
        <f>'k=400'!BL64</f>
        <v>2.4572924781454257</v>
      </c>
      <c r="Q4" s="3">
        <f>'k=400'!BM64</f>
        <v>2.7030217259599683</v>
      </c>
      <c r="R4" s="3">
        <f>'k=400'!BV64</f>
        <v>2.6046273424776176</v>
      </c>
      <c r="S4" s="3">
        <f>'k=400'!BW64</f>
        <v>2.8216796210174193</v>
      </c>
      <c r="T4" s="64">
        <f>'k=600'!X61</f>
        <v>0.72554313988093955</v>
      </c>
      <c r="U4" s="64">
        <f>'k=600'!Y61</f>
        <v>1.0883147098214092</v>
      </c>
      <c r="V4" s="65">
        <f>'k=600'!AH61</f>
        <v>0.94815139726046571</v>
      </c>
      <c r="W4" s="65">
        <f>'k=600'!AI61</f>
        <v>1.185189246575582</v>
      </c>
      <c r="X4" s="65">
        <f>'k=600'!AR61</f>
        <v>0.98036387838172256</v>
      </c>
      <c r="Y4" s="65">
        <f>'k=600'!AS61</f>
        <v>1.1437578581120098</v>
      </c>
      <c r="Z4" s="65">
        <f>'k=600'!BB61</f>
        <v>0.73840166148680175</v>
      </c>
      <c r="AA4" s="65">
        <f>'k=600'!BC61</f>
        <v>0.83070186917265199</v>
      </c>
      <c r="AB4" s="65">
        <f>'k=600'!BL61</f>
        <v>0.61749862520042353</v>
      </c>
      <c r="AC4" s="65">
        <f>'k=600'!BM61</f>
        <v>0.67924848772046598</v>
      </c>
      <c r="AD4" s="65">
        <f>'k=600'!BV61</f>
        <v>1.7325535589277077</v>
      </c>
      <c r="AE4" s="65">
        <f>'k=600'!BW61</f>
        <v>1.8769330221716833</v>
      </c>
      <c r="AF4" s="66">
        <f>'k=800'!X61</f>
        <v>0.74386963977790499</v>
      </c>
      <c r="AG4" s="66">
        <f>'k=800'!Y61</f>
        <v>1.1158044596668575</v>
      </c>
      <c r="AH4" s="65">
        <f>'k=800'!AH61</f>
        <v>1.0050375770605637</v>
      </c>
      <c r="AI4" s="65">
        <f>'k=800'!AI61</f>
        <v>1.2562969713257046</v>
      </c>
      <c r="AJ4" s="65">
        <f>'k=800'!AR61</f>
        <v>1.1670804905411241</v>
      </c>
      <c r="AK4" s="65">
        <f>'k=800'!AS61</f>
        <v>1.3615939056313113</v>
      </c>
      <c r="AL4" s="65">
        <f>'k=800'!BB61</f>
        <v>1.0257817741901658</v>
      </c>
      <c r="AM4" s="65">
        <f>'k=800'!BC61</f>
        <v>1.1540044959639364</v>
      </c>
      <c r="AN4" s="65">
        <f>'k=800'!BL61</f>
        <v>0.80934134472281305</v>
      </c>
      <c r="AO4" s="65">
        <f>'k=800'!BM61</f>
        <v>0.89027547919509431</v>
      </c>
      <c r="AP4" s="65">
        <f>'k=800'!BV61</f>
        <v>0.78800086326349139</v>
      </c>
      <c r="AQ4" s="65">
        <f>'k=800'!BW61</f>
        <v>0.85366760186878232</v>
      </c>
      <c r="AR4" s="66">
        <f>'k=1000'!X61</f>
        <v>0.27293706094437226</v>
      </c>
      <c r="AS4" s="66">
        <f>'k=1000'!Y61</f>
        <v>0.40940559141655841</v>
      </c>
      <c r="AT4" s="65">
        <f>'k=1000'!AH61</f>
        <v>0.41757991071598954</v>
      </c>
      <c r="AU4" s="65">
        <f>'k=1000'!AI61</f>
        <v>0.52197488839498696</v>
      </c>
      <c r="AV4" s="65">
        <f>'k=1000'!AR61</f>
        <v>0.68517249321808449</v>
      </c>
      <c r="AW4" s="65">
        <f>'k=1000'!AS61</f>
        <v>0.79936790875443198</v>
      </c>
      <c r="AX4" s="65">
        <f>'k=1000'!BB61</f>
        <v>0.68506499501405926</v>
      </c>
      <c r="AY4" s="65">
        <f>'k=1000'!BC61</f>
        <v>0.77069811939081678</v>
      </c>
      <c r="AZ4" s="65">
        <f>'k=1000'!BL61</f>
        <v>0.59408885882605289</v>
      </c>
      <c r="BA4" s="65">
        <f>'k=1000'!BM61</f>
        <v>0.65349774470865829</v>
      </c>
      <c r="BB4" s="65">
        <f>'k=1000'!BV61</f>
        <v>0</v>
      </c>
      <c r="BC4" s="65">
        <f>'k=1000'!BW61</f>
        <v>0</v>
      </c>
      <c r="BD4" s="68">
        <f>'k=1200'!V58</f>
        <v>0</v>
      </c>
      <c r="BE4" s="68">
        <f>'k=1200'!W58</f>
        <v>0</v>
      </c>
      <c r="BF4" s="68">
        <f>'k=1200'!AD58</f>
        <v>0</v>
      </c>
      <c r="BG4" s="68">
        <f>'k=1200'!AE58</f>
        <v>0</v>
      </c>
      <c r="BH4" s="3">
        <f>'k=1200'!AL58</f>
        <v>0</v>
      </c>
      <c r="BI4" s="3">
        <f>'k=1200'!AM58</f>
        <v>0</v>
      </c>
      <c r="BJ4" s="3">
        <f>'k=1200'!AT58</f>
        <v>0</v>
      </c>
      <c r="BK4" s="3">
        <f>'k=1200'!AU58</f>
        <v>0</v>
      </c>
      <c r="BL4" s="3">
        <f>'k=1200'!BB58</f>
        <v>0</v>
      </c>
      <c r="BM4" s="3">
        <f>'k=1200'!BC58</f>
        <v>0</v>
      </c>
      <c r="BN4" s="3">
        <f>'k=1200'!BJ58</f>
        <v>0</v>
      </c>
      <c r="BO4" s="3">
        <f>'k=1200'!BK58</f>
        <v>0</v>
      </c>
    </row>
    <row r="5" spans="1:68" ht="15.75">
      <c r="A5" s="1"/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62">
        <f t="shared" si="1"/>
        <v>42446.619718309856</v>
      </c>
      <c r="H5" s="63">
        <f>'k=400'!X65</f>
        <v>0.92998856878058966</v>
      </c>
      <c r="I5" s="63">
        <f>'k=400'!Y65</f>
        <v>1.3949828531708846</v>
      </c>
      <c r="J5" s="3">
        <f>'k=400'!AH65</f>
        <v>1.6912050409238881</v>
      </c>
      <c r="K5" s="3">
        <f>'k=400'!AI65</f>
        <v>2.11400630115486</v>
      </c>
      <c r="L5" s="3">
        <f>'k=400'!AR65</f>
        <v>2.1996182191088467</v>
      </c>
      <c r="M5" s="3">
        <f>'k=400'!AS65</f>
        <v>2.5662212556269877</v>
      </c>
      <c r="N5" s="3">
        <f>'k=400'!BB65</f>
        <v>2.581848746243244</v>
      </c>
      <c r="O5" s="3">
        <f>'k=400'!BC65</f>
        <v>2.9045798395236497</v>
      </c>
      <c r="P5" s="3">
        <f>'k=400'!BL65</f>
        <v>2.9250452776880151</v>
      </c>
      <c r="Q5" s="3">
        <f>'k=400'!BM65</f>
        <v>3.2175498054568168</v>
      </c>
      <c r="R5" s="3">
        <f>'k=400'!BV65</f>
        <v>3.154105186717616</v>
      </c>
      <c r="S5" s="3">
        <f>'k=400'!BW65</f>
        <v>3.4169472856107506</v>
      </c>
      <c r="T5" s="64">
        <f>'k=600'!X62</f>
        <v>1.0841631809364052</v>
      </c>
      <c r="U5" s="64">
        <f>'k=600'!Y62</f>
        <v>1.6262447714046078</v>
      </c>
      <c r="V5" s="65">
        <f>'k=600'!AH62</f>
        <v>1.7799487809251833</v>
      </c>
      <c r="W5" s="65">
        <f>'k=600'!AI62</f>
        <v>2.2249359761564791</v>
      </c>
      <c r="X5" s="65">
        <f>'k=600'!AR62</f>
        <v>2.0400536114258081</v>
      </c>
      <c r="Y5" s="65">
        <f>'k=600'!AS62</f>
        <v>2.3800625466634426</v>
      </c>
      <c r="Z5" s="65">
        <f>'k=600'!BB62</f>
        <v>2.0526315483298991</v>
      </c>
      <c r="AA5" s="65">
        <f>'k=600'!BC62</f>
        <v>2.3092104918711369</v>
      </c>
      <c r="AB5" s="65">
        <f>'k=600'!BL62</f>
        <v>1.5947599339993159</v>
      </c>
      <c r="AC5" s="65">
        <f>'k=600'!BM62</f>
        <v>1.7542359273992476</v>
      </c>
      <c r="AD5" s="65">
        <f>'k=600'!BV62</f>
        <v>3.2652785263758579</v>
      </c>
      <c r="AE5" s="65">
        <f>'k=600'!BW62</f>
        <v>3.5373850702405125</v>
      </c>
      <c r="AF5" s="66">
        <f>'k=800'!X62</f>
        <v>1.4069406717376254</v>
      </c>
      <c r="AG5" s="66">
        <f>'k=800'!Y62</f>
        <v>2.1104110076064382</v>
      </c>
      <c r="AH5" s="65">
        <f>'k=800'!AH62</f>
        <v>2.140820433015866</v>
      </c>
      <c r="AI5" s="65">
        <f>'k=800'!AI62</f>
        <v>2.6760255412698326</v>
      </c>
      <c r="AJ5" s="65">
        <f>'k=800'!AR62</f>
        <v>2.6220313472501444</v>
      </c>
      <c r="AK5" s="65">
        <f>'k=800'!AS62</f>
        <v>3.0590365717918351</v>
      </c>
      <c r="AL5" s="65">
        <f>'k=800'!BB62</f>
        <v>2.5434433034579844</v>
      </c>
      <c r="AM5" s="65">
        <f>'k=800'!BC62</f>
        <v>2.861373716390232</v>
      </c>
      <c r="AN5" s="65">
        <f>'k=800'!BL62</f>
        <v>2.4825869036476078</v>
      </c>
      <c r="AO5" s="65">
        <f>'k=800'!BM62</f>
        <v>2.7308455940123681</v>
      </c>
      <c r="AP5" s="65">
        <f>'k=800'!BV62</f>
        <v>2.384981575647235</v>
      </c>
      <c r="AQ5" s="65">
        <f>'k=800'!BW62</f>
        <v>2.5837300402845047</v>
      </c>
      <c r="AR5" s="66">
        <f>'k=1000'!X62</f>
        <v>0.47606081414564227</v>
      </c>
      <c r="AS5" s="66">
        <f>'k=1000'!Y62</f>
        <v>0.71409122121846347</v>
      </c>
      <c r="AT5" s="65">
        <f>'k=1000'!AH62</f>
        <v>0.27611812677070863</v>
      </c>
      <c r="AU5" s="65">
        <f>'k=1000'!AI62</f>
        <v>0.3451476584633858</v>
      </c>
      <c r="AV5" s="65">
        <f>'k=1000'!AR62</f>
        <v>1.2167301923355409</v>
      </c>
      <c r="AW5" s="65">
        <f>'k=1000'!AS62</f>
        <v>1.4195185577247977</v>
      </c>
      <c r="AX5" s="65">
        <f>'k=1000'!BB62</f>
        <v>1.3017496425727197</v>
      </c>
      <c r="AY5" s="65">
        <f>'k=1000'!BC62</f>
        <v>1.4644683478943099</v>
      </c>
      <c r="AZ5" s="65">
        <f>'k=1000'!BL62</f>
        <v>1.2379642799875981</v>
      </c>
      <c r="BA5" s="65">
        <f>'k=1000'!BM62</f>
        <v>1.3617607079863578</v>
      </c>
      <c r="BB5" s="65">
        <f>'k=1000'!BV62</f>
        <v>0.45757048054765664</v>
      </c>
      <c r="BC5" s="65">
        <f>'k=1000'!BW62</f>
        <v>0.49570135392662806</v>
      </c>
      <c r="BD5" s="68">
        <f>'k=1200'!V59</f>
        <v>0.49245720952153949</v>
      </c>
      <c r="BE5" s="68">
        <f>'k=1200'!W59</f>
        <v>0.73868581428230917</v>
      </c>
      <c r="BF5" s="68">
        <f>'k=1200'!AD59</f>
        <v>0</v>
      </c>
      <c r="BG5" s="68">
        <f>'k=1200'!AE59</f>
        <v>0</v>
      </c>
      <c r="BH5" s="3">
        <f>'k=1200'!AL59</f>
        <v>0</v>
      </c>
      <c r="BI5" s="3">
        <f>'k=1200'!AM59</f>
        <v>0</v>
      </c>
      <c r="BJ5" s="3">
        <f>'k=1200'!AT59</f>
        <v>0</v>
      </c>
      <c r="BK5" s="3">
        <f>'k=1200'!AU59</f>
        <v>0</v>
      </c>
      <c r="BL5" s="3">
        <f>'k=1200'!BB59</f>
        <v>0</v>
      </c>
      <c r="BM5" s="3">
        <f>'k=1200'!BC59</f>
        <v>0</v>
      </c>
      <c r="BN5" s="3">
        <f>'k=1200'!BJ59</f>
        <v>0</v>
      </c>
      <c r="BO5" s="3">
        <f>'k=1200'!BK59</f>
        <v>0</v>
      </c>
    </row>
    <row r="6" spans="1:68" ht="15.75">
      <c r="A6" s="1"/>
      <c r="B6" s="9" t="s">
        <v>55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62">
        <f t="shared" si="1"/>
        <v>46024.084507042258</v>
      </c>
      <c r="H6" s="63">
        <f>'k=400'!X66</f>
        <v>1.0602164630884701</v>
      </c>
      <c r="I6" s="63">
        <f>'k=400'!Y66</f>
        <v>1.590324694632705</v>
      </c>
      <c r="J6" s="3">
        <f>'k=400'!AH66</f>
        <v>1.8073348707070009</v>
      </c>
      <c r="K6" s="3">
        <f>'k=400'!AI66</f>
        <v>2.2591685883837513</v>
      </c>
      <c r="L6" s="3">
        <f>'k=400'!AR66</f>
        <v>2.3664268570081881</v>
      </c>
      <c r="M6" s="3">
        <f>'k=400'!AS66</f>
        <v>2.7608313331762195</v>
      </c>
      <c r="N6" s="3">
        <f>'k=400'!BB66</f>
        <v>2.8257407613616889</v>
      </c>
      <c r="O6" s="3">
        <f>'k=400'!BC66</f>
        <v>3.1789583565319002</v>
      </c>
      <c r="P6" s="3">
        <f>'k=400'!BL66</f>
        <v>3.2599865889084811</v>
      </c>
      <c r="Q6" s="3">
        <f>'k=400'!BM66</f>
        <v>3.585985247799329</v>
      </c>
      <c r="R6" s="3">
        <f>'k=400'!BV66</f>
        <v>3.5175775607095292</v>
      </c>
      <c r="S6" s="3">
        <f>'k=400'!BW66</f>
        <v>3.8107090241019899</v>
      </c>
      <c r="T6" s="64">
        <f>'k=600'!X63</f>
        <v>1.2105461641301114</v>
      </c>
      <c r="U6" s="64">
        <f>'k=600'!Y63</f>
        <v>1.815819246195167</v>
      </c>
      <c r="V6" s="65">
        <f>'k=600'!AH63</f>
        <v>2.1556327080003435</v>
      </c>
      <c r="W6" s="65">
        <f>'k=600'!AI63</f>
        <v>2.6945408850004293</v>
      </c>
      <c r="X6" s="65">
        <f>'k=600'!AR63</f>
        <v>2.9045966675104586</v>
      </c>
      <c r="Y6" s="65">
        <f>'k=600'!AS63</f>
        <v>3.388696112095535</v>
      </c>
      <c r="Z6" s="65">
        <f>'k=600'!BB63</f>
        <v>2.8059848568141001</v>
      </c>
      <c r="AA6" s="65">
        <f>'k=600'!BC63</f>
        <v>3.1567329639158626</v>
      </c>
      <c r="AB6" s="65">
        <f>'k=600'!BL63</f>
        <v>3.0931922094007258</v>
      </c>
      <c r="AC6" s="65">
        <f>'k=600'!BM63</f>
        <v>3.4025114303407986</v>
      </c>
      <c r="AD6" s="65">
        <f>'k=600'!BV63</f>
        <v>4.5734880654993937</v>
      </c>
      <c r="AE6" s="65">
        <f>'k=600'!BW63</f>
        <v>4.9546120709576762</v>
      </c>
      <c r="AF6" s="66">
        <f>'k=800'!X63</f>
        <v>1.7363025448599392</v>
      </c>
      <c r="AG6" s="66">
        <f>'k=800'!Y63</f>
        <v>2.604453817289909</v>
      </c>
      <c r="AH6" s="65">
        <f>'k=800'!AH63</f>
        <v>2.8535984197807882</v>
      </c>
      <c r="AI6" s="65">
        <f>'k=800'!AI63</f>
        <v>3.5669980247259852</v>
      </c>
      <c r="AJ6" s="65">
        <f>'k=800'!AR63</f>
        <v>3.6215749895125269</v>
      </c>
      <c r="AK6" s="65">
        <f>'k=800'!AS63</f>
        <v>4.2251708210979482</v>
      </c>
      <c r="AL6" s="65">
        <f>'k=800'!BB63</f>
        <v>4.0294744887558087</v>
      </c>
      <c r="AM6" s="65">
        <f>'k=800'!BC63</f>
        <v>4.533158799850284</v>
      </c>
      <c r="AN6" s="65">
        <f>'k=800'!BL63</f>
        <v>4.1059192660004609</v>
      </c>
      <c r="AO6" s="65">
        <f>'k=800'!BM63</f>
        <v>4.5165111926005066</v>
      </c>
      <c r="AP6" s="65">
        <f>'k=800'!BV63</f>
        <v>3.9877620168190568</v>
      </c>
      <c r="AQ6" s="65">
        <f>'k=800'!BW63</f>
        <v>4.3200755182206452</v>
      </c>
      <c r="AR6" s="66">
        <f>'k=1000'!X63</f>
        <v>1.1761175312810863</v>
      </c>
      <c r="AS6" s="66">
        <f>'k=1000'!Y63</f>
        <v>1.7641762969216293</v>
      </c>
      <c r="AT6" s="65">
        <f>'k=1000'!AH63</f>
        <v>1.6203679746192294</v>
      </c>
      <c r="AU6" s="65">
        <f>'k=1000'!AI63</f>
        <v>2.0254599682740371</v>
      </c>
      <c r="AV6" s="65">
        <f>'k=1000'!AR63</f>
        <v>1.7262663933957372</v>
      </c>
      <c r="AW6" s="65">
        <f>'k=1000'!AS63</f>
        <v>2.0139774589616932</v>
      </c>
      <c r="AX6" s="65">
        <f>'k=1000'!BB63</f>
        <v>1.8548522850706379</v>
      </c>
      <c r="AY6" s="65">
        <f>'k=1000'!BC63</f>
        <v>2.0867088207044677</v>
      </c>
      <c r="AZ6" s="65">
        <f>'k=1000'!BL63</f>
        <v>2.4054840013629328</v>
      </c>
      <c r="BA6" s="65">
        <f>'k=1000'!BM63</f>
        <v>2.6460324014992262</v>
      </c>
      <c r="BB6" s="65">
        <f>'k=1000'!BV63</f>
        <v>1.4183412608752499</v>
      </c>
      <c r="BC6" s="65">
        <f>'k=1000'!BW63</f>
        <v>1.5365363659481874</v>
      </c>
      <c r="BD6" s="68">
        <f>'k=1200'!V60</f>
        <v>0.65792189499044762</v>
      </c>
      <c r="BE6" s="68">
        <f>'k=1200'!W60</f>
        <v>0.98688284248567149</v>
      </c>
      <c r="BF6" s="68">
        <f>'k=1200'!AD60</f>
        <v>1.044441015457952</v>
      </c>
      <c r="BG6" s="68">
        <f>'k=1200'!AE60</f>
        <v>1.3055512693224398</v>
      </c>
      <c r="BH6" s="3">
        <f>'k=1200'!AL60</f>
        <v>1.116972818165419</v>
      </c>
      <c r="BI6" s="3">
        <f>'k=1200'!AM60</f>
        <v>1.3031349545263224</v>
      </c>
      <c r="BJ6" s="3">
        <f>'k=1200'!AT60</f>
        <v>0.96090689345583025</v>
      </c>
      <c r="BK6" s="3">
        <f>'k=1200'!AU60</f>
        <v>1.081020255137809</v>
      </c>
      <c r="BL6" s="3">
        <f>'k=1200'!BB60</f>
        <v>0.93653960058356667</v>
      </c>
      <c r="BM6" s="3">
        <f>'k=1200'!BC60</f>
        <v>1.0301935606419232</v>
      </c>
      <c r="BN6" s="3">
        <f>'k=1200'!BJ60</f>
        <v>0.21542782389175388</v>
      </c>
      <c r="BO6" s="3">
        <f>'k=1200'!BK60</f>
        <v>0.23338014254940004</v>
      </c>
    </row>
    <row r="7" spans="1:68" ht="15.75">
      <c r="A7" s="1"/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62">
        <f t="shared" si="1"/>
        <v>49601.549295774654</v>
      </c>
      <c r="H7" s="63">
        <f>'k=400'!X67</f>
        <v>1.2730132221342503</v>
      </c>
      <c r="I7" s="63">
        <f>'k=400'!Y67</f>
        <v>1.9095198332013754</v>
      </c>
      <c r="J7" s="3">
        <f>'k=400'!AH67</f>
        <v>1.949021087844812</v>
      </c>
      <c r="K7" s="3">
        <f>'k=400'!AI67</f>
        <v>2.4362763598060151</v>
      </c>
      <c r="L7" s="3">
        <f>'k=400'!AR67</f>
        <v>2.7639693585970817</v>
      </c>
      <c r="M7" s="3">
        <f>'k=400'!AS67</f>
        <v>3.2246309183632622</v>
      </c>
      <c r="N7" s="3">
        <f>'k=400'!BB67</f>
        <v>3.2176478213075037</v>
      </c>
      <c r="O7" s="3">
        <f>'k=400'!BC67</f>
        <v>3.6198537989709418</v>
      </c>
      <c r="P7" s="3">
        <f>'k=400'!BL67</f>
        <v>3.5440338922883434</v>
      </c>
      <c r="Q7" s="3">
        <f>'k=400'!BM67</f>
        <v>3.8984372815171775</v>
      </c>
      <c r="R7" s="3">
        <f>'k=400'!BV67</f>
        <v>3.9577747901173326</v>
      </c>
      <c r="S7" s="3">
        <f>'k=400'!BW67</f>
        <v>4.2875893559604439</v>
      </c>
      <c r="T7" s="64">
        <f>'k=600'!X64</f>
        <v>1.5131541669807411</v>
      </c>
      <c r="U7" s="64">
        <f>'k=600'!Y64</f>
        <v>2.2697312504711116</v>
      </c>
      <c r="V7" s="65">
        <f>'k=600'!AH64</f>
        <v>2.5118594250161053</v>
      </c>
      <c r="W7" s="65">
        <f>'k=600'!AI64</f>
        <v>3.1398242812701316</v>
      </c>
      <c r="X7" s="65">
        <f>'k=600'!AR64</f>
        <v>3.3591026292448136</v>
      </c>
      <c r="Y7" s="65">
        <f>'k=600'!AS64</f>
        <v>3.9189530674522826</v>
      </c>
      <c r="Z7" s="65">
        <f>'k=600'!BB64</f>
        <v>3.6449584601196068</v>
      </c>
      <c r="AA7" s="65">
        <f>'k=600'!BC64</f>
        <v>4.1005782676345577</v>
      </c>
      <c r="AB7" s="65">
        <f>'k=600'!BL64</f>
        <v>4.402331017074661</v>
      </c>
      <c r="AC7" s="65">
        <f>'k=600'!BM64</f>
        <v>4.8425641187821276</v>
      </c>
      <c r="AD7" s="65">
        <f>'k=600'!BV64</f>
        <v>5.69082827604573</v>
      </c>
      <c r="AE7" s="65">
        <f>'k=600'!BW64</f>
        <v>6.1650639657162074</v>
      </c>
      <c r="AF7" s="66">
        <f>'k=800'!X64</f>
        <v>1.934777527560487</v>
      </c>
      <c r="AG7" s="66">
        <f>'k=800'!Y64</f>
        <v>2.9021662913407305</v>
      </c>
      <c r="AH7" s="65">
        <f>'k=800'!AH64</f>
        <v>3.2525667955831761</v>
      </c>
      <c r="AI7" s="65">
        <f>'k=800'!AI64</f>
        <v>4.0657084944789705</v>
      </c>
      <c r="AJ7" s="65">
        <f>'k=800'!AR64</f>
        <v>4.1255172828675866</v>
      </c>
      <c r="AK7" s="65">
        <f>'k=800'!AS64</f>
        <v>4.8131034966788508</v>
      </c>
      <c r="AL7" s="65">
        <f>'k=800'!BB64</f>
        <v>4.8866743516202948</v>
      </c>
      <c r="AM7" s="65">
        <f>'k=800'!BC64</f>
        <v>5.4975086455728306</v>
      </c>
      <c r="AN7" s="65">
        <f>'k=800'!BL64</f>
        <v>5.2215628803654006</v>
      </c>
      <c r="AO7" s="65">
        <f>'k=800'!BM64</f>
        <v>5.7437191684019409</v>
      </c>
      <c r="AP7" s="65">
        <f>'k=800'!BV64</f>
        <v>5.2739615856429811</v>
      </c>
      <c r="AQ7" s="65">
        <f>'k=800'!BW64</f>
        <v>5.7134583844465627</v>
      </c>
      <c r="AR7" s="66">
        <f>'k=1000'!X64</f>
        <v>1.7931604987169705</v>
      </c>
      <c r="AS7" s="66">
        <f>'k=1000'!Y64</f>
        <v>2.6897407480754558</v>
      </c>
      <c r="AT7" s="65">
        <f>'k=1000'!AH64</f>
        <v>2.8874873561089762</v>
      </c>
      <c r="AU7" s="65">
        <f>'k=1000'!AI64</f>
        <v>3.6093591951362205</v>
      </c>
      <c r="AV7" s="65">
        <f>'k=1000'!AR64</f>
        <v>3.2327864175290384</v>
      </c>
      <c r="AW7" s="65">
        <f>'k=1000'!AS64</f>
        <v>3.7715841537838783</v>
      </c>
      <c r="AX7" s="65">
        <f>'k=1000'!BB64</f>
        <v>3.407818113251988</v>
      </c>
      <c r="AY7" s="65">
        <f>'k=1000'!BC64</f>
        <v>3.8337953774084865</v>
      </c>
      <c r="AZ7" s="65">
        <f>'k=1000'!BL64</f>
        <v>3.4691264789993186</v>
      </c>
      <c r="BA7" s="65">
        <f>'k=1000'!BM64</f>
        <v>3.8160391268992506</v>
      </c>
      <c r="BB7" s="65">
        <f>'k=1000'!BV64</f>
        <v>3.379651086376561</v>
      </c>
      <c r="BC7" s="65">
        <f>'k=1000'!BW64</f>
        <v>3.6612886769079411</v>
      </c>
      <c r="BD7" s="68">
        <f>'k=1200'!V61</f>
        <v>1.4510892216495637</v>
      </c>
      <c r="BE7" s="68">
        <f>'k=1200'!W61</f>
        <v>2.1766338324743457</v>
      </c>
      <c r="BF7" s="68">
        <f>'k=1200'!AD61</f>
        <v>2.1421686093728853</v>
      </c>
      <c r="BG7" s="68">
        <f>'k=1200'!AE61</f>
        <v>2.6777107617161064</v>
      </c>
      <c r="BH7" s="3">
        <f>'k=1200'!AL61</f>
        <v>2.5484279813730644</v>
      </c>
      <c r="BI7" s="3">
        <f>'k=1200'!AM61</f>
        <v>2.9731659782685749</v>
      </c>
      <c r="BJ7" s="3">
        <f>'k=1200'!AT61</f>
        <v>2.6342739188122706</v>
      </c>
      <c r="BK7" s="3">
        <f>'k=1200'!AU61</f>
        <v>2.9635581586638042</v>
      </c>
      <c r="BL7" s="3">
        <f>'k=1200'!BB61</f>
        <v>2.617550455784182</v>
      </c>
      <c r="BM7" s="3">
        <f>'k=1200'!BC61</f>
        <v>2.8793055013626003</v>
      </c>
      <c r="BN7" s="3">
        <f>'k=1200'!BJ61</f>
        <v>2.4235891486497656</v>
      </c>
      <c r="BO7" s="3">
        <f>'k=1200'!BK61</f>
        <v>2.6255549110372458</v>
      </c>
    </row>
    <row r="8" spans="1:68" ht="15.75">
      <c r="A8" s="1"/>
      <c r="B8" s="9" t="s">
        <v>6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62">
        <f t="shared" si="1"/>
        <v>53179.014084507042</v>
      </c>
      <c r="H8" s="63">
        <f>'k=400'!X68</f>
        <v>1.5354438864108497</v>
      </c>
      <c r="I8" s="63">
        <f>'k=400'!Y68</f>
        <v>2.3031658296162743</v>
      </c>
      <c r="J8" s="3">
        <f>'k=400'!AH68</f>
        <v>2.7532727275675399</v>
      </c>
      <c r="K8" s="3">
        <f>'k=400'!AI68</f>
        <v>3.4415909094594248</v>
      </c>
      <c r="L8" s="3">
        <f>'k=400'!AR68</f>
        <v>3.6660775665662566</v>
      </c>
      <c r="M8" s="3">
        <f>'k=400'!AS68</f>
        <v>4.2770904943273003</v>
      </c>
      <c r="N8" s="3">
        <f>'k=400'!BB68</f>
        <v>3.9653452455005422</v>
      </c>
      <c r="O8" s="3">
        <f>'k=400'!BC68</f>
        <v>4.4610134011881097</v>
      </c>
      <c r="P8" s="3">
        <f>'k=400'!BL68</f>
        <v>3.980385098941805</v>
      </c>
      <c r="Q8" s="3">
        <f>'k=400'!BM68</f>
        <v>4.3784236088359858</v>
      </c>
      <c r="R8" s="3">
        <f>'k=400'!BV68</f>
        <v>4.4262354691508214</v>
      </c>
      <c r="S8" s="3">
        <f>'k=400'!BW68</f>
        <v>4.7950884249133905</v>
      </c>
      <c r="T8" s="64">
        <f>'k=600'!X65</f>
        <v>1.7195746453222056</v>
      </c>
      <c r="U8" s="64">
        <f>'k=600'!Y65</f>
        <v>2.5793619679833082</v>
      </c>
      <c r="V8" s="65">
        <f>'k=600'!AH65</f>
        <v>2.9683743047590156</v>
      </c>
      <c r="W8" s="65">
        <f>'k=600'!AI65</f>
        <v>3.7104678809487699</v>
      </c>
      <c r="X8" s="65">
        <f>'k=600'!AR65</f>
        <v>3.9580460671124347</v>
      </c>
      <c r="Y8" s="65">
        <f>'k=600'!AS65</f>
        <v>4.6177204116311739</v>
      </c>
      <c r="Z8" s="65">
        <f>'k=600'!BB65</f>
        <v>4.6898665685956606</v>
      </c>
      <c r="AA8" s="65">
        <f>'k=600'!BC65</f>
        <v>5.2760998896701183</v>
      </c>
      <c r="AB8" s="65">
        <f>'k=600'!BL65</f>
        <v>5.5137421779305358</v>
      </c>
      <c r="AC8" s="65">
        <f>'k=600'!BM65</f>
        <v>6.0651163957235896</v>
      </c>
      <c r="AD8" s="65">
        <f>'k=600'!BV65</f>
        <v>6.6612548257796513</v>
      </c>
      <c r="AE8" s="65">
        <f>'k=600'!BW65</f>
        <v>7.2163593945946216</v>
      </c>
      <c r="AF8" s="66">
        <f>'k=800'!X65</f>
        <v>2.2863880191907544</v>
      </c>
      <c r="AG8" s="66">
        <f>'k=800'!Y65</f>
        <v>3.4295820287861316</v>
      </c>
      <c r="AH8" s="65">
        <f>'k=800'!AH65</f>
        <v>3.7247065059966937</v>
      </c>
      <c r="AI8" s="65">
        <f>'k=800'!AI65</f>
        <v>4.6558831324958669</v>
      </c>
      <c r="AJ8" s="65">
        <f>'k=800'!AR65</f>
        <v>4.7505038218631315</v>
      </c>
      <c r="AK8" s="65">
        <f>'k=800'!AS65</f>
        <v>5.5422544588403202</v>
      </c>
      <c r="AL8" s="65">
        <f>'k=800'!BB65</f>
        <v>5.6007298178289586</v>
      </c>
      <c r="AM8" s="65">
        <f>'k=800'!BC65</f>
        <v>6.3008210450575781</v>
      </c>
      <c r="AN8" s="65">
        <f>'k=800'!BL65</f>
        <v>6.4068185332190293</v>
      </c>
      <c r="AO8" s="65">
        <f>'k=800'!BM65</f>
        <v>7.0475003865409329</v>
      </c>
      <c r="AP8" s="65">
        <f>'k=800'!BV65</f>
        <v>6.8017889351814773</v>
      </c>
      <c r="AQ8" s="65">
        <f>'k=800'!BW65</f>
        <v>7.3686046797799341</v>
      </c>
      <c r="AR8" s="66">
        <f>'k=1000'!X65</f>
        <v>2.0917245279218584</v>
      </c>
      <c r="AS8" s="66">
        <f>'k=1000'!Y65</f>
        <v>3.1375867918827876</v>
      </c>
      <c r="AT8" s="65">
        <f>'k=1000'!AH65</f>
        <v>3.7685307604080891</v>
      </c>
      <c r="AU8" s="65">
        <f>'k=1000'!AI65</f>
        <v>4.7106634505101113</v>
      </c>
      <c r="AV8" s="65">
        <f>'k=1000'!AR65</f>
        <v>4.7668473378993799</v>
      </c>
      <c r="AW8" s="65">
        <f>'k=1000'!AS65</f>
        <v>5.5613218942159435</v>
      </c>
      <c r="AX8" s="65">
        <f>'k=1000'!BB65</f>
        <v>5.3944309721884691</v>
      </c>
      <c r="AY8" s="65">
        <f>'k=1000'!BC65</f>
        <v>6.0687348437120283</v>
      </c>
      <c r="AZ8" s="65">
        <f>'k=1000'!BL65</f>
        <v>4.8789847856400392</v>
      </c>
      <c r="BA8" s="65">
        <f>'k=1000'!BM65</f>
        <v>5.3668832642040432</v>
      </c>
      <c r="BB8" s="65">
        <f>'k=1000'!BV65</f>
        <v>5.5990949884966312</v>
      </c>
      <c r="BC8" s="65">
        <f>'k=1000'!BW65</f>
        <v>6.0656862375380172</v>
      </c>
      <c r="BD8" s="68">
        <f>'k=1200'!V62</f>
        <v>2.3444535827003024</v>
      </c>
      <c r="BE8" s="68">
        <f>'k=1200'!W62</f>
        <v>3.5166803740504538</v>
      </c>
      <c r="BF8" s="68">
        <f>'k=1200'!AD62</f>
        <v>3.7725824816146125</v>
      </c>
      <c r="BG8" s="68">
        <f>'k=1200'!AE62</f>
        <v>4.7157281020182662</v>
      </c>
      <c r="BH8" s="3">
        <f>'k=1200'!AL62</f>
        <v>4.359635294048565</v>
      </c>
      <c r="BI8" s="3">
        <f>'k=1200'!AM62</f>
        <v>5.0862411763899917</v>
      </c>
      <c r="BJ8" s="3">
        <f>'k=1200'!AT62</f>
        <v>4.634900083652564</v>
      </c>
      <c r="BK8" s="3">
        <f>'k=1200'!AU62</f>
        <v>5.214262594109135</v>
      </c>
      <c r="BL8" s="3">
        <f>'k=1200'!BB62</f>
        <v>4.5498718125364492</v>
      </c>
      <c r="BM8" s="3">
        <f>'k=1200'!BC62</f>
        <v>5.0048589937900951</v>
      </c>
      <c r="BN8" s="3">
        <f>'k=1200'!BJ62</f>
        <v>4.5217976635989494</v>
      </c>
      <c r="BO8" s="3">
        <f>'k=1200'!BK62</f>
        <v>4.8986141355655279</v>
      </c>
    </row>
    <row r="9" spans="1:68" ht="15.75">
      <c r="A9" s="1"/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62">
        <f t="shared" si="1"/>
        <v>56756.478873239437</v>
      </c>
      <c r="H9" s="63">
        <f>'k=400'!X69</f>
        <v>1.7659517935083888</v>
      </c>
      <c r="I9" s="63">
        <f>'k=400'!Y69</f>
        <v>2.6489276902625836</v>
      </c>
      <c r="J9" s="3">
        <f>'k=400'!AH69</f>
        <v>2.8602012781258006</v>
      </c>
      <c r="K9" s="3">
        <f>'k=400'!AI69</f>
        <v>3.575251597657251</v>
      </c>
      <c r="L9" s="3">
        <f>'k=400'!AR69</f>
        <v>4.1630108865962114</v>
      </c>
      <c r="M9" s="3">
        <f>'k=400'!AS69</f>
        <v>4.8568460343622464</v>
      </c>
      <c r="N9" s="3">
        <f>'k=400'!BB69</f>
        <v>4.7078252036960642</v>
      </c>
      <c r="O9" s="3">
        <f>'k=400'!BC69</f>
        <v>5.2963033541580726</v>
      </c>
      <c r="P9" s="3">
        <f>'k=400'!BL69</f>
        <v>4.3819163404708492</v>
      </c>
      <c r="Q9" s="3">
        <f>'k=400'!BM69</f>
        <v>4.8201079745179349</v>
      </c>
      <c r="R9" s="3">
        <f>'k=400'!BV69</f>
        <v>4.8509979075141709</v>
      </c>
      <c r="S9" s="3">
        <f>'k=400'!BW69</f>
        <v>5.2552477331403518</v>
      </c>
      <c r="T9" s="64">
        <f>'k=600'!X66</f>
        <v>1.8920185996835845</v>
      </c>
      <c r="U9" s="64">
        <f>'k=600'!Y66</f>
        <v>2.8380278995253772</v>
      </c>
      <c r="V9" s="65">
        <f>'k=600'!AH66</f>
        <v>3.3421488086401823</v>
      </c>
      <c r="W9" s="65">
        <f>'k=600'!AI66</f>
        <v>4.1776860108002278</v>
      </c>
      <c r="X9" s="65">
        <f>'k=600'!AR66</f>
        <v>4.4525835103409177</v>
      </c>
      <c r="Y9" s="65">
        <f>'k=600'!AS66</f>
        <v>5.1946807620644044</v>
      </c>
      <c r="Z9" s="65">
        <f>'k=600'!BB66</f>
        <v>5.4145785951897603</v>
      </c>
      <c r="AA9" s="65">
        <f>'k=600'!BC66</f>
        <v>6.0914009195884802</v>
      </c>
      <c r="AB9" s="65">
        <f>'k=600'!BL66</f>
        <v>6.2777819834234538</v>
      </c>
      <c r="AC9" s="65">
        <f>'k=600'!BM66</f>
        <v>6.9055601817657983</v>
      </c>
      <c r="AD9" s="65">
        <f>'k=600'!BV66</f>
        <v>7.51174770159143</v>
      </c>
      <c r="AE9" s="65">
        <f>'k=600'!BW66</f>
        <v>8.1377266767240481</v>
      </c>
      <c r="AF9" s="66">
        <f>'k=800'!X66</f>
        <v>2.6705751130676822</v>
      </c>
      <c r="AG9" s="66">
        <f>'k=800'!Y66</f>
        <v>4.005862669601524</v>
      </c>
      <c r="AH9" s="65">
        <f>'k=800'!AH66</f>
        <v>4.5406671332429278</v>
      </c>
      <c r="AI9" s="65">
        <f>'k=800'!AI66</f>
        <v>5.6758339165536595</v>
      </c>
      <c r="AJ9" s="65">
        <f>'k=800'!AR66</f>
        <v>5.8908687288718555</v>
      </c>
      <c r="AK9" s="65">
        <f>'k=800'!AS66</f>
        <v>6.8726801836838316</v>
      </c>
      <c r="AL9" s="65">
        <f>'k=800'!BB66</f>
        <v>6.8205922310009939</v>
      </c>
      <c r="AM9" s="65">
        <f>'k=800'!BC66</f>
        <v>7.6731662598761172</v>
      </c>
      <c r="AN9" s="65">
        <f>'k=800'!BL66</f>
        <v>7.7120405133685779</v>
      </c>
      <c r="AO9" s="65">
        <f>'k=800'!BM66</f>
        <v>8.4832445647054353</v>
      </c>
      <c r="AP9" s="65">
        <f>'k=800'!BV66</f>
        <v>8.2006587491737957</v>
      </c>
      <c r="AQ9" s="65">
        <f>'k=800'!BW66</f>
        <v>8.8840469782716109</v>
      </c>
      <c r="AR9" s="66">
        <f>'k=1000'!X66</f>
        <v>2.6275129745172237</v>
      </c>
      <c r="AS9" s="66">
        <f>'k=1000'!Y66</f>
        <v>3.9412694617758355</v>
      </c>
      <c r="AT9" s="65">
        <f>'k=1000'!AH66</f>
        <v>4.5690531625416568</v>
      </c>
      <c r="AU9" s="65">
        <f>'k=1000'!AI66</f>
        <v>5.7113164531770719</v>
      </c>
      <c r="AV9" s="65">
        <f>'k=1000'!AR66</f>
        <v>5.6975816962911523</v>
      </c>
      <c r="AW9" s="65">
        <f>'k=1000'!AS66</f>
        <v>6.6471786456730113</v>
      </c>
      <c r="AX9" s="65">
        <f>'k=1000'!BB66</f>
        <v>6.8558407418133687</v>
      </c>
      <c r="AY9" s="65">
        <f>'k=1000'!BC66</f>
        <v>7.7128208345400404</v>
      </c>
      <c r="AZ9" s="65">
        <f>'k=1000'!BL66</f>
        <v>6.4493500129523609</v>
      </c>
      <c r="BA9" s="65">
        <f>'k=1000'!BM66</f>
        <v>7.0942850142475971</v>
      </c>
      <c r="BB9" s="65">
        <f>'k=1000'!BV66</f>
        <v>7.4674142877841296</v>
      </c>
      <c r="BC9" s="65">
        <f>'k=1000'!BW66</f>
        <v>8.0896988117661408</v>
      </c>
      <c r="BD9" s="68">
        <f>'k=1200'!V63</f>
        <v>2.8515835330701562</v>
      </c>
      <c r="BE9" s="68">
        <f>'k=1200'!W63</f>
        <v>4.2773752996052341</v>
      </c>
      <c r="BF9" s="68">
        <f>'k=1200'!AD63</f>
        <v>4.8957346156451989</v>
      </c>
      <c r="BG9" s="68">
        <f>'k=1200'!AE63</f>
        <v>6.1196682695564988</v>
      </c>
      <c r="BH9" s="3">
        <f>'k=1200'!AL63</f>
        <v>6.1696201011211578</v>
      </c>
      <c r="BI9" s="3">
        <f>'k=1200'!AM63</f>
        <v>7.1978901179746835</v>
      </c>
      <c r="BJ9" s="3">
        <f>'k=1200'!AT63</f>
        <v>6.985311642186252</v>
      </c>
      <c r="BK9" s="3">
        <f>'k=1200'!AU63</f>
        <v>7.8584755974595337</v>
      </c>
      <c r="BL9" s="3">
        <f>'k=1200'!BB63</f>
        <v>7.0398020011472875</v>
      </c>
      <c r="BM9" s="3">
        <f>'k=1200'!BC63</f>
        <v>7.7437822012620154</v>
      </c>
      <c r="BN9" s="3">
        <f>'k=1200'!BJ63</f>
        <v>7.0415015827544369</v>
      </c>
      <c r="BO9" s="3">
        <f>'k=1200'!BK63</f>
        <v>7.6282933813173068</v>
      </c>
    </row>
    <row r="10" spans="1:68" ht="15.75">
      <c r="A10" s="1"/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62">
        <f t="shared" si="1"/>
        <v>60333.94366197184</v>
      </c>
      <c r="H10" s="63">
        <f>'k=400'!X70</f>
        <v>1.8677620400599573</v>
      </c>
      <c r="I10" s="63">
        <f>'k=400'!Y70</f>
        <v>2.801643060089936</v>
      </c>
      <c r="J10" s="3">
        <f>'k=400'!AH70</f>
        <v>3.5638847787343533</v>
      </c>
      <c r="K10" s="3">
        <f>'k=400'!AI70</f>
        <v>4.454855973417942</v>
      </c>
      <c r="L10" s="3">
        <f>'k=400'!AR70</f>
        <v>4.4258945098871383</v>
      </c>
      <c r="M10" s="3">
        <f>'k=400'!AS70</f>
        <v>5.1635435948683286</v>
      </c>
      <c r="N10" s="3">
        <f>'k=400'!BB70</f>
        <v>5.1532107568715748</v>
      </c>
      <c r="O10" s="3">
        <f>'k=400'!BC70</f>
        <v>5.7973621014805214</v>
      </c>
      <c r="P10" s="3">
        <f>'k=400'!BL70</f>
        <v>4.9987395931727576</v>
      </c>
      <c r="Q10" s="3">
        <f>'k=400'!BM70</f>
        <v>5.4986135524900339</v>
      </c>
      <c r="R10" s="3">
        <f>'k=400'!BV70</f>
        <v>5.2797775411261414</v>
      </c>
      <c r="S10" s="3">
        <f>'k=400'!BW70</f>
        <v>5.7197590028866525</v>
      </c>
      <c r="T10" s="64">
        <f>'k=600'!X67</f>
        <v>2.1166589146355701</v>
      </c>
      <c r="U10" s="64">
        <f>'k=600'!Y67</f>
        <v>3.1749883719533551</v>
      </c>
      <c r="V10" s="65">
        <f>'k=600'!AH67</f>
        <v>3.7228006474187914</v>
      </c>
      <c r="W10" s="65">
        <f>'k=600'!AI67</f>
        <v>4.6535008092734893</v>
      </c>
      <c r="X10" s="65">
        <f>'k=600'!AR67</f>
        <v>4.9554419855417891</v>
      </c>
      <c r="Y10" s="65">
        <f>'k=600'!AS67</f>
        <v>5.7813489831320872</v>
      </c>
      <c r="Z10" s="65">
        <f>'k=600'!BB67</f>
        <v>6.0565956668285281</v>
      </c>
      <c r="AA10" s="65">
        <f>'k=600'!BC67</f>
        <v>6.8136701251820941</v>
      </c>
      <c r="AB10" s="65">
        <f>'k=600'!BL67</f>
        <v>7.0550906774793347</v>
      </c>
      <c r="AC10" s="65">
        <f>'k=600'!BM67</f>
        <v>7.7605997452272684</v>
      </c>
      <c r="AD10" s="65">
        <f>'k=600'!BV67</f>
        <v>8.4614522008435653</v>
      </c>
      <c r="AE10" s="65">
        <f>'k=600'!BW67</f>
        <v>9.1665732175805292</v>
      </c>
      <c r="AF10" s="66">
        <f>'k=800'!X67</f>
        <v>2.8984452979013526</v>
      </c>
      <c r="AG10" s="66">
        <f>'k=800'!Y67</f>
        <v>4.3476679468520292</v>
      </c>
      <c r="AH10" s="65">
        <f>'k=800'!AH67</f>
        <v>5.091642172324744</v>
      </c>
      <c r="AI10" s="65">
        <f>'k=800'!AI67</f>
        <v>6.3645527154059298</v>
      </c>
      <c r="AJ10" s="65">
        <f>'k=800'!AR67</f>
        <v>6.6424694521967682</v>
      </c>
      <c r="AK10" s="65">
        <f>'k=800'!AS67</f>
        <v>7.7495476942295634</v>
      </c>
      <c r="AL10" s="65">
        <f>'k=800'!BB67</f>
        <v>7.7441704290349778</v>
      </c>
      <c r="AM10" s="65">
        <f>'k=800'!BC67</f>
        <v>8.7121917326643512</v>
      </c>
      <c r="AN10" s="65">
        <f>'k=800'!BL67</f>
        <v>8.6349923209439634</v>
      </c>
      <c r="AO10" s="65">
        <f>'k=800'!BM67</f>
        <v>9.4984915530383596</v>
      </c>
      <c r="AP10" s="65">
        <f>'k=800'!BV67</f>
        <v>9.0666513949541674</v>
      </c>
      <c r="AQ10" s="65">
        <f>'k=800'!BW67</f>
        <v>9.8222056778670144</v>
      </c>
      <c r="AR10" s="66">
        <f>'k=1000'!X67</f>
        <v>3.0286043964893712</v>
      </c>
      <c r="AS10" s="66">
        <f>'k=1000'!Y67</f>
        <v>4.5429065947340561</v>
      </c>
      <c r="AT10" s="65">
        <f>'k=1000'!AH67</f>
        <v>5.2638036070809902</v>
      </c>
      <c r="AU10" s="65">
        <f>'k=1000'!AI67</f>
        <v>6.5797545088512379</v>
      </c>
      <c r="AV10" s="65">
        <f>'k=1000'!AR67</f>
        <v>6.6770559766156214</v>
      </c>
      <c r="AW10" s="65">
        <f>'k=1000'!AS67</f>
        <v>7.7898986393848926</v>
      </c>
      <c r="AX10" s="65">
        <f>'k=1000'!BB67</f>
        <v>7.8665085747726051</v>
      </c>
      <c r="AY10" s="65">
        <f>'k=1000'!BC67</f>
        <v>8.8498221466191804</v>
      </c>
      <c r="AZ10" s="65">
        <f>'k=1000'!BL67</f>
        <v>7.4574946228900618</v>
      </c>
      <c r="BA10" s="65">
        <f>'k=1000'!BM67</f>
        <v>8.2032440851790671</v>
      </c>
      <c r="BB10" s="65">
        <f>'k=1000'!BV67</f>
        <v>9.2643076342136368</v>
      </c>
      <c r="BC10" s="65">
        <f>'k=1000'!BW67</f>
        <v>10.036333270398107</v>
      </c>
      <c r="BD10" s="68">
        <f>'k=1200'!V64</f>
        <v>3.3182313247674391</v>
      </c>
      <c r="BE10" s="68">
        <f>'k=1200'!W64</f>
        <v>4.9773469871511589</v>
      </c>
      <c r="BF10" s="68">
        <f>'k=1200'!AD64</f>
        <v>5.7034886006931922</v>
      </c>
      <c r="BG10" s="68">
        <f>'k=1200'!AE64</f>
        <v>7.1293607508664909</v>
      </c>
      <c r="BH10" s="3">
        <f>'k=1200'!AL64</f>
        <v>7.3881233418835812</v>
      </c>
      <c r="BI10" s="3">
        <f>'k=1200'!AM64</f>
        <v>8.6194772321975108</v>
      </c>
      <c r="BJ10" s="3">
        <f>'k=1200'!AT64</f>
        <v>8.6857014307520739</v>
      </c>
      <c r="BK10" s="3">
        <f>'k=1200'!AU64</f>
        <v>9.7714141095960834</v>
      </c>
      <c r="BL10" s="3">
        <f>'k=1200'!BB64</f>
        <v>9.356692221342346</v>
      </c>
      <c r="BM10" s="3">
        <f>'k=1200'!BC64</f>
        <v>10.292361443476581</v>
      </c>
      <c r="BN10" s="3">
        <f>'k=1200'!BJ64</f>
        <v>9.430815038049122</v>
      </c>
      <c r="BO10" s="3">
        <f>'k=1200'!BK64</f>
        <v>10.216716291219884</v>
      </c>
    </row>
    <row r="11" spans="1:68" ht="15.75">
      <c r="A11" s="1"/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62">
        <f t="shared" si="1"/>
        <v>63911.408450704221</v>
      </c>
      <c r="H11" s="63">
        <f>'k=400'!X71</f>
        <v>2.0534050488404803</v>
      </c>
      <c r="I11" s="63">
        <f>'k=400'!Y71</f>
        <v>3.0801075732607206</v>
      </c>
      <c r="J11" s="3">
        <f>'k=400'!AH71</f>
        <v>3.8308731617278751</v>
      </c>
      <c r="K11" s="3">
        <f>'k=400'!AI71</f>
        <v>4.7885914521598441</v>
      </c>
      <c r="L11" s="3">
        <f>'k=400'!AR71</f>
        <v>4.8793051134578347</v>
      </c>
      <c r="M11" s="3">
        <f>'k=400'!AS71</f>
        <v>5.6925226323674742</v>
      </c>
      <c r="N11" s="3">
        <f>'k=400'!BB71</f>
        <v>5.4059051721177838</v>
      </c>
      <c r="O11" s="3">
        <f>'k=400'!BC71</f>
        <v>6.0816433186325067</v>
      </c>
      <c r="P11" s="3">
        <f>'k=400'!BL71</f>
        <v>5.3345187288469438</v>
      </c>
      <c r="Q11" s="3">
        <f>'k=400'!BM71</f>
        <v>5.8679706017316384</v>
      </c>
      <c r="R11" s="3">
        <f>'k=400'!BV71</f>
        <v>5.9524837583341341</v>
      </c>
      <c r="S11" s="3">
        <f>'k=400'!BW71</f>
        <v>6.4485240715286452</v>
      </c>
      <c r="T11" s="64">
        <f>'k=600'!X68</f>
        <v>2.4090347447341984</v>
      </c>
      <c r="U11" s="64">
        <f>'k=600'!Y68</f>
        <v>3.6135521171012979</v>
      </c>
      <c r="V11" s="65">
        <f>'k=600'!AH68</f>
        <v>4.1787981395978795</v>
      </c>
      <c r="W11" s="65">
        <f>'k=600'!AI68</f>
        <v>5.2234976744973496</v>
      </c>
      <c r="X11" s="65">
        <f>'k=600'!AR68</f>
        <v>5.4216668169671838</v>
      </c>
      <c r="Y11" s="65">
        <f>'k=600'!AS68</f>
        <v>6.3252779531283805</v>
      </c>
      <c r="Z11" s="65">
        <f>'k=600'!BB68</f>
        <v>6.6854172656469162</v>
      </c>
      <c r="AA11" s="65">
        <f>'k=600'!BC68</f>
        <v>7.521094423852781</v>
      </c>
      <c r="AB11" s="65">
        <f>'k=600'!BL68</f>
        <v>7.937083528001514</v>
      </c>
      <c r="AC11" s="65">
        <f>'k=600'!BM68</f>
        <v>8.7307918808016662</v>
      </c>
      <c r="AD11" s="65">
        <f>'k=600'!BV68</f>
        <v>9.44936494857442</v>
      </c>
      <c r="AE11" s="65">
        <f>'k=600'!BW68</f>
        <v>10.236812027622289</v>
      </c>
      <c r="AF11" s="66">
        <f>'k=800'!X68</f>
        <v>3.0528004117557996</v>
      </c>
      <c r="AG11" s="66">
        <f>'k=800'!Y68</f>
        <v>4.579200617633699</v>
      </c>
      <c r="AH11" s="65">
        <f>'k=800'!AH68</f>
        <v>5.4589504407443004</v>
      </c>
      <c r="AI11" s="65">
        <f>'k=800'!AI68</f>
        <v>6.8236880509303761</v>
      </c>
      <c r="AJ11" s="65">
        <f>'k=800'!AR68</f>
        <v>7.2816268142320535</v>
      </c>
      <c r="AK11" s="65">
        <f>'k=800'!AS68</f>
        <v>8.49523128327073</v>
      </c>
      <c r="AL11" s="65">
        <f>'k=800'!BB68</f>
        <v>8.6178336773574937</v>
      </c>
      <c r="AM11" s="65">
        <f>'k=800'!BC68</f>
        <v>9.6950628870271807</v>
      </c>
      <c r="AN11" s="65">
        <f>'k=800'!BL68</f>
        <v>9.6433323872545458</v>
      </c>
      <c r="AO11" s="65">
        <f>'k=800'!BM68</f>
        <v>10.607665625979999</v>
      </c>
      <c r="AP11" s="65">
        <f>'k=800'!BV68</f>
        <v>10.337019284685208</v>
      </c>
      <c r="AQ11" s="65">
        <f>'k=800'!BW68</f>
        <v>11.198437558408976</v>
      </c>
      <c r="AR11" s="66">
        <f>'k=1000'!X68</f>
        <v>3.3585161228527776</v>
      </c>
      <c r="AS11" s="66">
        <f>'k=1000'!Y68</f>
        <v>5.0377741842791668</v>
      </c>
      <c r="AT11" s="65">
        <f>'k=1000'!AH68</f>
        <v>5.9019504844274708</v>
      </c>
      <c r="AU11" s="65">
        <f>'k=1000'!AI68</f>
        <v>7.3774381055343383</v>
      </c>
      <c r="AV11" s="65">
        <f>'k=1000'!AR68</f>
        <v>7.7545339105099069</v>
      </c>
      <c r="AW11" s="65">
        <f>'k=1000'!AS68</f>
        <v>9.0469562289282255</v>
      </c>
      <c r="AX11" s="65">
        <f>'k=1000'!BB68</f>
        <v>9.0814481194722578</v>
      </c>
      <c r="AY11" s="65">
        <f>'k=1000'!BC68</f>
        <v>10.21662913440629</v>
      </c>
      <c r="AZ11" s="65">
        <f>'k=1000'!BL68</f>
        <v>7.7994308630067373</v>
      </c>
      <c r="BA11" s="65">
        <f>'k=1000'!BM68</f>
        <v>8.5793739493074117</v>
      </c>
      <c r="BB11" s="65">
        <f>'k=1000'!BV68</f>
        <v>10.925515565962918</v>
      </c>
      <c r="BC11" s="65">
        <f>'k=1000'!BW68</f>
        <v>11.835975196459829</v>
      </c>
      <c r="BD11" s="68">
        <f>'k=1200'!V65</f>
        <v>4.0756022714926372</v>
      </c>
      <c r="BE11" s="68">
        <f>'k=1200'!W65</f>
        <v>6.1134034072389554</v>
      </c>
      <c r="BF11" s="68">
        <f>'k=1200'!AD65</f>
        <v>6.5756139874612076</v>
      </c>
      <c r="BG11" s="68">
        <f>'k=1200'!AE65</f>
        <v>8.2195174843265093</v>
      </c>
      <c r="BH11" s="3">
        <f>'k=1200'!AL65</f>
        <v>8.6641563027226631</v>
      </c>
      <c r="BI11" s="3">
        <f>'k=1200'!AM65</f>
        <v>10.10818235317644</v>
      </c>
      <c r="BJ11" s="3">
        <f>'k=1200'!AT65</f>
        <v>10.160959270522405</v>
      </c>
      <c r="BK11" s="3">
        <f>'k=1200'!AU65</f>
        <v>11.431079179337706</v>
      </c>
      <c r="BL11" s="3">
        <f>'k=1200'!BB65</f>
        <v>11.106274886415193</v>
      </c>
      <c r="BM11" s="3">
        <f>'k=1200'!BC65</f>
        <v>12.216902375056712</v>
      </c>
      <c r="BN11" s="3">
        <f>'k=1200'!BJ65</f>
        <v>11.500216072448442</v>
      </c>
      <c r="BO11" s="3">
        <f>'k=1200'!BK65</f>
        <v>12.458567411819145</v>
      </c>
    </row>
    <row r="12" spans="1:68" ht="15.75">
      <c r="A12" s="1"/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62">
        <f t="shared" si="1"/>
        <v>67488.873239436623</v>
      </c>
      <c r="H12" s="63">
        <f>'k=400'!X72</f>
        <v>2.1409395194039611</v>
      </c>
      <c r="I12" s="63">
        <f>'k=400'!Y72</f>
        <v>3.2114092791059416</v>
      </c>
      <c r="J12" s="3">
        <f>'k=400'!AH72</f>
        <v>4.1443780634426366</v>
      </c>
      <c r="K12" s="3">
        <f>'k=400'!AI72</f>
        <v>5.180472579303296</v>
      </c>
      <c r="L12" s="3">
        <f>'k=400'!AR72</f>
        <v>5.1989014007813203</v>
      </c>
      <c r="M12" s="3">
        <f>'k=400'!AS72</f>
        <v>6.0653849675782077</v>
      </c>
      <c r="N12" s="3">
        <f>'k=400'!BB72</f>
        <v>6.0572704072464827</v>
      </c>
      <c r="O12" s="3">
        <f>'k=400'!BC72</f>
        <v>6.8144292081522924</v>
      </c>
      <c r="P12" s="3">
        <f>'k=400'!BL72</f>
        <v>5.8205954937542979</v>
      </c>
      <c r="Q12" s="3">
        <f>'k=400'!BM72</f>
        <v>6.4026550431297284</v>
      </c>
      <c r="R12" s="3">
        <f>'k=400'!BV72</f>
        <v>6.4211242350219697</v>
      </c>
      <c r="S12" s="3">
        <f>'k=400'!BW72</f>
        <v>6.9562179212738009</v>
      </c>
      <c r="T12" s="64">
        <f>'k=600'!X69</f>
        <v>2.7216053551894435</v>
      </c>
      <c r="U12" s="64">
        <f>'k=600'!Y69</f>
        <v>4.0824080327841656</v>
      </c>
      <c r="V12" s="65">
        <f>'k=600'!AH69</f>
        <v>4.8645089182808015</v>
      </c>
      <c r="W12" s="65">
        <f>'k=600'!AI69</f>
        <v>6.0806361478510027</v>
      </c>
      <c r="X12" s="65">
        <f>'k=600'!AR69</f>
        <v>6.070790499205442</v>
      </c>
      <c r="Y12" s="65">
        <f>'k=600'!AS69</f>
        <v>7.0825889157396826</v>
      </c>
      <c r="Z12" s="65">
        <f>'k=600'!BB69</f>
        <v>7.598280868591095</v>
      </c>
      <c r="AA12" s="65">
        <f>'k=600'!BC69</f>
        <v>8.548065977164983</v>
      </c>
      <c r="AB12" s="65">
        <f>'k=600'!BL69</f>
        <v>9.9206679046001316</v>
      </c>
      <c r="AC12" s="65">
        <f>'k=600'!BM69</f>
        <v>10.912734695060145</v>
      </c>
      <c r="AD12" s="65">
        <f>'k=600'!BV69</f>
        <v>11.203455699646439</v>
      </c>
      <c r="AE12" s="65">
        <f>'k=600'!BW69</f>
        <v>12.13707700795031</v>
      </c>
      <c r="AF12" s="66">
        <f>'k=800'!X69</f>
        <v>3.7351529620181818</v>
      </c>
      <c r="AG12" s="66">
        <f>'k=800'!Y69</f>
        <v>5.6027294430272718</v>
      </c>
      <c r="AH12" s="65">
        <f>'k=800'!AH69</f>
        <v>5.9386546472556345</v>
      </c>
      <c r="AI12" s="65">
        <f>'k=800'!AI69</f>
        <v>7.4233183090695434</v>
      </c>
      <c r="AJ12" s="65">
        <f>'k=800'!AR69</f>
        <v>8.0452053259784169</v>
      </c>
      <c r="AK12" s="65">
        <f>'k=800'!AS69</f>
        <v>9.3860728803081539</v>
      </c>
      <c r="AL12" s="65">
        <f>'k=800'!BB69</f>
        <v>9.5396499752944912</v>
      </c>
      <c r="AM12" s="65">
        <f>'k=800'!BC69</f>
        <v>10.732106222206303</v>
      </c>
      <c r="AN12" s="65">
        <f>'k=800'!BL69</f>
        <v>10.770148548481062</v>
      </c>
      <c r="AO12" s="65">
        <f>'k=800'!BM69</f>
        <v>11.847163403329168</v>
      </c>
      <c r="AP12" s="65">
        <f>'k=800'!BV69</f>
        <v>11.547583243004041</v>
      </c>
      <c r="AQ12" s="65">
        <f>'k=800'!BW69</f>
        <v>12.50988184658771</v>
      </c>
      <c r="AR12" s="66">
        <f>'k=1000'!X69</f>
        <v>3.7759139604679777</v>
      </c>
      <c r="AS12" s="66">
        <f>'k=1000'!Y69</f>
        <v>5.6638709407019663</v>
      </c>
      <c r="AT12" s="65">
        <f>'k=1000'!AH69</f>
        <v>6.5693512321041645</v>
      </c>
      <c r="AU12" s="65">
        <f>'k=1000'!AI69</f>
        <v>8.2116890401302047</v>
      </c>
      <c r="AV12" s="65">
        <f>'k=1000'!AR69</f>
        <v>8.599329639172657</v>
      </c>
      <c r="AW12" s="65">
        <f>'k=1000'!AS69</f>
        <v>10.032551245701434</v>
      </c>
      <c r="AX12" s="65">
        <f>'k=1000'!BB69</f>
        <v>10.227768690082041</v>
      </c>
      <c r="AY12" s="65">
        <f>'k=1000'!BC69</f>
        <v>11.506239776342298</v>
      </c>
      <c r="AZ12" s="65">
        <f>'k=1000'!BL69</f>
        <v>5.6671384720192863</v>
      </c>
      <c r="BA12" s="65">
        <f>'k=1000'!BM69</f>
        <v>6.2338523192212145</v>
      </c>
      <c r="BB12" s="65">
        <f>'k=1000'!BV69</f>
        <v>12.252287758528137</v>
      </c>
      <c r="BC12" s="65">
        <f>'k=1000'!BW69</f>
        <v>13.273311738405484</v>
      </c>
      <c r="BD12" s="68">
        <f>'k=1200'!V66</f>
        <v>4.72497504985669</v>
      </c>
      <c r="BE12" s="68">
        <f>'k=1200'!W66</f>
        <v>7.0874625747850342</v>
      </c>
      <c r="BF12" s="68">
        <f>'k=1200'!AD66</f>
        <v>7.8844692989693854</v>
      </c>
      <c r="BG12" s="68">
        <f>'k=1200'!AE66</f>
        <v>9.8555866237117318</v>
      </c>
      <c r="BH12" s="3">
        <f>'k=1200'!AL66</f>
        <v>10.095430537940313</v>
      </c>
      <c r="BI12" s="3">
        <f>'k=1200'!AM66</f>
        <v>11.778002294263699</v>
      </c>
      <c r="BJ12" s="3">
        <f>'k=1200'!AT66</f>
        <v>11.575279907263784</v>
      </c>
      <c r="BK12" s="3">
        <f>'k=1200'!AU66</f>
        <v>13.022189895671758</v>
      </c>
      <c r="BL12" s="3">
        <f>'k=1200'!BB66</f>
        <v>12.86414245729866</v>
      </c>
      <c r="BM12" s="3">
        <f>'k=1200'!BC66</f>
        <v>14.150556703028526</v>
      </c>
      <c r="BN12" s="3">
        <f>'k=1200'!BJ66</f>
        <v>13.207493871574542</v>
      </c>
      <c r="BO12" s="3">
        <f>'k=1200'!BK66</f>
        <v>14.30811836087242</v>
      </c>
    </row>
    <row r="13" spans="1:68" ht="15.75">
      <c r="A13" s="1"/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62">
        <f t="shared" si="1"/>
        <v>71066.338028169019</v>
      </c>
      <c r="H13" s="63">
        <f>'k=400'!X73</f>
        <v>2.1625212506187887</v>
      </c>
      <c r="I13" s="63">
        <f>'k=400'!Y73</f>
        <v>3.2437818759281827</v>
      </c>
      <c r="J13" s="3">
        <f>'k=400'!AH73</f>
        <v>4.1731836535274969</v>
      </c>
      <c r="K13" s="3">
        <f>'k=400'!AI73</f>
        <v>5.2164795669093715</v>
      </c>
      <c r="L13" s="3">
        <f>'k=400'!AR73</f>
        <v>5.6386828473114221</v>
      </c>
      <c r="M13" s="3">
        <f>'k=400'!AS73</f>
        <v>6.5784633218633264</v>
      </c>
      <c r="N13" s="3">
        <f>'k=400'!BB73</f>
        <v>6.2905451794429057</v>
      </c>
      <c r="O13" s="3">
        <f>'k=400'!BC73</f>
        <v>7.0768633268732692</v>
      </c>
      <c r="P13" s="3">
        <f>'k=400'!BL73</f>
        <v>7.1607350045608795</v>
      </c>
      <c r="Q13" s="3">
        <f>'k=400'!BM73</f>
        <v>7.8768085050169674</v>
      </c>
      <c r="R13" s="3">
        <f>'k=400'!BV73</f>
        <v>7.917712214051428</v>
      </c>
      <c r="S13" s="3">
        <f>'k=400'!BW73</f>
        <v>8.57752156522238</v>
      </c>
      <c r="T13" s="64">
        <f>'k=600'!X70</f>
        <v>3.2404334482661117</v>
      </c>
      <c r="U13" s="64">
        <f>'k=600'!Y70</f>
        <v>4.8606501723991675</v>
      </c>
      <c r="V13" s="65">
        <f>'k=600'!AH70</f>
        <v>5.5009434085659299</v>
      </c>
      <c r="W13" s="65">
        <f>'k=600'!AI70</f>
        <v>6.8761792607074126</v>
      </c>
      <c r="X13" s="65">
        <f>'k=600'!AR70</f>
        <v>7.1754389301639101</v>
      </c>
      <c r="Y13" s="65">
        <f>'k=600'!AS70</f>
        <v>8.3713454185245624</v>
      </c>
      <c r="Z13" s="65">
        <f>'k=600'!BB70</f>
        <v>9.5701984727649965</v>
      </c>
      <c r="AA13" s="65">
        <f>'k=600'!BC70</f>
        <v>10.766473281860621</v>
      </c>
      <c r="AB13" s="65">
        <f>'k=600'!BL70</f>
        <v>11.46390515338328</v>
      </c>
      <c r="AC13" s="65">
        <f>'k=600'!BM70</f>
        <v>12.610295668721609</v>
      </c>
      <c r="AD13" s="65">
        <f>'k=600'!BV70</f>
        <v>11.64073636676485</v>
      </c>
      <c r="AE13" s="65">
        <f>'k=600'!BW70</f>
        <v>12.61079773066192</v>
      </c>
      <c r="AF13" s="66">
        <f>'k=800'!X70</f>
        <v>4.4637170013342935</v>
      </c>
      <c r="AG13" s="66">
        <f>'k=800'!Y70</f>
        <v>6.6955755020014411</v>
      </c>
      <c r="AH13" s="65">
        <f>'k=800'!AH70</f>
        <v>6.8827328337052061</v>
      </c>
      <c r="AI13" s="65">
        <f>'k=800'!AI70</f>
        <v>8.6034160421315082</v>
      </c>
      <c r="AJ13" s="65">
        <f>'k=800'!AR70</f>
        <v>8.8490135016069473</v>
      </c>
      <c r="AK13" s="65">
        <f>'k=800'!AS70</f>
        <v>10.323849085208106</v>
      </c>
      <c r="AL13" s="65">
        <f>'k=800'!BB70</f>
        <v>10.896465483077737</v>
      </c>
      <c r="AM13" s="65">
        <f>'k=800'!BC70</f>
        <v>12.258523668462455</v>
      </c>
      <c r="AN13" s="65">
        <f>'k=800'!BL70</f>
        <v>12.276841873164415</v>
      </c>
      <c r="AO13" s="65">
        <f>'k=800'!BM70</f>
        <v>13.504526060480858</v>
      </c>
      <c r="AP13" s="65">
        <f>'k=800'!BV70</f>
        <v>12.790613172491458</v>
      </c>
      <c r="AQ13" s="65">
        <f>'k=800'!BW70</f>
        <v>13.856497603532413</v>
      </c>
      <c r="AR13" s="66">
        <f>'k=1000'!X70</f>
        <v>5.2311049689801461</v>
      </c>
      <c r="AS13" s="66">
        <f>'k=1000'!Y70</f>
        <v>7.8466574534702183</v>
      </c>
      <c r="AT13" s="65">
        <f>'k=1000'!AH70</f>
        <v>7.5880838530792634</v>
      </c>
      <c r="AU13" s="65">
        <f>'k=1000'!AI70</f>
        <v>9.4851048163490788</v>
      </c>
      <c r="AV13" s="65">
        <f>'k=1000'!AR70</f>
        <v>9.4198633920153032</v>
      </c>
      <c r="AW13" s="65">
        <f>'k=1000'!AS70</f>
        <v>10.989840624017853</v>
      </c>
      <c r="AX13" s="65">
        <f>'k=1000'!BB70</f>
        <v>10.929450135427684</v>
      </c>
      <c r="AY13" s="65">
        <f>'k=1000'!BC70</f>
        <v>12.295631402356145</v>
      </c>
      <c r="AZ13" s="65">
        <f>'k=1000'!BL70</f>
        <v>6.0116537901091016</v>
      </c>
      <c r="BA13" s="65">
        <f>'k=1000'!BM70</f>
        <v>6.6128191691200122</v>
      </c>
      <c r="BB13" s="65">
        <f>'k=1000'!BV70</f>
        <v>12.865356582422535</v>
      </c>
      <c r="BC13" s="65">
        <f>'k=1000'!BW70</f>
        <v>13.937469630957747</v>
      </c>
      <c r="BD13" s="68">
        <f>'k=1200'!V67</f>
        <v>5.4568425919259891</v>
      </c>
      <c r="BE13" s="68">
        <f>'k=1200'!W67</f>
        <v>8.1852638878889827</v>
      </c>
      <c r="BF13" s="68">
        <f>'k=1200'!AD67</f>
        <v>8.7697416348774286</v>
      </c>
      <c r="BG13" s="68">
        <f>'k=1200'!AE67</f>
        <v>10.962177043596785</v>
      </c>
      <c r="BH13" s="3">
        <f>'k=1200'!AL67</f>
        <v>11.092425734866927</v>
      </c>
      <c r="BI13" s="3">
        <f>'k=1200'!AM67</f>
        <v>12.941163357344749</v>
      </c>
      <c r="BJ13" s="3">
        <f>'k=1200'!AT67</f>
        <v>12.733734563884676</v>
      </c>
      <c r="BK13" s="3">
        <f>'k=1200'!AU67</f>
        <v>14.325451384370261</v>
      </c>
      <c r="BL13" s="3">
        <f>'k=1200'!BB67</f>
        <v>13.841827815741729</v>
      </c>
      <c r="BM13" s="3">
        <f>'k=1200'!BC67</f>
        <v>15.226010597315902</v>
      </c>
      <c r="BN13" s="3">
        <f>'k=1200'!BJ67</f>
        <v>14.498420323214154</v>
      </c>
      <c r="BO13" s="3">
        <f>'k=1200'!BK67</f>
        <v>15.706622016815333</v>
      </c>
    </row>
    <row r="14" spans="1:68" ht="16.5" thickBot="1">
      <c r="A14" s="1"/>
      <c r="B14" s="13" t="s">
        <v>16</v>
      </c>
      <c r="C14" s="14">
        <f>1/(2*PI())*SQRT($C$2/(C11+C12))</f>
        <v>0.89282041412649438</v>
      </c>
      <c r="D14" s="2"/>
      <c r="E14" s="38">
        <v>42</v>
      </c>
      <c r="F14" s="20">
        <f t="shared" si="0"/>
        <v>0.83460000000000001</v>
      </c>
      <c r="G14" s="62">
        <f t="shared" si="1"/>
        <v>74643.8028169014</v>
      </c>
      <c r="H14" s="63">
        <f>'k=400'!X74</f>
        <v>2.1112265289498908</v>
      </c>
      <c r="I14" s="63">
        <f>'k=400'!Y74</f>
        <v>3.1668397934248365</v>
      </c>
      <c r="J14" s="3">
        <f>'k=400'!AH74</f>
        <v>4.5512202345382544</v>
      </c>
      <c r="K14" s="3">
        <f>'k=400'!AI74</f>
        <v>5.6890252931728185</v>
      </c>
      <c r="L14" s="3">
        <f>'k=400'!AR74</f>
        <v>5.4830383273010028</v>
      </c>
      <c r="M14" s="3">
        <f>'k=400'!AS74</f>
        <v>6.3968780485178378</v>
      </c>
      <c r="N14" s="3">
        <f>'k=400'!BB74</f>
        <v>6.8385335467266266</v>
      </c>
      <c r="O14" s="3">
        <f>'k=400'!BC74</f>
        <v>7.6933502400674545</v>
      </c>
      <c r="P14" s="3">
        <f>'k=400'!BL74</f>
        <v>7.2841053283474988</v>
      </c>
      <c r="Q14" s="3">
        <f>'k=400'!BM74</f>
        <v>8.0125158611822478</v>
      </c>
      <c r="R14" s="3">
        <f>'k=400'!BV74</f>
        <v>8.1191414912980893</v>
      </c>
      <c r="S14" s="3">
        <f>'k=400'!BW74</f>
        <v>8.7957366155729311</v>
      </c>
      <c r="T14" s="64">
        <f>'k=600'!X71</f>
        <v>3.2353549572666989</v>
      </c>
      <c r="U14" s="64">
        <f>'k=600'!Y71</f>
        <v>4.8530324359000492</v>
      </c>
      <c r="V14" s="65">
        <f>'k=600'!AH71</f>
        <v>5.9264441546087117</v>
      </c>
      <c r="W14" s="65">
        <f>'k=600'!AI71</f>
        <v>7.40805519326089</v>
      </c>
      <c r="X14" s="65">
        <f>'k=600'!AR71</f>
        <v>7.7684362123641186</v>
      </c>
      <c r="Y14" s="65">
        <f>'k=600'!AS71</f>
        <v>9.0631755810914711</v>
      </c>
      <c r="Z14" s="65">
        <f>'k=600'!BB71</f>
        <v>9.4617569361640914</v>
      </c>
      <c r="AA14" s="65">
        <f>'k=600'!BC71</f>
        <v>10.644476553184603</v>
      </c>
      <c r="AB14" s="65">
        <f>'k=600'!BL71</f>
        <v>10.333627568258155</v>
      </c>
      <c r="AC14" s="65">
        <f>'k=600'!BM71</f>
        <v>11.366990325083972</v>
      </c>
      <c r="AD14" s="65">
        <f>'k=600'!BV71</f>
        <v>9.3627277361887664</v>
      </c>
      <c r="AE14" s="65">
        <f>'k=600'!BW71</f>
        <v>10.142955047537832</v>
      </c>
      <c r="AF14" s="66">
        <f>'k=800'!X71</f>
        <v>4.4250659740736733</v>
      </c>
      <c r="AG14" s="66">
        <f>'k=800'!Y71</f>
        <v>6.6375989611105108</v>
      </c>
      <c r="AH14" s="65">
        <f>'k=800'!AH71</f>
        <v>7.8474803567072673</v>
      </c>
      <c r="AI14" s="65">
        <f>'k=800'!AI71</f>
        <v>9.8093504458840837</v>
      </c>
      <c r="AJ14" s="65">
        <f>'k=800'!AR71</f>
        <v>10.496243686795317</v>
      </c>
      <c r="AK14" s="65">
        <f>'k=800'!AS71</f>
        <v>12.245617634594536</v>
      </c>
      <c r="AL14" s="65">
        <f>'k=800'!BB71</f>
        <v>12.18996067904145</v>
      </c>
      <c r="AM14" s="65">
        <f>'k=800'!BC71</f>
        <v>13.713705763921631</v>
      </c>
      <c r="AN14" s="65">
        <f>'k=800'!BL71</f>
        <v>13.38930143610783</v>
      </c>
      <c r="AO14" s="65">
        <f>'k=800'!BM71</f>
        <v>14.728231579718614</v>
      </c>
      <c r="AP14" s="65">
        <f>'k=800'!BV71</f>
        <v>13.89884044816262</v>
      </c>
      <c r="AQ14" s="65">
        <f>'k=800'!BW71</f>
        <v>15.057077152176173</v>
      </c>
      <c r="AR14" s="66">
        <f>'k=1000'!X71</f>
        <v>5.7699618046059609</v>
      </c>
      <c r="AS14" s="66">
        <f>'k=1000'!Y71</f>
        <v>8.6549427069089404</v>
      </c>
      <c r="AT14" s="65">
        <f>'k=1000'!AH71</f>
        <v>9.4285701904609809</v>
      </c>
      <c r="AU14" s="65">
        <f>'k=1000'!AI71</f>
        <v>11.785712738076228</v>
      </c>
      <c r="AV14" s="65">
        <f>'k=1000'!AR71</f>
        <v>11.281666253555144</v>
      </c>
      <c r="AW14" s="65">
        <f>'k=1000'!AS71</f>
        <v>13.161943962481001</v>
      </c>
      <c r="AX14" s="65">
        <f>'k=1000'!BB71</f>
        <v>12.851229876355131</v>
      </c>
      <c r="AY14" s="65">
        <f>'k=1000'!BC71</f>
        <v>14.457633610899521</v>
      </c>
      <c r="AZ14" s="65">
        <f>'k=1000'!BL71</f>
        <v>8.0730254712406229</v>
      </c>
      <c r="BA14" s="65">
        <f>'k=1000'!BM71</f>
        <v>8.8803280183646862</v>
      </c>
      <c r="BB14" s="65">
        <f>'k=1000'!BV71</f>
        <v>13.665961573383745</v>
      </c>
      <c r="BC14" s="65">
        <f>'k=1000'!BW71</f>
        <v>14.804791704499056</v>
      </c>
      <c r="BD14" s="68">
        <f>'k=1200'!V68</f>
        <v>6.1052306234406322</v>
      </c>
      <c r="BE14" s="68">
        <f>'k=1200'!W68</f>
        <v>9.1578459351609496</v>
      </c>
      <c r="BF14" s="68">
        <f>'k=1200'!AD68</f>
        <v>9.3886042291255976</v>
      </c>
      <c r="BG14" s="68">
        <f>'k=1200'!AE68</f>
        <v>11.735755286406997</v>
      </c>
      <c r="BH14" s="3">
        <f>'k=1200'!AL68</f>
        <v>12.047000262739523</v>
      </c>
      <c r="BI14" s="3">
        <f>'k=1200'!AM68</f>
        <v>14.054833639862775</v>
      </c>
      <c r="BJ14" s="3">
        <f>'k=1200'!AT68</f>
        <v>13.224443690749077</v>
      </c>
      <c r="BK14" s="3">
        <f>'k=1200'!AU68</f>
        <v>14.877499152092712</v>
      </c>
      <c r="BL14" s="3">
        <f>'k=1200'!BB68</f>
        <v>14.479237235679548</v>
      </c>
      <c r="BM14" s="3">
        <f>'k=1200'!BC68</f>
        <v>15.927160959247503</v>
      </c>
      <c r="BN14" s="3">
        <f>'k=1200'!BJ68</f>
        <v>14.429761395318126</v>
      </c>
      <c r="BO14" s="3">
        <f>'k=1200'!BK68</f>
        <v>15.632241511594637</v>
      </c>
    </row>
    <row r="15" spans="1:68" ht="16.5" thickBot="1">
      <c r="A15" s="1"/>
      <c r="B15" s="2"/>
      <c r="C15" s="2"/>
      <c r="D15" s="2"/>
      <c r="E15" s="38">
        <v>44</v>
      </c>
      <c r="F15" s="20">
        <f t="shared" si="0"/>
        <v>0.87460000000000004</v>
      </c>
      <c r="G15" s="62">
        <f t="shared" si="1"/>
        <v>78221.267605633795</v>
      </c>
      <c r="H15" s="63">
        <f>'k=400'!X75</f>
        <v>2.2661759059759734</v>
      </c>
      <c r="I15" s="63">
        <f>'k=400'!Y75</f>
        <v>3.3992638589639599</v>
      </c>
      <c r="J15" s="3">
        <f>'k=400'!AH75</f>
        <v>4.4548639569794846</v>
      </c>
      <c r="K15" s="3">
        <f>'k=400'!AI75</f>
        <v>5.5685799462243555</v>
      </c>
      <c r="L15" s="3">
        <f>'k=400'!AR75</f>
        <v>5.7779117899154455</v>
      </c>
      <c r="M15" s="3">
        <f>'k=400'!AS75</f>
        <v>6.7408970882346866</v>
      </c>
      <c r="N15" s="3">
        <f>'k=400'!BB75</f>
        <v>6.8652707451969368</v>
      </c>
      <c r="O15" s="3">
        <f>'k=400'!BC75</f>
        <v>7.723429588346554</v>
      </c>
      <c r="P15" s="3">
        <f>'k=400'!BL75</f>
        <v>7.0679755481679809</v>
      </c>
      <c r="Q15" s="3">
        <f>'k=400'!BM75</f>
        <v>7.7747731029847795</v>
      </c>
      <c r="R15" s="3">
        <f>'k=400'!BV75</f>
        <v>7.8337431461703444</v>
      </c>
      <c r="S15" s="3">
        <f>'k=400'!BW75</f>
        <v>8.486555075017872</v>
      </c>
      <c r="T15" s="64">
        <f>'k=600'!X72</f>
        <v>5.2841334246495464</v>
      </c>
      <c r="U15" s="64">
        <f>'k=600'!Y72</f>
        <v>7.9262001369743196</v>
      </c>
      <c r="V15" s="65">
        <f>'k=600'!AH72</f>
        <v>8.2556303992923219</v>
      </c>
      <c r="W15" s="65">
        <f>'k=600'!AI72</f>
        <v>10.319537999115404</v>
      </c>
      <c r="X15" s="65">
        <f>'k=600'!AR72</f>
        <v>7.9092218007573258</v>
      </c>
      <c r="Y15" s="65">
        <f>'k=600'!AS72</f>
        <v>9.2274254342168813</v>
      </c>
      <c r="Z15" s="65">
        <f>'k=600'!BB72</f>
        <v>8.0752628409678717</v>
      </c>
      <c r="AA15" s="65">
        <f>'k=600'!BC72</f>
        <v>9.0846706960888568</v>
      </c>
      <c r="AB15" s="65">
        <f>'k=600'!BL72</f>
        <v>7.4245578543939246</v>
      </c>
      <c r="AC15" s="65">
        <f>'k=600'!BM72</f>
        <v>8.1670136398333177</v>
      </c>
      <c r="AD15" s="65">
        <f>'k=600'!BV72</f>
        <v>9.400658691743061</v>
      </c>
      <c r="AE15" s="65">
        <f>'k=600'!BW72</f>
        <v>10.184046916054982</v>
      </c>
      <c r="AF15" s="66">
        <f>'k=800'!X72</f>
        <v>5.3102482634900907</v>
      </c>
      <c r="AG15" s="66">
        <f>'k=800'!Y72</f>
        <v>7.9653723952351365</v>
      </c>
      <c r="AH15" s="65">
        <f>'k=800'!AH72</f>
        <v>8.3727478427077617</v>
      </c>
      <c r="AI15" s="65">
        <f>'k=800'!AI72</f>
        <v>10.465934803384702</v>
      </c>
      <c r="AJ15" s="65">
        <f>'k=800'!AR72</f>
        <v>10.145029260758758</v>
      </c>
      <c r="AK15" s="65">
        <f>'k=800'!AS72</f>
        <v>11.835867470885219</v>
      </c>
      <c r="AL15" s="65">
        <f>'k=800'!BB72</f>
        <v>11.931601188059169</v>
      </c>
      <c r="AM15" s="65">
        <f>'k=800'!BC72</f>
        <v>13.423051336566566</v>
      </c>
      <c r="AN15" s="65">
        <f>'k=800'!BL72</f>
        <v>12.982495397731952</v>
      </c>
      <c r="AO15" s="65">
        <f>'k=800'!BM72</f>
        <v>14.280744937505148</v>
      </c>
      <c r="AP15" s="65">
        <f>'k=800'!BV72</f>
        <v>13.855440755100181</v>
      </c>
      <c r="AQ15" s="65">
        <f>'k=800'!BW72</f>
        <v>15.010060818025195</v>
      </c>
      <c r="AR15" s="66">
        <f>'k=1000'!X72</f>
        <v>5.811540749013572</v>
      </c>
      <c r="AS15" s="66">
        <f>'k=1000'!Y72</f>
        <v>8.7173111235203571</v>
      </c>
      <c r="AT15" s="65">
        <f>'k=1000'!AH72</f>
        <v>8.7598963542733923</v>
      </c>
      <c r="AU15" s="65">
        <f>'k=1000'!AI72</f>
        <v>10.949870442841739</v>
      </c>
      <c r="AV15" s="65">
        <f>'k=1000'!AR72</f>
        <v>11.008505601465384</v>
      </c>
      <c r="AW15" s="65">
        <f>'k=1000'!AS72</f>
        <v>12.843256535042947</v>
      </c>
      <c r="AX15" s="65">
        <f>'k=1000'!BB72</f>
        <v>12.817211823265106</v>
      </c>
      <c r="AY15" s="65">
        <f>'k=1000'!BC72</f>
        <v>14.419363301173245</v>
      </c>
      <c r="AZ15" s="65">
        <f>'k=1000'!BL72</f>
        <v>14.606201440602035</v>
      </c>
      <c r="BA15" s="65">
        <f>'k=1000'!BM72</f>
        <v>16.066821584662236</v>
      </c>
      <c r="BB15" s="65">
        <f>'k=1000'!BV72</f>
        <v>14.845886164653713</v>
      </c>
      <c r="BC15" s="65">
        <f>'k=1000'!BW72</f>
        <v>16.083043345041524</v>
      </c>
      <c r="BD15" s="68">
        <f>'k=1200'!V69</f>
        <v>7.0788337883959054</v>
      </c>
      <c r="BE15" s="68">
        <f>'k=1200'!W69</f>
        <v>10.618250682593859</v>
      </c>
      <c r="BF15" s="68">
        <f>'k=1200'!AD69</f>
        <v>10.449547397682037</v>
      </c>
      <c r="BG15" s="68">
        <f>'k=1200'!AE69</f>
        <v>13.061934247102549</v>
      </c>
      <c r="BH15" s="3">
        <f>'k=1200'!AL69</f>
        <v>12.919248948081039</v>
      </c>
      <c r="BI15" s="3">
        <f>'k=1200'!AM69</f>
        <v>15.072457106094545</v>
      </c>
      <c r="BJ15" s="3">
        <f>'k=1200'!AT69</f>
        <v>14.798902107603215</v>
      </c>
      <c r="BK15" s="3">
        <f>'k=1200'!AU69</f>
        <v>16.648764871053615</v>
      </c>
      <c r="BL15" s="3">
        <f>'k=1200'!BB69</f>
        <v>15.395793488661589</v>
      </c>
      <c r="BM15" s="3">
        <f>'k=1200'!BC69</f>
        <v>16.935372837527748</v>
      </c>
      <c r="BN15" s="3">
        <f>'k=1200'!BJ69</f>
        <v>15.719573064635268</v>
      </c>
      <c r="BO15" s="3">
        <f>'k=1200'!BK69</f>
        <v>17.029537486688209</v>
      </c>
    </row>
    <row r="16" spans="1:68" ht="15.75">
      <c r="A16" s="1"/>
      <c r="B16" s="4" t="s">
        <v>1</v>
      </c>
      <c r="C16" s="5">
        <v>600</v>
      </c>
      <c r="D16" s="2"/>
      <c r="E16" s="38">
        <v>46</v>
      </c>
      <c r="F16" s="20">
        <f t="shared" si="0"/>
        <v>0.91460000000000008</v>
      </c>
      <c r="G16" s="62">
        <f t="shared" si="1"/>
        <v>81798.732394366205</v>
      </c>
      <c r="H16" s="63">
        <f>'k=400'!X76</f>
        <v>4.9004509462815236</v>
      </c>
      <c r="I16" s="63">
        <f>'k=400'!Y76</f>
        <v>7.3506764194222853</v>
      </c>
      <c r="J16" s="3">
        <f>'k=400'!AH76</f>
        <v>6.3642970946242921</v>
      </c>
      <c r="K16" s="3">
        <f>'k=400'!AI76</f>
        <v>7.9553713682803648</v>
      </c>
      <c r="L16" s="3">
        <f>'k=400'!AR76</f>
        <v>6.492808086972655</v>
      </c>
      <c r="M16" s="3">
        <f>'k=400'!AS76</f>
        <v>7.5749427681347639</v>
      </c>
      <c r="N16" s="3">
        <f>'k=400'!BB76</f>
        <v>6.2620551606410189</v>
      </c>
      <c r="O16" s="3">
        <f>'k=400'!BC76</f>
        <v>7.0448120557211462</v>
      </c>
      <c r="P16" s="3">
        <f>'k=400'!BL76</f>
        <v>5.431634271941931</v>
      </c>
      <c r="Q16" s="3">
        <f>'k=400'!BM76</f>
        <v>5.9747976991361238</v>
      </c>
      <c r="R16" s="3">
        <f>'k=400'!BV76</f>
        <v>5.6245813330983605</v>
      </c>
      <c r="S16" s="3">
        <f>'k=400'!BW76</f>
        <v>6.0932964441898907</v>
      </c>
      <c r="T16" s="64">
        <f>'k=600'!X73</f>
        <v>5.9841079583101493</v>
      </c>
      <c r="U16" s="64">
        <f>'k=600'!Y73</f>
        <v>8.9761619374652231</v>
      </c>
      <c r="V16" s="65">
        <f>'k=600'!AH73</f>
        <v>8.9978536289133881</v>
      </c>
      <c r="W16" s="65">
        <f>'k=600'!AI73</f>
        <v>11.247317036141734</v>
      </c>
      <c r="X16" s="65">
        <f>'k=600'!AR73</f>
        <v>9.4931181475150588</v>
      </c>
      <c r="Y16" s="65">
        <f>'k=600'!AS73</f>
        <v>11.075304505434236</v>
      </c>
      <c r="Z16" s="65">
        <f>'k=600'!BB73</f>
        <v>9.4139587857918414</v>
      </c>
      <c r="AA16" s="65">
        <f>'k=600'!BC73</f>
        <v>10.590703634015821</v>
      </c>
      <c r="AB16" s="65">
        <f>'k=600'!BL73</f>
        <v>10.06803361823204</v>
      </c>
      <c r="AC16" s="65">
        <f>'k=600'!BM73</f>
        <v>11.074836980055242</v>
      </c>
      <c r="AD16" s="65">
        <f>'k=600'!BV73</f>
        <v>13.91766231634373</v>
      </c>
      <c r="AE16" s="65">
        <f>'k=600'!BW73</f>
        <v>15.077467509372374</v>
      </c>
      <c r="AF16" s="66">
        <f>'k=800'!X73</f>
        <v>5.7007642253496531</v>
      </c>
      <c r="AG16" s="66">
        <f>'k=800'!Y73</f>
        <v>8.5511463380244805</v>
      </c>
      <c r="AH16" s="65">
        <f>'k=800'!AH73</f>
        <v>8.6928735619705737</v>
      </c>
      <c r="AI16" s="65">
        <f>'k=800'!AI73</f>
        <v>10.866091952463218</v>
      </c>
      <c r="AJ16" s="65">
        <f>'k=800'!AR73</f>
        <v>10.281777532604629</v>
      </c>
      <c r="AK16" s="65">
        <f>'k=800'!AS73</f>
        <v>11.995407121372068</v>
      </c>
      <c r="AL16" s="65">
        <f>'k=800'!BB73</f>
        <v>11.139526671097201</v>
      </c>
      <c r="AM16" s="65">
        <f>'k=800'!BC73</f>
        <v>12.531967504984349</v>
      </c>
      <c r="AN16" s="65">
        <f>'k=800'!BL73</f>
        <v>11.015894782042412</v>
      </c>
      <c r="AO16" s="65">
        <f>'k=800'!BM73</f>
        <v>12.117484260246655</v>
      </c>
      <c r="AP16" s="65">
        <f>'k=800'!BV73</f>
        <v>10.844571025209458</v>
      </c>
      <c r="AQ16" s="65">
        <f>'k=800'!BW73</f>
        <v>11.748285277310245</v>
      </c>
      <c r="AR16" s="66">
        <f>'k=1000'!X73</f>
        <v>6.0937352284273647</v>
      </c>
      <c r="AS16" s="66">
        <f>'k=1000'!Y73</f>
        <v>9.1406028426410479</v>
      </c>
      <c r="AT16" s="65">
        <f>'k=1000'!AH73</f>
        <v>8.882913869233354</v>
      </c>
      <c r="AU16" s="65">
        <f>'k=1000'!AI73</f>
        <v>11.103642336541693</v>
      </c>
      <c r="AV16" s="65">
        <f>'k=1000'!AR73</f>
        <v>10.817252437010957</v>
      </c>
      <c r="AW16" s="65">
        <f>'k=1000'!AS73</f>
        <v>12.62012784317945</v>
      </c>
      <c r="AX16" s="65">
        <f>'k=1000'!BB73</f>
        <v>11.067629365121249</v>
      </c>
      <c r="AY16" s="65">
        <f>'k=1000'!BC73</f>
        <v>12.451083035761405</v>
      </c>
      <c r="AZ16" s="65">
        <f>'k=1000'!BL73</f>
        <v>12.454905219842008</v>
      </c>
      <c r="BA16" s="65">
        <f>'k=1000'!BM73</f>
        <v>13.700395741826208</v>
      </c>
      <c r="BB16" s="65">
        <f>'k=1000'!BV73</f>
        <v>9.1563453238188419</v>
      </c>
      <c r="BC16" s="65">
        <f>'k=1000'!BW73</f>
        <v>9.9193741008037453</v>
      </c>
      <c r="BD16" s="68">
        <f>'k=1200'!V70</f>
        <v>7.5103092050953304</v>
      </c>
      <c r="BE16" s="68">
        <f>'k=1200'!W70</f>
        <v>11.265463807642996</v>
      </c>
      <c r="BF16" s="68">
        <f>'k=1200'!AD70</f>
        <v>11.189390314576427</v>
      </c>
      <c r="BG16" s="68">
        <f>'k=1200'!AE70</f>
        <v>13.986737893220534</v>
      </c>
      <c r="BH16" s="3">
        <f>'k=1200'!AL70</f>
        <v>11.463104791577784</v>
      </c>
      <c r="BI16" s="3">
        <f>'k=1200'!AM70</f>
        <v>13.373622256840749</v>
      </c>
      <c r="BJ16" s="3">
        <f>'k=1200'!AT70</f>
        <v>12.700013551441822</v>
      </c>
      <c r="BK16" s="3">
        <f>'k=1200'!AU70</f>
        <v>14.287515245372051</v>
      </c>
      <c r="BL16" s="3">
        <f>'k=1200'!BB70</f>
        <v>12.339827782827935</v>
      </c>
      <c r="BM16" s="3">
        <f>'k=1200'!BC70</f>
        <v>13.573810561110728</v>
      </c>
      <c r="BN16" s="3">
        <f>'k=1200'!BJ70</f>
        <v>12.229911032140983</v>
      </c>
      <c r="BO16" s="3">
        <f>'k=1200'!BK70</f>
        <v>13.249070284819398</v>
      </c>
    </row>
    <row r="17" spans="1:67" ht="15.75">
      <c r="A17" s="1"/>
      <c r="B17" s="6" t="s">
        <v>24</v>
      </c>
      <c r="C17" s="7">
        <v>20.5</v>
      </c>
      <c r="D17" s="2"/>
      <c r="E17" s="38">
        <v>48</v>
      </c>
      <c r="F17" s="20">
        <f t="shared" si="0"/>
        <v>0.9546</v>
      </c>
      <c r="G17" s="62">
        <f t="shared" si="1"/>
        <v>85376.1971830986</v>
      </c>
      <c r="H17" s="63">
        <f>'k=400'!X77</f>
        <v>5.4753931682688579</v>
      </c>
      <c r="I17" s="63">
        <f>'k=400'!Y77</f>
        <v>8.2130897524032882</v>
      </c>
      <c r="J17" s="3">
        <f>'k=400'!AH77</f>
        <v>8.3336634837814607</v>
      </c>
      <c r="K17" s="3">
        <f>'k=400'!AI77</f>
        <v>10.417079354726827</v>
      </c>
      <c r="L17" s="3">
        <f>'k=400'!AR77</f>
        <v>12.409380025004399</v>
      </c>
      <c r="M17" s="3">
        <f>'k=400'!AS77</f>
        <v>14.477610029171798</v>
      </c>
      <c r="N17" s="3">
        <f>'k=400'!BB77</f>
        <v>14.362917570396132</v>
      </c>
      <c r="O17" s="3">
        <f>'k=400'!BC77</f>
        <v>16.158282266695647</v>
      </c>
      <c r="P17" s="3">
        <f>'k=400'!BL77</f>
        <v>13.86224155781602</v>
      </c>
      <c r="Q17" s="3">
        <f>'k=400'!BM77</f>
        <v>15.248465713597621</v>
      </c>
      <c r="R17" s="3">
        <f>'k=400'!BV77</f>
        <v>13.045846346663744</v>
      </c>
      <c r="S17" s="3">
        <f>'k=400'!BW77</f>
        <v>14.133000208885722</v>
      </c>
      <c r="T17" s="64">
        <f>'k=600'!X74</f>
        <v>5.9216969031571107</v>
      </c>
      <c r="U17" s="64">
        <f>'k=600'!Y74</f>
        <v>8.882545354735667</v>
      </c>
      <c r="V17" s="65">
        <f>'k=600'!AH74</f>
        <v>9.8931306490293043</v>
      </c>
      <c r="W17" s="65">
        <f>'k=600'!AI74</f>
        <v>12.36641331128663</v>
      </c>
      <c r="X17" s="65">
        <f>'k=600'!AR74</f>
        <v>12.28104070690614</v>
      </c>
      <c r="Y17" s="65">
        <f>'k=600'!AS74</f>
        <v>14.327880824723827</v>
      </c>
      <c r="Z17" s="65">
        <f>'k=600'!BB74</f>
        <v>13.117808736000743</v>
      </c>
      <c r="AA17" s="65">
        <f>'k=600'!BC74</f>
        <v>14.757534828000836</v>
      </c>
      <c r="AB17" s="65">
        <f>'k=600'!BL74</f>
        <v>14.483725567152511</v>
      </c>
      <c r="AC17" s="65">
        <f>'k=600'!BM74</f>
        <v>15.932098123867764</v>
      </c>
      <c r="AD17" s="65">
        <f>'k=600'!BV74</f>
        <v>15.922634596411225</v>
      </c>
      <c r="AE17" s="65">
        <f>'k=600'!BW74</f>
        <v>17.24952081277883</v>
      </c>
      <c r="AF17" s="66">
        <f>'k=800'!X74</f>
        <v>6.5612351580950197</v>
      </c>
      <c r="AG17" s="66">
        <f>'k=800'!Y74</f>
        <v>9.8418527371425313</v>
      </c>
      <c r="AH17" s="65">
        <f>'k=800'!AH74</f>
        <v>10.231171012330126</v>
      </c>
      <c r="AI17" s="65">
        <f>'k=800'!AI74</f>
        <v>12.788963765412657</v>
      </c>
      <c r="AJ17" s="65">
        <f>'k=800'!AR74</f>
        <v>12.681276122396216</v>
      </c>
      <c r="AK17" s="65">
        <f>'k=800'!AS74</f>
        <v>14.794822142795587</v>
      </c>
      <c r="AL17" s="65">
        <f>'k=800'!BB74</f>
        <v>14.001747740183244</v>
      </c>
      <c r="AM17" s="65">
        <f>'k=800'!BC74</f>
        <v>15.75196620770615</v>
      </c>
      <c r="AN17" s="65">
        <f>'k=800'!BL74</f>
        <v>13.893549691702004</v>
      </c>
      <c r="AO17" s="65">
        <f>'k=800'!BM74</f>
        <v>15.282904660872203</v>
      </c>
      <c r="AP17" s="65">
        <f>'k=800'!BV74</f>
        <v>13.664897531933983</v>
      </c>
      <c r="AQ17" s="65">
        <f>'k=800'!BW74</f>
        <v>14.80363899292848</v>
      </c>
      <c r="AR17" s="66">
        <f>'k=1000'!X74</f>
        <v>8.6514845524084159</v>
      </c>
      <c r="AS17" s="66">
        <f>'k=1000'!Y74</f>
        <v>12.977226828612624</v>
      </c>
      <c r="AT17" s="65">
        <f>'k=1000'!AH74</f>
        <v>13.432632610760159</v>
      </c>
      <c r="AU17" s="65">
        <f>'k=1000'!AI74</f>
        <v>16.790790763450197</v>
      </c>
      <c r="AV17" s="65">
        <f>'k=1000'!AR74</f>
        <v>14.839227280625225</v>
      </c>
      <c r="AW17" s="65">
        <f>'k=1000'!AS74</f>
        <v>17.312431827396097</v>
      </c>
      <c r="AX17" s="65">
        <f>'k=1000'!BB74</f>
        <v>16.506898698923035</v>
      </c>
      <c r="AY17" s="65">
        <f>'k=1000'!BC74</f>
        <v>18.570261036288414</v>
      </c>
      <c r="AZ17" s="65">
        <f>'k=1000'!BL74</f>
        <v>20.286573482888315</v>
      </c>
      <c r="BA17" s="65">
        <f>'k=1000'!BM74</f>
        <v>22.315230831177146</v>
      </c>
      <c r="BB17" s="65">
        <f>'k=1000'!BV74</f>
        <v>12.489655788283621</v>
      </c>
      <c r="BC17" s="65">
        <f>'k=1000'!BW74</f>
        <v>13.530460437307255</v>
      </c>
      <c r="BD17" s="68">
        <f>'k=1200'!V71</f>
        <v>8.0577629901089303</v>
      </c>
      <c r="BE17" s="68">
        <f>'k=1200'!W71</f>
        <v>12.086644485163397</v>
      </c>
      <c r="BF17" s="68">
        <f>'k=1200'!AD71</f>
        <v>12.286913219298611</v>
      </c>
      <c r="BG17" s="68">
        <f>'k=1200'!AE71</f>
        <v>15.358641524123264</v>
      </c>
      <c r="BH17" s="3">
        <f>'k=1200'!AL71</f>
        <v>13.288200110430479</v>
      </c>
      <c r="BI17" s="3">
        <f>'k=1200'!AM71</f>
        <v>15.502900128835558</v>
      </c>
      <c r="BJ17" s="3">
        <f>'k=1200'!AT71</f>
        <v>13.596928717523356</v>
      </c>
      <c r="BK17" s="3">
        <f>'k=1200'!AU71</f>
        <v>15.296544807213776</v>
      </c>
      <c r="BL17" s="3">
        <f>'k=1200'!BB71</f>
        <v>14.063698289090208</v>
      </c>
      <c r="BM17" s="3">
        <f>'k=1200'!BC71</f>
        <v>15.470068117999229</v>
      </c>
      <c r="BN17" s="3">
        <f>'k=1200'!BJ71</f>
        <v>12.113313571835366</v>
      </c>
      <c r="BO17" s="3">
        <f>'k=1200'!BK71</f>
        <v>13.122756369488314</v>
      </c>
    </row>
    <row r="18" spans="1:67" ht="15.75">
      <c r="A18" s="1"/>
      <c r="B18" s="9" t="s">
        <v>2</v>
      </c>
      <c r="C18" s="10">
        <f>1.003887*10^-3</f>
        <v>1.003887E-3</v>
      </c>
      <c r="D18" s="2"/>
      <c r="E18" s="38">
        <v>50</v>
      </c>
      <c r="F18" s="20">
        <f t="shared" si="0"/>
        <v>0.99460000000000004</v>
      </c>
      <c r="G18" s="62">
        <f t="shared" si="1"/>
        <v>88953.661971830996</v>
      </c>
      <c r="H18" s="63">
        <f>'k=400'!X78</f>
        <v>5.947661855679387</v>
      </c>
      <c r="I18" s="63">
        <f>'k=400'!Y78</f>
        <v>8.9214927835190814</v>
      </c>
      <c r="J18" s="3">
        <f>'k=400'!AH78</f>
        <v>7.264877528787844</v>
      </c>
      <c r="K18" s="3">
        <f>'k=400'!AI78</f>
        <v>9.0810969109848045</v>
      </c>
      <c r="L18" s="3">
        <f>'k=400'!AR78</f>
        <v>14.174159430458699</v>
      </c>
      <c r="M18" s="3">
        <f>'k=400'!AS78</f>
        <v>16.53651933553515</v>
      </c>
      <c r="N18" s="3">
        <f>'k=400'!BB78</f>
        <v>16.533516782097355</v>
      </c>
      <c r="O18" s="3">
        <f>'k=400'!BC78</f>
        <v>18.600206379859525</v>
      </c>
      <c r="P18" s="3">
        <f>'k=400'!BL78</f>
        <v>17.228335441369641</v>
      </c>
      <c r="Q18" s="3">
        <f>'k=400'!BM78</f>
        <v>18.951168985506605</v>
      </c>
      <c r="R18" s="3">
        <f>'k=400'!BV78</f>
        <v>18.132378086763833</v>
      </c>
      <c r="S18" s="3">
        <f>'k=400'!BW78</f>
        <v>19.64340959399415</v>
      </c>
      <c r="T18" s="64">
        <f>'k=600'!X75</f>
        <v>6.3942275036023073</v>
      </c>
      <c r="U18" s="64">
        <f>'k=600'!Y75</f>
        <v>9.5913412554034601</v>
      </c>
      <c r="V18" s="65">
        <f>'k=600'!AH75</f>
        <v>11.016037238930849</v>
      </c>
      <c r="W18" s="65">
        <f>'k=600'!AI75</f>
        <v>13.770046548663561</v>
      </c>
      <c r="X18" s="65">
        <f>'k=600'!AR75</f>
        <v>13.902909742320109</v>
      </c>
      <c r="Y18" s="65">
        <f>'k=600'!AS75</f>
        <v>16.220061366040127</v>
      </c>
      <c r="Z18" s="65">
        <f>'k=600'!BB75</f>
        <v>15.591382422237254</v>
      </c>
      <c r="AA18" s="65">
        <f>'k=600'!BC75</f>
        <v>17.540305225016912</v>
      </c>
      <c r="AB18" s="65">
        <f>'k=600'!BL75</f>
        <v>16.582182674055446</v>
      </c>
      <c r="AC18" s="65">
        <f>'k=600'!BM75</f>
        <v>18.24040094146099</v>
      </c>
      <c r="AD18" s="65">
        <f>'k=600'!BV75</f>
        <v>16.877497941844709</v>
      </c>
      <c r="AE18" s="65">
        <f>'k=600'!BW75</f>
        <v>18.283956103665101</v>
      </c>
      <c r="AF18" s="66">
        <f>'k=800'!X75</f>
        <v>6.8398176926332157</v>
      </c>
      <c r="AG18" s="66">
        <f>'k=800'!Y75</f>
        <v>10.259726538949824</v>
      </c>
      <c r="AH18" s="65">
        <f>'k=800'!AH75</f>
        <v>11.926352671549003</v>
      </c>
      <c r="AI18" s="65">
        <f>'k=800'!AI75</f>
        <v>14.907940839436254</v>
      </c>
      <c r="AJ18" s="65">
        <f>'k=800'!AR75</f>
        <v>15.322555658659896</v>
      </c>
      <c r="AK18" s="65">
        <f>'k=800'!AS75</f>
        <v>17.876314935103213</v>
      </c>
      <c r="AL18" s="65">
        <f>'k=800'!BB75</f>
        <v>16.722893405883575</v>
      </c>
      <c r="AM18" s="65">
        <f>'k=800'!BC75</f>
        <v>18.813255081619022</v>
      </c>
      <c r="AN18" s="65">
        <f>'k=800'!BL75</f>
        <v>17.138746183417446</v>
      </c>
      <c r="AO18" s="65">
        <f>'k=800'!BM75</f>
        <v>18.852620801759194</v>
      </c>
      <c r="AP18" s="65">
        <f>'k=800'!BV75</f>
        <v>17.039097359868606</v>
      </c>
      <c r="AQ18" s="65">
        <f>'k=800'!BW75</f>
        <v>18.459022139857655</v>
      </c>
      <c r="AR18" s="66">
        <f>'k=1000'!X75</f>
        <v>7.1128776380398406</v>
      </c>
      <c r="AS18" s="66">
        <f>'k=1000'!Y75</f>
        <v>10.669316457059761</v>
      </c>
      <c r="AT18" s="65">
        <f>'k=1000'!AH75</f>
        <v>10.593357793609236</v>
      </c>
      <c r="AU18" s="65">
        <f>'k=1000'!AI75</f>
        <v>13.241697242011545</v>
      </c>
      <c r="AV18" s="65">
        <f>'k=1000'!AR75</f>
        <v>13.068407517205717</v>
      </c>
      <c r="AW18" s="65">
        <f>'k=1000'!AS75</f>
        <v>15.246475436740003</v>
      </c>
      <c r="AX18" s="65">
        <f>'k=1000'!BB75</f>
        <v>14.111050002718184</v>
      </c>
      <c r="AY18" s="65">
        <f>'k=1000'!BC75</f>
        <v>15.874931253057955</v>
      </c>
      <c r="AZ18" s="65">
        <f>'k=1000'!BL75</f>
        <v>19.162424393505482</v>
      </c>
      <c r="BA18" s="65">
        <f>'k=1000'!BM75</f>
        <v>21.07866683285603</v>
      </c>
      <c r="BB18" s="65">
        <f>'k=1000'!BV75</f>
        <v>13.431598672676117</v>
      </c>
      <c r="BC18" s="65">
        <f>'k=1000'!BW75</f>
        <v>14.550898562065791</v>
      </c>
      <c r="BD18" s="68">
        <f>'k=1200'!V72</f>
        <v>8.1718270655090723</v>
      </c>
      <c r="BE18" s="68">
        <f>'k=1200'!W72</f>
        <v>12.257740598263608</v>
      </c>
      <c r="BF18" s="68">
        <f>'k=1200'!AD72</f>
        <v>12.976143463411965</v>
      </c>
      <c r="BG18" s="68">
        <f>'k=1200'!AE72</f>
        <v>16.220179329264958</v>
      </c>
      <c r="BH18" s="3">
        <f>'k=1200'!AL72</f>
        <v>14.071645789554163</v>
      </c>
      <c r="BI18" s="3">
        <f>'k=1200'!AM72</f>
        <v>16.416920087813192</v>
      </c>
      <c r="BJ18" s="3">
        <f>'k=1200'!AT72</f>
        <v>14.831813392537843</v>
      </c>
      <c r="BK18" s="3">
        <f>'k=1200'!AU72</f>
        <v>16.685790066605072</v>
      </c>
      <c r="BL18" s="3">
        <f>'k=1200'!BB72</f>
        <v>15.046443777344363</v>
      </c>
      <c r="BM18" s="3">
        <f>'k=1200'!BC72</f>
        <v>16.551088155078798</v>
      </c>
      <c r="BN18" s="3">
        <f>'k=1200'!BJ72</f>
        <v>14.495765645366369</v>
      </c>
      <c r="BO18" s="3">
        <f>'k=1200'!BK72</f>
        <v>15.703746115813567</v>
      </c>
    </row>
    <row r="19" spans="1:67" ht="15.75">
      <c r="A19" s="1"/>
      <c r="B19" s="6" t="s">
        <v>3</v>
      </c>
      <c r="C19" s="11">
        <f>9.94*10^-7</f>
        <v>9.9399999999999993E-7</v>
      </c>
      <c r="D19" s="2"/>
      <c r="E19" s="38">
        <v>52</v>
      </c>
      <c r="F19" s="20">
        <f t="shared" si="0"/>
        <v>1.0346</v>
      </c>
      <c r="G19" s="62">
        <f t="shared" si="1"/>
        <v>92531.126760563377</v>
      </c>
      <c r="H19" s="63">
        <f>'k=400'!X79</f>
        <v>5.8686749501026352</v>
      </c>
      <c r="I19" s="63">
        <f>'k=400'!Y79</f>
        <v>8.8030124251539537</v>
      </c>
      <c r="J19" s="3">
        <f>'k=400'!AH79</f>
        <v>10.948276976182825</v>
      </c>
      <c r="K19" s="3">
        <f>'k=400'!AI79</f>
        <v>13.685346220228531</v>
      </c>
      <c r="L19" s="3">
        <f>'k=400'!AR79</f>
        <v>14.639252569201766</v>
      </c>
      <c r="M19" s="3">
        <f>'k=400'!AS79</f>
        <v>17.079127997402061</v>
      </c>
      <c r="N19" s="3">
        <f>'k=400'!BB79</f>
        <v>17.582233117731157</v>
      </c>
      <c r="O19" s="3">
        <f>'k=400'!BC79</f>
        <v>19.780012257447552</v>
      </c>
      <c r="P19" s="3">
        <f>'k=400'!BL79</f>
        <v>17.948800117427204</v>
      </c>
      <c r="Q19" s="3">
        <f>'k=400'!BM79</f>
        <v>19.743680129169924</v>
      </c>
      <c r="R19" s="3">
        <f>'k=400'!BV79</f>
        <v>19.731775788361308</v>
      </c>
      <c r="S19" s="3">
        <f>'k=400'!BW79</f>
        <v>21.376090437391419</v>
      </c>
      <c r="T19" s="64">
        <f>'k=600'!X76</f>
        <v>6.7754920525156379</v>
      </c>
      <c r="U19" s="64">
        <f>'k=600'!Y76</f>
        <v>10.163238078773457</v>
      </c>
      <c r="V19" s="65">
        <f>'k=600'!AH76</f>
        <v>11.430553006412072</v>
      </c>
      <c r="W19" s="65">
        <f>'k=600'!AI76</f>
        <v>14.288191258015091</v>
      </c>
      <c r="X19" s="65">
        <f>'k=600'!AR76</f>
        <v>14.343686797591069</v>
      </c>
      <c r="Y19" s="65">
        <f>'k=600'!AS76</f>
        <v>16.734301263856246</v>
      </c>
      <c r="Z19" s="65">
        <f>'k=600'!BB76</f>
        <v>15.820857433773527</v>
      </c>
      <c r="AA19" s="65">
        <f>'k=600'!BC76</f>
        <v>17.798464612995218</v>
      </c>
      <c r="AB19" s="65">
        <f>'k=600'!BL76</f>
        <v>17.480554874558372</v>
      </c>
      <c r="AC19" s="65">
        <f>'k=600'!BM76</f>
        <v>19.228610362014209</v>
      </c>
      <c r="AD19" s="65">
        <f>'k=600'!BV76</f>
        <v>19.646363396550772</v>
      </c>
      <c r="AE19" s="65">
        <f>'k=600'!BW76</f>
        <v>21.283560346263336</v>
      </c>
      <c r="AF19" s="66">
        <f>'k=800'!X76</f>
        <v>7.1879251117448781</v>
      </c>
      <c r="AG19" s="66">
        <f>'k=800'!Y76</f>
        <v>10.781887667617317</v>
      </c>
      <c r="AH19" s="65">
        <f>'k=800'!AH76</f>
        <v>12.616097994963718</v>
      </c>
      <c r="AI19" s="65">
        <f>'k=800'!AI76</f>
        <v>15.770122493704648</v>
      </c>
      <c r="AJ19" s="65">
        <f>'k=800'!AR76</f>
        <v>16.140541731858512</v>
      </c>
      <c r="AK19" s="65">
        <f>'k=800'!AS76</f>
        <v>18.830632020501596</v>
      </c>
      <c r="AL19" s="65">
        <f>'k=800'!BB76</f>
        <v>17.54558838901627</v>
      </c>
      <c r="AM19" s="65">
        <f>'k=800'!BC76</f>
        <v>19.738786937643301</v>
      </c>
      <c r="AN19" s="65">
        <f>'k=800'!BL76</f>
        <v>17.868365657509731</v>
      </c>
      <c r="AO19" s="65">
        <f>'k=800'!BM76</f>
        <v>19.655202223260705</v>
      </c>
      <c r="AP19" s="65">
        <f>'k=800'!BV76</f>
        <v>17.807269525460278</v>
      </c>
      <c r="AQ19" s="65">
        <f>'k=800'!BW76</f>
        <v>19.291208652581968</v>
      </c>
      <c r="AR19" s="66">
        <f>'k=1000'!X76</f>
        <v>7.0591299401807088</v>
      </c>
      <c r="AS19" s="66">
        <f>'k=1000'!Y76</f>
        <v>10.588694910271062</v>
      </c>
      <c r="AT19" s="65">
        <f>'k=1000'!AH76</f>
        <v>11.72170003490092</v>
      </c>
      <c r="AU19" s="65">
        <f>'k=1000'!AI76</f>
        <v>14.65212504362615</v>
      </c>
      <c r="AV19" s="65">
        <f>'k=1000'!AR76</f>
        <v>14.354490487462025</v>
      </c>
      <c r="AW19" s="65">
        <f>'k=1000'!AS76</f>
        <v>16.746905568705696</v>
      </c>
      <c r="AX19" s="65">
        <f>'k=1000'!BB76</f>
        <v>15.923946844893624</v>
      </c>
      <c r="AY19" s="65">
        <f>'k=1000'!BC76</f>
        <v>17.914440200505329</v>
      </c>
      <c r="AZ19" s="65">
        <f>'k=1000'!BL76</f>
        <v>19.262652330977211</v>
      </c>
      <c r="BA19" s="65">
        <f>'k=1000'!BM76</f>
        <v>21.188917564074931</v>
      </c>
      <c r="BB19" s="65">
        <f>'k=1000'!BV76</f>
        <v>16.291748810152875</v>
      </c>
      <c r="BC19" s="65">
        <f>'k=1000'!BW76</f>
        <v>17.649394544332281</v>
      </c>
      <c r="BD19" s="68">
        <f>'k=1200'!V73</f>
        <v>8.3727308772870312</v>
      </c>
      <c r="BE19" s="68">
        <f>'k=1200'!W73</f>
        <v>12.559096315930546</v>
      </c>
      <c r="BF19" s="68">
        <f>'k=1200'!AD73</f>
        <v>14.80821497216612</v>
      </c>
      <c r="BG19" s="68">
        <f>'k=1200'!AE73</f>
        <v>18.510268715207651</v>
      </c>
      <c r="BH19" s="3">
        <f>'k=1200'!AL73</f>
        <v>15.968275984304707</v>
      </c>
      <c r="BI19" s="3">
        <f>'k=1200'!AM73</f>
        <v>18.629655315022159</v>
      </c>
      <c r="BJ19" s="3">
        <f>'k=1200'!AT73</f>
        <v>15.836051194138077</v>
      </c>
      <c r="BK19" s="3">
        <f>'k=1200'!AU73</f>
        <v>17.815557593405337</v>
      </c>
      <c r="BL19" s="3">
        <f>'k=1200'!BB73</f>
        <v>16.050836413481708</v>
      </c>
      <c r="BM19" s="3">
        <f>'k=1200'!BC73</f>
        <v>17.655920054829878</v>
      </c>
      <c r="BN19" s="3">
        <f>'k=1200'!BJ73</f>
        <v>16.033637789957876</v>
      </c>
      <c r="BO19" s="3">
        <f>'k=1200'!BK73</f>
        <v>17.369774272454364</v>
      </c>
    </row>
    <row r="20" spans="1:67" ht="15.75">
      <c r="A20" s="1"/>
      <c r="B20" s="9" t="s">
        <v>55</v>
      </c>
      <c r="C20" s="10">
        <v>999.72964999999999</v>
      </c>
      <c r="D20" s="2"/>
      <c r="E20" s="38">
        <v>54</v>
      </c>
      <c r="F20" s="20">
        <f t="shared" si="0"/>
        <v>1.0746</v>
      </c>
      <c r="G20" s="62">
        <f t="shared" si="1"/>
        <v>96108.591549295772</v>
      </c>
      <c r="H20" s="63">
        <f>'k=400'!X80</f>
        <v>6.6144961374630133</v>
      </c>
      <c r="I20" s="63">
        <f>'k=400'!Y80</f>
        <v>9.9217442061945214</v>
      </c>
      <c r="J20" s="3">
        <f>'k=400'!AH80</f>
        <v>9.2937819317561221</v>
      </c>
      <c r="K20" s="3">
        <f>'k=400'!AI80</f>
        <v>11.617227414695153</v>
      </c>
      <c r="L20" s="3">
        <f>'k=400'!AR80</f>
        <v>16.547849196483906</v>
      </c>
      <c r="M20" s="3">
        <f>'k=400'!AS80</f>
        <v>19.305824062564557</v>
      </c>
      <c r="N20" s="3">
        <f>'k=400'!BB80</f>
        <v>18.783406258581095</v>
      </c>
      <c r="O20" s="3">
        <f>'k=400'!BC80</f>
        <v>21.131332040903736</v>
      </c>
      <c r="P20" s="3">
        <f>'k=400'!BL80</f>
        <v>19.921578886899759</v>
      </c>
      <c r="Q20" s="3">
        <f>'k=400'!BM80</f>
        <v>21.913736775589733</v>
      </c>
      <c r="R20" s="3">
        <f>'k=400'!BV80</f>
        <v>21.336774846511442</v>
      </c>
      <c r="S20" s="3">
        <f>'k=400'!BW80</f>
        <v>23.114839417054064</v>
      </c>
      <c r="T20" s="64">
        <f>'k=600'!X77</f>
        <v>7.2774981231822693</v>
      </c>
      <c r="U20" s="64">
        <f>'k=600'!Y77</f>
        <v>10.916247184773404</v>
      </c>
      <c r="V20" s="65">
        <f>'k=600'!AH77</f>
        <v>12.814824767274779</v>
      </c>
      <c r="W20" s="65">
        <f>'k=600'!AI77</f>
        <v>16.018530959093471</v>
      </c>
      <c r="X20" s="65">
        <f>'k=600'!AR77</f>
        <v>16.70214280319145</v>
      </c>
      <c r="Y20" s="65">
        <f>'k=600'!AS77</f>
        <v>19.485833270390025</v>
      </c>
      <c r="Z20" s="65">
        <f>'k=600'!BB77</f>
        <v>18.561681867487298</v>
      </c>
      <c r="AA20" s="65">
        <f>'k=600'!BC77</f>
        <v>20.88189210092321</v>
      </c>
      <c r="AB20" s="65">
        <f>'k=600'!BL77</f>
        <v>20.791746454884183</v>
      </c>
      <c r="AC20" s="65">
        <f>'k=600'!BM77</f>
        <v>22.870921100372605</v>
      </c>
      <c r="AD20" s="65">
        <f>'k=600'!BV77</f>
        <v>21.235278057449939</v>
      </c>
      <c r="AE20" s="65">
        <f>'k=600'!BW77</f>
        <v>23.004884562237432</v>
      </c>
      <c r="AF20" s="66">
        <f>'k=800'!X77</f>
        <v>8.1870968080916118</v>
      </c>
      <c r="AG20" s="66">
        <f>'k=800'!Y77</f>
        <v>12.280645212137419</v>
      </c>
      <c r="AH20" s="65">
        <f>'k=800'!AH77</f>
        <v>14.159197065882323</v>
      </c>
      <c r="AI20" s="65">
        <f>'k=800'!AI77</f>
        <v>17.698996332352905</v>
      </c>
      <c r="AJ20" s="65">
        <f>'k=800'!AR77</f>
        <v>17.777762289253761</v>
      </c>
      <c r="AK20" s="65">
        <f>'k=800'!AS77</f>
        <v>20.740722670796053</v>
      </c>
      <c r="AL20" s="65">
        <f>'k=800'!BB77</f>
        <v>19.392389650217289</v>
      </c>
      <c r="AM20" s="65">
        <f>'k=800'!BC77</f>
        <v>21.816438356494448</v>
      </c>
      <c r="AN20" s="65">
        <f>'k=800'!BL77</f>
        <v>18.999715078298767</v>
      </c>
      <c r="AO20" s="65">
        <f>'k=800'!BM77</f>
        <v>20.899686586128645</v>
      </c>
      <c r="AP20" s="65">
        <f>'k=800'!BV77</f>
        <v>18.862420958519586</v>
      </c>
      <c r="AQ20" s="65">
        <f>'k=800'!BW77</f>
        <v>20.434289371729552</v>
      </c>
      <c r="AR20" s="66">
        <f>'k=1000'!X77</f>
        <v>7.8951818401334837</v>
      </c>
      <c r="AS20" s="66">
        <f>'k=1000'!Y77</f>
        <v>11.842772760200226</v>
      </c>
      <c r="AT20" s="65">
        <f>'k=1000'!AH77</f>
        <v>13.688576624710649</v>
      </c>
      <c r="AU20" s="65">
        <f>'k=1000'!AI77</f>
        <v>17.110720780888311</v>
      </c>
      <c r="AV20" s="65">
        <f>'k=1000'!AR77</f>
        <v>17.112334479625805</v>
      </c>
      <c r="AW20" s="65">
        <f>'k=1000'!AS77</f>
        <v>19.964390226230105</v>
      </c>
      <c r="AX20" s="65">
        <f>'k=1000'!BB77</f>
        <v>19.029770984315974</v>
      </c>
      <c r="AY20" s="65">
        <f>'k=1000'!BC77</f>
        <v>21.40849235735547</v>
      </c>
      <c r="AZ20" s="65">
        <f>'k=1000'!BL77</f>
        <v>20.906865107698607</v>
      </c>
      <c r="BA20" s="65">
        <f>'k=1000'!BM77</f>
        <v>22.997551618468471</v>
      </c>
      <c r="BB20" s="65">
        <f>'k=1000'!BV77</f>
        <v>19.554353970970453</v>
      </c>
      <c r="BC20" s="65">
        <f>'k=1000'!BW77</f>
        <v>21.183883468551326</v>
      </c>
      <c r="BD20" s="68">
        <f>'k=1200'!V74</f>
        <v>10.840613939270899</v>
      </c>
      <c r="BE20" s="68">
        <f>'k=1200'!W74</f>
        <v>16.260920908906346</v>
      </c>
      <c r="BF20" s="68">
        <f>'k=1200'!AD74</f>
        <v>17.984317843129947</v>
      </c>
      <c r="BG20" s="68">
        <f>'k=1200'!AE74</f>
        <v>22.480397303912433</v>
      </c>
      <c r="BH20" s="3">
        <f>'k=1200'!AL74</f>
        <v>21.557517621277523</v>
      </c>
      <c r="BI20" s="3">
        <f>'k=1200'!AM74</f>
        <v>25.150437224823776</v>
      </c>
      <c r="BJ20" s="3">
        <f>'k=1200'!AT74</f>
        <v>23.736784459637271</v>
      </c>
      <c r="BK20" s="3">
        <f>'k=1200'!AU74</f>
        <v>26.703882517091934</v>
      </c>
      <c r="BL20" s="3">
        <f>'k=1200'!BB74</f>
        <v>24.337406932680363</v>
      </c>
      <c r="BM20" s="3">
        <f>'k=1200'!BC74</f>
        <v>26.771147625948402</v>
      </c>
      <c r="BN20" s="3">
        <f>'k=1200'!BJ74</f>
        <v>24.401221921984977</v>
      </c>
      <c r="BO20" s="3">
        <f>'k=1200'!BK74</f>
        <v>26.434657082150391</v>
      </c>
    </row>
    <row r="21" spans="1:67" ht="15.75">
      <c r="A21" s="1"/>
      <c r="B21" s="9" t="s">
        <v>5</v>
      </c>
      <c r="C21" s="10">
        <f>3.5*0.0254</f>
        <v>8.8899999999999993E-2</v>
      </c>
      <c r="D21" s="16"/>
      <c r="E21" s="38">
        <v>56</v>
      </c>
      <c r="F21" s="20">
        <f t="shared" si="0"/>
        <v>1.1146</v>
      </c>
      <c r="G21" s="62">
        <f t="shared" si="1"/>
        <v>99686.056338028182</v>
      </c>
      <c r="H21" s="63">
        <f>'k=400'!X81</f>
        <v>7.0670783023488468</v>
      </c>
      <c r="I21" s="63">
        <f>'k=400'!Y81</f>
        <v>10.60061745352327</v>
      </c>
      <c r="J21" s="3">
        <f>'k=400'!AH81</f>
        <v>10.583163142287518</v>
      </c>
      <c r="K21" s="3">
        <f>'k=400'!AI81</f>
        <v>13.228953927859397</v>
      </c>
      <c r="L21" s="3">
        <f>'k=400'!AR81</f>
        <v>17.488148174839978</v>
      </c>
      <c r="M21" s="3">
        <f>'k=400'!AS81</f>
        <v>20.402839537313309</v>
      </c>
      <c r="N21" s="3">
        <f>'k=400'!BB81</f>
        <v>20.31494016978197</v>
      </c>
      <c r="O21" s="3">
        <f>'k=400'!BC81</f>
        <v>22.854307691004713</v>
      </c>
      <c r="P21" s="3">
        <f>'k=400'!BL81</f>
        <v>20.787084019189862</v>
      </c>
      <c r="Q21" s="3">
        <f>'k=400'!BM81</f>
        <v>22.86579242110885</v>
      </c>
      <c r="R21" s="3">
        <f>'k=400'!BV81</f>
        <v>22.790569751925545</v>
      </c>
      <c r="S21" s="3">
        <f>'k=400'!BW81</f>
        <v>24.689783897919341</v>
      </c>
      <c r="T21" s="64">
        <f>'k=600'!X78</f>
        <v>7.2868507850323896</v>
      </c>
      <c r="U21" s="64">
        <f>'k=600'!Y78</f>
        <v>10.930276177548585</v>
      </c>
      <c r="V21" s="65">
        <f>'k=600'!AH78</f>
        <v>12.583005756293339</v>
      </c>
      <c r="W21" s="65">
        <f>'k=600'!AI78</f>
        <v>15.728757195366674</v>
      </c>
      <c r="X21" s="65">
        <f>'k=600'!AR78</f>
        <v>16.966787683565709</v>
      </c>
      <c r="Y21" s="65">
        <f>'k=600'!AS78</f>
        <v>19.79458563082666</v>
      </c>
      <c r="Z21" s="65">
        <f>'k=600'!BB78</f>
        <v>19.681532721812559</v>
      </c>
      <c r="AA21" s="65">
        <f>'k=600'!BC78</f>
        <v>22.141724312039127</v>
      </c>
      <c r="AB21" s="65">
        <f>'k=600'!BL78</f>
        <v>20.013397099311423</v>
      </c>
      <c r="AC21" s="65">
        <f>'k=600'!BM78</f>
        <v>22.014736809242567</v>
      </c>
      <c r="AD21" s="65">
        <f>'k=600'!BV78</f>
        <v>20.049121840432743</v>
      </c>
      <c r="AE21" s="65">
        <f>'k=600'!BW78</f>
        <v>21.71988199380214</v>
      </c>
      <c r="AF21" s="66">
        <f>'k=800'!X78</f>
        <v>8.8109718842830702</v>
      </c>
      <c r="AG21" s="66">
        <f>'k=800'!Y78</f>
        <v>13.216457826424605</v>
      </c>
      <c r="AH21" s="65">
        <f>'k=800'!AH78</f>
        <v>14.961778408422404</v>
      </c>
      <c r="AI21" s="65">
        <f>'k=800'!AI78</f>
        <v>18.702223010528005</v>
      </c>
      <c r="AJ21" s="65">
        <f>'k=800'!AR78</f>
        <v>18.751931624068007</v>
      </c>
      <c r="AK21" s="65">
        <f>'k=800'!AS78</f>
        <v>21.877253561412676</v>
      </c>
      <c r="AL21" s="65">
        <f>'k=800'!BB78</f>
        <v>20.223735036493245</v>
      </c>
      <c r="AM21" s="65">
        <f>'k=800'!BC78</f>
        <v>22.751701916054902</v>
      </c>
      <c r="AN21" s="65">
        <f>'k=800'!BL78</f>
        <v>20.314276096593598</v>
      </c>
      <c r="AO21" s="65">
        <f>'k=800'!BM78</f>
        <v>22.345703706252955</v>
      </c>
      <c r="AP21" s="65">
        <f>'k=800'!BV78</f>
        <v>20.494299074868497</v>
      </c>
      <c r="AQ21" s="65">
        <f>'k=800'!BW78</f>
        <v>22.202157331107536</v>
      </c>
      <c r="AR21" s="66">
        <f>'k=1000'!X78</f>
        <v>8.6038052462200021</v>
      </c>
      <c r="AS21" s="66">
        <f>'k=1000'!Y78</f>
        <v>12.905707869330003</v>
      </c>
      <c r="AT21" s="65">
        <f>'k=1000'!AH78</f>
        <v>14.790664491860117</v>
      </c>
      <c r="AU21" s="65">
        <f>'k=1000'!AI78</f>
        <v>18.488330614825145</v>
      </c>
      <c r="AV21" s="65">
        <f>'k=1000'!AR78</f>
        <v>18.269384291212003</v>
      </c>
      <c r="AW21" s="65">
        <f>'k=1000'!AS78</f>
        <v>21.314281673080668</v>
      </c>
      <c r="AX21" s="65">
        <f>'k=1000'!BB78</f>
        <v>20.307181668382636</v>
      </c>
      <c r="AY21" s="65">
        <f>'k=1000'!BC78</f>
        <v>22.845579376930466</v>
      </c>
      <c r="AZ21" s="65">
        <f>'k=1000'!BL78</f>
        <v>21.375763553424644</v>
      </c>
      <c r="BA21" s="65">
        <f>'k=1000'!BM78</f>
        <v>23.513339908767108</v>
      </c>
      <c r="BB21" s="65">
        <f>'k=1000'!BV78</f>
        <v>21.629375879349638</v>
      </c>
      <c r="BC21" s="65">
        <f>'k=1000'!BW78</f>
        <v>23.431823869295442</v>
      </c>
      <c r="BD21" s="68">
        <f>'k=1200'!V75</f>
        <v>8.6519039671776294</v>
      </c>
      <c r="BE21" s="68">
        <f>'k=1200'!W75</f>
        <v>12.977855950766443</v>
      </c>
      <c r="BF21" s="68">
        <f>'k=1200'!AD75</f>
        <v>13.839085873652941</v>
      </c>
      <c r="BG21" s="68">
        <f>'k=1200'!AE75</f>
        <v>17.298857342066174</v>
      </c>
      <c r="BH21" s="3">
        <f>'k=1200'!AL75</f>
        <v>16.883099735492625</v>
      </c>
      <c r="BI21" s="3">
        <f>'k=1200'!AM75</f>
        <v>19.696949691408062</v>
      </c>
      <c r="BJ21" s="3">
        <f>'k=1200'!AT75</f>
        <v>18.949703705191308</v>
      </c>
      <c r="BK21" s="3">
        <f>'k=1200'!AU75</f>
        <v>21.31841666834022</v>
      </c>
      <c r="BL21" s="3">
        <f>'k=1200'!BB75</f>
        <v>19.619876861135921</v>
      </c>
      <c r="BM21" s="3">
        <f>'k=1200'!BC75</f>
        <v>21.581864547249513</v>
      </c>
      <c r="BN21" s="3">
        <f>'k=1200'!BJ75</f>
        <v>19.633445119299523</v>
      </c>
      <c r="BO21" s="3">
        <f>'k=1200'!BK75</f>
        <v>21.269565545907817</v>
      </c>
    </row>
    <row r="22" spans="1:67" ht="15.75">
      <c r="A22" s="1"/>
      <c r="B22" s="9" t="s">
        <v>6</v>
      </c>
      <c r="C22" s="10">
        <f>35.25*0.0254</f>
        <v>0.89534999999999998</v>
      </c>
      <c r="D22" s="16"/>
      <c r="E22" s="38">
        <v>58</v>
      </c>
      <c r="F22" s="20">
        <f t="shared" si="0"/>
        <v>1.1545999999999998</v>
      </c>
      <c r="G22" s="62">
        <f t="shared" si="1"/>
        <v>103263.52112676055</v>
      </c>
      <c r="H22" s="63">
        <f>'k=400'!X82</f>
        <v>6.8621020569880189</v>
      </c>
      <c r="I22" s="63">
        <f>'k=400'!Y82</f>
        <v>10.293153085482029</v>
      </c>
      <c r="J22" s="3">
        <f>'k=400'!AH82</f>
        <v>9.1300200773130591</v>
      </c>
      <c r="K22" s="3">
        <f>'k=400'!AI82</f>
        <v>11.412525096641325</v>
      </c>
      <c r="L22" s="3">
        <f>'k=400'!AR82</f>
        <v>17.140864422342872</v>
      </c>
      <c r="M22" s="3">
        <f>'k=400'!AS82</f>
        <v>19.997675159400018</v>
      </c>
      <c r="N22" s="3">
        <f>'k=400'!BB82</f>
        <v>19.209769668706301</v>
      </c>
      <c r="O22" s="3">
        <f>'k=400'!BC82</f>
        <v>21.61099087729459</v>
      </c>
      <c r="P22" s="3">
        <f>'k=400'!BL82</f>
        <v>20.887828064448701</v>
      </c>
      <c r="Q22" s="3">
        <f>'k=400'!BM82</f>
        <v>22.976610870893573</v>
      </c>
      <c r="R22" s="3">
        <f>'k=400'!BV82</f>
        <v>21.582325881944492</v>
      </c>
      <c r="S22" s="3">
        <f>'k=400'!BW82</f>
        <v>23.3808530387732</v>
      </c>
      <c r="T22" s="64">
        <f>'k=600'!X79</f>
        <v>6.7274477915258686</v>
      </c>
      <c r="U22" s="64">
        <f>'k=600'!Y79</f>
        <v>10.091171687288803</v>
      </c>
      <c r="V22" s="65">
        <f>'k=600'!AH79</f>
        <v>11.671707499996145</v>
      </c>
      <c r="W22" s="65">
        <f>'k=600'!AI79</f>
        <v>14.58963437499518</v>
      </c>
      <c r="X22" s="65">
        <f>'k=600'!AR79</f>
        <v>15.863872358837501</v>
      </c>
      <c r="Y22" s="65">
        <f>'k=600'!AS79</f>
        <v>18.507851085310417</v>
      </c>
      <c r="Z22" s="65">
        <f>'k=600'!BB79</f>
        <v>18.915787158148113</v>
      </c>
      <c r="AA22" s="65">
        <f>'k=600'!BC79</f>
        <v>21.280260552916626</v>
      </c>
      <c r="AB22" s="65">
        <f>'k=600'!BL79</f>
        <v>20.317071305630069</v>
      </c>
      <c r="AC22" s="65">
        <f>'k=600'!BM79</f>
        <v>22.348778436193079</v>
      </c>
      <c r="AD22" s="65">
        <f>'k=600'!BV79</f>
        <v>21.096502976159528</v>
      </c>
      <c r="AE22" s="65">
        <f>'k=600'!BW79</f>
        <v>22.854544890839485</v>
      </c>
      <c r="AF22" s="66">
        <f>'k=800'!X79</f>
        <v>8.674622153226256</v>
      </c>
      <c r="AG22" s="66">
        <f>'k=800'!Y79</f>
        <v>13.011933229839384</v>
      </c>
      <c r="AH22" s="65">
        <f>'k=800'!AH79</f>
        <v>14.936257094231056</v>
      </c>
      <c r="AI22" s="65">
        <f>'k=800'!AI79</f>
        <v>18.670321367788819</v>
      </c>
      <c r="AJ22" s="65">
        <f>'k=800'!AR79</f>
        <v>17.11739847132079</v>
      </c>
      <c r="AK22" s="65">
        <f>'k=800'!AS79</f>
        <v>19.970298216540925</v>
      </c>
      <c r="AL22" s="65">
        <f>'k=800'!BB79</f>
        <v>19.272141038744774</v>
      </c>
      <c r="AM22" s="65">
        <f>'k=800'!BC79</f>
        <v>21.681158668587869</v>
      </c>
      <c r="AN22" s="65">
        <f>'k=800'!BL79</f>
        <v>20.421663884338216</v>
      </c>
      <c r="AO22" s="65">
        <f>'k=800'!BM79</f>
        <v>22.463830272772036</v>
      </c>
      <c r="AP22" s="65">
        <f>'k=800'!BV79</f>
        <v>20.460584171372297</v>
      </c>
      <c r="AQ22" s="65">
        <f>'k=800'!BW79</f>
        <v>22.165632852319987</v>
      </c>
      <c r="AR22" s="66">
        <f>'k=1000'!X79</f>
        <v>8.2744525019524531</v>
      </c>
      <c r="AS22" s="66">
        <f>'k=1000'!Y79</f>
        <v>12.41167875292868</v>
      </c>
      <c r="AT22" s="65">
        <f>'k=1000'!AH79</f>
        <v>14.047724434602113</v>
      </c>
      <c r="AU22" s="65">
        <f>'k=1000'!AI79</f>
        <v>17.559655543252642</v>
      </c>
      <c r="AV22" s="65">
        <f>'k=1000'!AR79</f>
        <v>17.484647929921337</v>
      </c>
      <c r="AW22" s="65">
        <f>'k=1000'!AS79</f>
        <v>20.398755918241559</v>
      </c>
      <c r="AX22" s="65">
        <f>'k=1000'!BB79</f>
        <v>19.422082677903479</v>
      </c>
      <c r="AY22" s="65">
        <f>'k=1000'!BC79</f>
        <v>21.849843012641415</v>
      </c>
      <c r="AZ22" s="65">
        <f>'k=1000'!BL79</f>
        <v>21.660165173825298</v>
      </c>
      <c r="BA22" s="65">
        <f>'k=1000'!BM79</f>
        <v>23.826181691207829</v>
      </c>
      <c r="BB22" s="65">
        <f>'k=1000'!BV79</f>
        <v>21.288312102692935</v>
      </c>
      <c r="BC22" s="65">
        <f>'k=1000'!BW79</f>
        <v>23.062338111250678</v>
      </c>
      <c r="BD22" s="68">
        <f>'k=1200'!V76</f>
        <v>8.5027831817789838</v>
      </c>
      <c r="BE22" s="68">
        <f>'k=1200'!W76</f>
        <v>12.754174772668476</v>
      </c>
      <c r="BF22" s="68">
        <f>'k=1200'!AD76</f>
        <v>14.317449040031207</v>
      </c>
      <c r="BG22" s="68">
        <f>'k=1200'!AE76</f>
        <v>17.896811300039008</v>
      </c>
      <c r="BH22" s="3">
        <f>'k=1200'!AL76</f>
        <v>17.708214284367845</v>
      </c>
      <c r="BI22" s="3">
        <f>'k=1200'!AM76</f>
        <v>20.659583331762487</v>
      </c>
      <c r="BJ22" s="3">
        <f>'k=1200'!AT76</f>
        <v>19.695356784339324</v>
      </c>
      <c r="BK22" s="3">
        <f>'k=1200'!AU76</f>
        <v>22.157276382381742</v>
      </c>
      <c r="BL22" s="3">
        <f>'k=1200'!BB76</f>
        <v>20.951919198585216</v>
      </c>
      <c r="BM22" s="3">
        <f>'k=1200'!BC76</f>
        <v>23.047111118443738</v>
      </c>
      <c r="BN22" s="3">
        <f>'k=1200'!BJ76</f>
        <v>21.051116643046893</v>
      </c>
      <c r="BO22" s="3">
        <f>'k=1200'!BK76</f>
        <v>22.805376363300798</v>
      </c>
    </row>
    <row r="23" spans="1:67" ht="15.75">
      <c r="A23" s="1"/>
      <c r="B23" s="9" t="s">
        <v>15</v>
      </c>
      <c r="C23" s="10">
        <v>5.4249999999999998</v>
      </c>
      <c r="D23" s="16"/>
      <c r="E23" s="38">
        <v>60</v>
      </c>
      <c r="F23" s="20">
        <f t="shared" si="0"/>
        <v>1.1945999999999999</v>
      </c>
      <c r="G23" s="62">
        <f t="shared" si="1"/>
        <v>106840.98591549294</v>
      </c>
      <c r="H23" s="63">
        <f>'k=400'!X83</f>
        <v>6.7139637575567548</v>
      </c>
      <c r="I23" s="63">
        <f>'k=400'!Y83</f>
        <v>10.070945636335132</v>
      </c>
      <c r="J23" s="3">
        <f>'k=400'!AH83</f>
        <v>8.5355257424649249</v>
      </c>
      <c r="K23" s="3">
        <f>'k=400'!AI83</f>
        <v>10.669407178081157</v>
      </c>
      <c r="L23" s="3">
        <f>'k=400'!AR83</f>
        <v>11.568032577685743</v>
      </c>
      <c r="M23" s="3">
        <f>'k=400'!AS83</f>
        <v>13.496038007300035</v>
      </c>
      <c r="N23" s="3">
        <f>'k=400'!BB83</f>
        <v>19.24180502255766</v>
      </c>
      <c r="O23" s="3">
        <f>'k=400'!BC83</f>
        <v>21.647030650377367</v>
      </c>
      <c r="P23" s="3">
        <f>'k=400'!BL83</f>
        <v>20.556928461295392</v>
      </c>
      <c r="Q23" s="3">
        <f>'k=400'!BM83</f>
        <v>22.612621307424931</v>
      </c>
      <c r="R23" s="3">
        <f>'k=400'!BV83</f>
        <v>21.709253783280573</v>
      </c>
      <c r="S23" s="3">
        <f>'k=400'!BW83</f>
        <v>23.51835826522062</v>
      </c>
      <c r="T23" s="64">
        <f>'k=600'!X80</f>
        <v>6.7847213123040992</v>
      </c>
      <c r="U23" s="64">
        <f>'k=600'!Y80</f>
        <v>10.17708196845615</v>
      </c>
      <c r="V23" s="65">
        <f>'k=600'!AH80</f>
        <v>12.2806175803019</v>
      </c>
      <c r="W23" s="65">
        <f>'k=600'!AI80</f>
        <v>15.350771975377377</v>
      </c>
      <c r="X23" s="65">
        <f>'k=600'!AR80</f>
        <v>16.368078484681565</v>
      </c>
      <c r="Y23" s="65">
        <f>'k=600'!AS80</f>
        <v>19.096091565461826</v>
      </c>
      <c r="Z23" s="65">
        <f>'k=600'!BB80</f>
        <v>19.659041752052232</v>
      </c>
      <c r="AA23" s="65">
        <f>'k=600'!BC80</f>
        <v>22.116421971058763</v>
      </c>
      <c r="AB23" s="65">
        <f>'k=600'!BL80</f>
        <v>21.961378492787041</v>
      </c>
      <c r="AC23" s="65">
        <f>'k=600'!BM80</f>
        <v>24.157516342065744</v>
      </c>
      <c r="AD23" s="65">
        <f>'k=600'!BV80</f>
        <v>24.519441253481553</v>
      </c>
      <c r="AE23" s="65">
        <f>'k=600'!BW80</f>
        <v>26.562728024605018</v>
      </c>
      <c r="AF23" s="66">
        <f>'k=800'!X80</f>
        <v>8.8472493214852133</v>
      </c>
      <c r="AG23" s="66">
        <f>'k=800'!Y80</f>
        <v>13.270873982227819</v>
      </c>
      <c r="AH23" s="65">
        <f>'k=800'!AH80</f>
        <v>15.34447827180685</v>
      </c>
      <c r="AI23" s="65">
        <f>'k=800'!AI80</f>
        <v>19.180597839758562</v>
      </c>
      <c r="AJ23" s="65">
        <f>'k=800'!AR80</f>
        <v>19.190022077059211</v>
      </c>
      <c r="AK23" s="65">
        <f>'k=800'!AS80</f>
        <v>22.388359089902416</v>
      </c>
      <c r="AL23" s="65">
        <f>'k=800'!BB80</f>
        <v>21.713118552713659</v>
      </c>
      <c r="AM23" s="65">
        <f>'k=800'!BC80</f>
        <v>24.427258371802868</v>
      </c>
      <c r="AN23" s="65">
        <f>'k=800'!BL80</f>
        <v>22.221243115775817</v>
      </c>
      <c r="AO23" s="65">
        <f>'k=800'!BM80</f>
        <v>24.443367427353401</v>
      </c>
      <c r="AP23" s="65">
        <f>'k=800'!BV80</f>
        <v>22.538706880657301</v>
      </c>
      <c r="AQ23" s="65">
        <f>'k=800'!BW80</f>
        <v>24.416932454045408</v>
      </c>
      <c r="AR23" s="66">
        <f>'k=1000'!X80</f>
        <v>8.5087725796514686</v>
      </c>
      <c r="AS23" s="66">
        <f>'k=1000'!Y80</f>
        <v>12.763158869477202</v>
      </c>
      <c r="AT23" s="65">
        <f>'k=1000'!AH80</f>
        <v>14.26014466439328</v>
      </c>
      <c r="AU23" s="65">
        <f>'k=1000'!AI80</f>
        <v>17.8251808304916</v>
      </c>
      <c r="AV23" s="65">
        <f>'k=1000'!AR80</f>
        <v>17.242906379690549</v>
      </c>
      <c r="AW23" s="65">
        <f>'k=1000'!AS80</f>
        <v>20.116724109638977</v>
      </c>
      <c r="AX23" s="65">
        <f>'k=1000'!BB80</f>
        <v>19.593797427695183</v>
      </c>
      <c r="AY23" s="65">
        <f>'k=1000'!BC80</f>
        <v>22.043022106157078</v>
      </c>
      <c r="AZ23" s="65">
        <f>'k=1000'!BL80</f>
        <v>21.887815098527582</v>
      </c>
      <c r="BA23" s="65">
        <f>'k=1000'!BM80</f>
        <v>24.076596608380342</v>
      </c>
      <c r="BB23" s="65">
        <f>'k=1000'!BV80</f>
        <v>21.869542138670578</v>
      </c>
      <c r="BC23" s="65">
        <f>'k=1000'!BW80</f>
        <v>23.692003983559793</v>
      </c>
      <c r="BD23" s="68">
        <f>'k=1200'!V77</f>
        <v>8.9830467700691905</v>
      </c>
      <c r="BE23" s="68">
        <f>'k=1200'!W77</f>
        <v>13.474570155103784</v>
      </c>
      <c r="BF23" s="68">
        <f>'k=1200'!AD77</f>
        <v>15.085097702421182</v>
      </c>
      <c r="BG23" s="68">
        <f>'k=1200'!AE77</f>
        <v>18.856372128026475</v>
      </c>
      <c r="BH23" s="3">
        <f>'k=1200'!AL77</f>
        <v>18.862740358688175</v>
      </c>
      <c r="BI23" s="3">
        <f>'k=1200'!AM77</f>
        <v>22.006530418469538</v>
      </c>
      <c r="BJ23" s="3">
        <f>'k=1200'!AT77</f>
        <v>21.357258338472565</v>
      </c>
      <c r="BK23" s="3">
        <f>'k=1200'!AU77</f>
        <v>24.026915630781634</v>
      </c>
      <c r="BL23" s="3">
        <f>'k=1200'!BB77</f>
        <v>22.755270226440409</v>
      </c>
      <c r="BM23" s="3">
        <f>'k=1200'!BC77</f>
        <v>25.030797249084447</v>
      </c>
      <c r="BN23" s="3">
        <f>'k=1200'!BJ77</f>
        <v>22.585012238692968</v>
      </c>
      <c r="BO23" s="3">
        <f>'k=1200'!BK77</f>
        <v>24.467096591917382</v>
      </c>
    </row>
    <row r="24" spans="1:67" ht="15.75">
      <c r="A24" s="1"/>
      <c r="B24" s="9" t="s">
        <v>7</v>
      </c>
      <c r="C24" s="10">
        <v>1.343</v>
      </c>
      <c r="D24" s="16"/>
      <c r="E24" s="38">
        <v>62</v>
      </c>
      <c r="F24" s="20">
        <f t="shared" si="0"/>
        <v>1.2345999999999999</v>
      </c>
      <c r="G24" s="62">
        <f t="shared" si="1"/>
        <v>110418.45070422534</v>
      </c>
      <c r="H24" s="63">
        <f>'k=400'!X84</f>
        <v>6.9862976303557831</v>
      </c>
      <c r="I24" s="63">
        <f>'k=400'!Y84</f>
        <v>10.479446445533675</v>
      </c>
      <c r="J24" s="3">
        <f>'k=400'!AH84</f>
        <v>11.09455932758708</v>
      </c>
      <c r="K24" s="3">
        <f>'k=400'!AI84</f>
        <v>13.868199159483849</v>
      </c>
      <c r="L24" s="3">
        <f>'k=400'!AR84</f>
        <v>17.458024532913242</v>
      </c>
      <c r="M24" s="3">
        <f>'k=400'!AS84</f>
        <v>20.367695288398785</v>
      </c>
      <c r="N24" s="3">
        <f>'k=400'!BB84</f>
        <v>20.894829292157716</v>
      </c>
      <c r="O24" s="3">
        <f>'k=400'!BC84</f>
        <v>23.50668295367743</v>
      </c>
      <c r="P24" s="3">
        <f>'k=400'!BL84</f>
        <v>22.135262187197945</v>
      </c>
      <c r="Q24" s="3">
        <f>'k=400'!BM84</f>
        <v>24.348788405917738</v>
      </c>
      <c r="R24" s="3">
        <f>'k=400'!BV84</f>
        <v>23.704776976647366</v>
      </c>
      <c r="S24" s="3">
        <f>'k=400'!BW84</f>
        <v>25.680175058034646</v>
      </c>
      <c r="T24" s="64">
        <f>'k=600'!X81</f>
        <v>7.4184467742904463</v>
      </c>
      <c r="U24" s="64">
        <f>'k=600'!Y81</f>
        <v>11.12767016143567</v>
      </c>
      <c r="V24" s="65">
        <f>'k=600'!AH81</f>
        <v>13.95469523713307</v>
      </c>
      <c r="W24" s="65">
        <f>'k=600'!AI81</f>
        <v>17.443369046416336</v>
      </c>
      <c r="X24" s="65">
        <f>'k=600'!AR81</f>
        <v>18.334862594587904</v>
      </c>
      <c r="Y24" s="65">
        <f>'k=600'!AS81</f>
        <v>21.390673027019222</v>
      </c>
      <c r="Z24" s="65">
        <f>'k=600'!BB81</f>
        <v>21.678074538512501</v>
      </c>
      <c r="AA24" s="65">
        <f>'k=600'!BC81</f>
        <v>24.387833855826564</v>
      </c>
      <c r="AB24" s="65">
        <f>'k=600'!BL81</f>
        <v>25.030287046094664</v>
      </c>
      <c r="AC24" s="65">
        <f>'k=600'!BM81</f>
        <v>27.533315750704134</v>
      </c>
      <c r="AD24" s="65">
        <f>'k=600'!BV81</f>
        <v>27.376118808539765</v>
      </c>
      <c r="AE24" s="65">
        <f>'k=600'!BW81</f>
        <v>29.657462042584744</v>
      </c>
      <c r="AF24" s="66">
        <f>'k=800'!X81</f>
        <v>9.2609096419250516</v>
      </c>
      <c r="AG24" s="66">
        <f>'k=800'!Y81</f>
        <v>13.891364462887578</v>
      </c>
      <c r="AH24" s="65">
        <f>'k=800'!AH81</f>
        <v>16.542213014195987</v>
      </c>
      <c r="AI24" s="65">
        <f>'k=800'!AI81</f>
        <v>20.677766267744985</v>
      </c>
      <c r="AJ24" s="65">
        <f>'k=800'!AR81</f>
        <v>21.428038707113529</v>
      </c>
      <c r="AK24" s="65">
        <f>'k=800'!AS81</f>
        <v>24.999378491632452</v>
      </c>
      <c r="AL24" s="65">
        <f>'k=800'!BB81</f>
        <v>24.34337134362999</v>
      </c>
      <c r="AM24" s="65">
        <f>'k=800'!BC81</f>
        <v>27.386292761583739</v>
      </c>
      <c r="AN24" s="65">
        <f>'k=800'!BL81</f>
        <v>26.009963242217346</v>
      </c>
      <c r="AO24" s="65">
        <f>'k=800'!BM81</f>
        <v>28.610959566439085</v>
      </c>
      <c r="AP24" s="65">
        <f>'k=800'!BV81</f>
        <v>26.090803723348088</v>
      </c>
      <c r="AQ24" s="65">
        <f>'k=800'!BW81</f>
        <v>28.265037366960428</v>
      </c>
      <c r="AR24" s="66">
        <f>'k=1000'!X81</f>
        <v>9.201438137431996</v>
      </c>
      <c r="AS24" s="66">
        <f>'k=1000'!Y81</f>
        <v>13.802157206147994</v>
      </c>
      <c r="AT24" s="65">
        <f>'k=1000'!AH81</f>
        <v>15.778625334838836</v>
      </c>
      <c r="AU24" s="65">
        <f>'k=1000'!AI81</f>
        <v>19.723281668548545</v>
      </c>
      <c r="AV24" s="65">
        <f>'k=1000'!AR81</f>
        <v>19.059811544184821</v>
      </c>
      <c r="AW24" s="65">
        <f>'k=1000'!AS81</f>
        <v>22.236446801548958</v>
      </c>
      <c r="AX24" s="65">
        <f>'k=1000'!BB81</f>
        <v>20.901737288933674</v>
      </c>
      <c r="AY24" s="65">
        <f>'k=1000'!BC81</f>
        <v>23.514454450050387</v>
      </c>
      <c r="AZ24" s="65">
        <f>'k=1000'!BL81</f>
        <v>19.250153996052742</v>
      </c>
      <c r="BA24" s="65">
        <f>'k=1000'!BM81</f>
        <v>21.175169395658017</v>
      </c>
      <c r="BB24" s="65">
        <f>'k=1000'!BV81</f>
        <v>23.022312805862946</v>
      </c>
      <c r="BC24" s="65">
        <f>'k=1000'!BW81</f>
        <v>24.940838873018194</v>
      </c>
      <c r="BD24" s="68">
        <f>'k=1200'!V78</f>
        <v>9.5887370810743846</v>
      </c>
      <c r="BE24" s="68">
        <f>'k=1200'!W78</f>
        <v>14.383105621611577</v>
      </c>
      <c r="BF24" s="68">
        <f>'k=1200'!AD78</f>
        <v>16.604632484179774</v>
      </c>
      <c r="BG24" s="68">
        <f>'k=1200'!AE78</f>
        <v>20.755790605224718</v>
      </c>
      <c r="BH24" s="3">
        <f>'k=1200'!AL78</f>
        <v>21.594633181032076</v>
      </c>
      <c r="BI24" s="3">
        <f>'k=1200'!AM78</f>
        <v>25.193738711204091</v>
      </c>
      <c r="BJ24" s="3">
        <f>'k=1200'!AT78</f>
        <v>24.502027373411444</v>
      </c>
      <c r="BK24" s="3">
        <f>'k=1200'!AU78</f>
        <v>27.564780795087877</v>
      </c>
      <c r="BL24" s="3">
        <f>'k=1200'!BB78</f>
        <v>25.591460650325637</v>
      </c>
      <c r="BM24" s="3">
        <f>'k=1200'!BC78</f>
        <v>28.150606715358201</v>
      </c>
      <c r="BN24" s="3">
        <f>'k=1200'!BJ78</f>
        <v>25.942969535486476</v>
      </c>
      <c r="BO24" s="3">
        <f>'k=1200'!BK78</f>
        <v>28.104883663443683</v>
      </c>
    </row>
    <row r="25" spans="1:67" ht="16.5" thickBot="1">
      <c r="A25" s="1"/>
      <c r="B25" s="12" t="s">
        <v>8</v>
      </c>
      <c r="C25" s="10">
        <f>C23*C24</f>
        <v>7.2857749999999992</v>
      </c>
      <c r="D25" s="18"/>
      <c r="E25" s="38">
        <v>64</v>
      </c>
      <c r="F25" s="24">
        <f t="shared" si="0"/>
        <v>1.2746</v>
      </c>
      <c r="G25" s="62">
        <f t="shared" si="1"/>
        <v>113995.91549295773</v>
      </c>
      <c r="H25" s="63">
        <f>'k=400'!X85</f>
        <v>7.6552875960671329</v>
      </c>
      <c r="I25" s="63">
        <f>'k=400'!Y85</f>
        <v>11.482931394100699</v>
      </c>
      <c r="J25" s="3">
        <f>'k=400'!AH85</f>
        <v>12.615324467097851</v>
      </c>
      <c r="K25" s="3">
        <f>'k=400'!AI85</f>
        <v>15.769155583872315</v>
      </c>
      <c r="L25" s="3">
        <f>'k=400'!AR85</f>
        <v>19.483358669939641</v>
      </c>
      <c r="M25" s="3">
        <f>'k=400'!AS85</f>
        <v>22.730585114929582</v>
      </c>
      <c r="N25" s="3">
        <f>'k=400'!BB85</f>
        <v>23.797249259742145</v>
      </c>
      <c r="O25" s="3">
        <f>'k=400'!BC85</f>
        <v>26.771905417209915</v>
      </c>
      <c r="P25" s="3">
        <f>'k=400'!BL85</f>
        <v>24.489352298159915</v>
      </c>
      <c r="Q25" s="3">
        <f>'k=400'!BM85</f>
        <v>26.938287527975909</v>
      </c>
      <c r="R25" s="3">
        <f>'k=400'!BV85</f>
        <v>26.391688564190346</v>
      </c>
      <c r="S25" s="3">
        <f>'k=400'!BW85</f>
        <v>28.590995944539543</v>
      </c>
      <c r="T25" s="64">
        <f>'k=600'!X82</f>
        <v>8.4826422443011911</v>
      </c>
      <c r="U25" s="64">
        <f>'k=600'!Y82</f>
        <v>12.723963366451786</v>
      </c>
      <c r="V25" s="65">
        <f>'k=600'!AH82</f>
        <v>15.358989849913947</v>
      </c>
      <c r="W25" s="65">
        <f>'k=600'!AI82</f>
        <v>19.198737312392431</v>
      </c>
      <c r="X25" s="65">
        <f>'k=600'!AR82</f>
        <v>21.102928145556398</v>
      </c>
      <c r="Y25" s="65">
        <f>'k=600'!AS82</f>
        <v>24.62008283648246</v>
      </c>
      <c r="Z25" s="65">
        <f>'k=600'!BB82</f>
        <v>24.659377249790133</v>
      </c>
      <c r="AA25" s="65">
        <f>'k=600'!BC82</f>
        <v>27.7417994060139</v>
      </c>
      <c r="AB25" s="65">
        <f>'k=600'!BL82</f>
        <v>27.937980498931879</v>
      </c>
      <c r="AC25" s="65">
        <f>'k=600'!BM82</f>
        <v>30.731778548825069</v>
      </c>
      <c r="AD25" s="65">
        <f>'k=600'!BV82</f>
        <v>29.342006514843938</v>
      </c>
      <c r="AE25" s="65">
        <f>'k=600'!BW82</f>
        <v>31.787173724414266</v>
      </c>
      <c r="AF25" s="66">
        <f>'k=800'!X82</f>
        <v>9.8113326987357752</v>
      </c>
      <c r="AG25" s="66">
        <f>'k=800'!Y82</f>
        <v>14.716999048103665</v>
      </c>
      <c r="AH25" s="65">
        <f>'k=800'!AH82</f>
        <v>17.152369637799776</v>
      </c>
      <c r="AI25" s="65">
        <f>'k=800'!AI82</f>
        <v>21.440462047249717</v>
      </c>
      <c r="AJ25" s="65">
        <f>'k=800'!AR82</f>
        <v>23.285852479272219</v>
      </c>
      <c r="AK25" s="65">
        <f>'k=800'!AS82</f>
        <v>27.166827892484253</v>
      </c>
      <c r="AL25" s="65">
        <f>'k=800'!BB82</f>
        <v>27.513534873883131</v>
      </c>
      <c r="AM25" s="65">
        <f>'k=800'!BC82</f>
        <v>30.952726733118524</v>
      </c>
      <c r="AN25" s="65">
        <f>'k=800'!BL82</f>
        <v>29.584872655372514</v>
      </c>
      <c r="AO25" s="65">
        <f>'k=800'!BM82</f>
        <v>32.543359920909765</v>
      </c>
      <c r="AP25" s="65">
        <f>'k=800'!BV82</f>
        <v>30.273800286221675</v>
      </c>
      <c r="AQ25" s="65">
        <f>'k=800'!BW82</f>
        <v>32.796616976740147</v>
      </c>
      <c r="AR25" s="66">
        <f>'k=1000'!X82</f>
        <v>10.628202175742397</v>
      </c>
      <c r="AS25" s="66">
        <f>'k=1000'!Y82</f>
        <v>15.942303263613594</v>
      </c>
      <c r="AT25" s="65">
        <f>'k=1000'!AH82</f>
        <v>17.950046135644243</v>
      </c>
      <c r="AU25" s="65">
        <f>'k=1000'!AI82</f>
        <v>22.437557669555304</v>
      </c>
      <c r="AV25" s="65">
        <f>'k=1000'!AR82</f>
        <v>22.007163033188846</v>
      </c>
      <c r="AW25" s="65">
        <f>'k=1000'!AS82</f>
        <v>25.675023538720321</v>
      </c>
      <c r="AX25" s="65">
        <f>'k=1000'!BB82</f>
        <v>24.33008015755939</v>
      </c>
      <c r="AY25" s="65">
        <f>'k=1000'!BC82</f>
        <v>27.371340177254311</v>
      </c>
      <c r="AZ25" s="65">
        <f>'k=1000'!BL82</f>
        <v>23.281247591575337</v>
      </c>
      <c r="BA25" s="65">
        <f>'k=1000'!BM82</f>
        <v>25.609372350732873</v>
      </c>
      <c r="BB25" s="65">
        <f>'k=1000'!BV82</f>
        <v>25.487177603131073</v>
      </c>
      <c r="BC25" s="65">
        <f>'k=1000'!BW82</f>
        <v>27.611109070058664</v>
      </c>
      <c r="BD25" s="68">
        <f>'k=1200'!V79</f>
        <v>10.404959862716458</v>
      </c>
      <c r="BE25" s="68">
        <f>'k=1200'!W79</f>
        <v>15.607439794074686</v>
      </c>
      <c r="BF25" s="68">
        <f>'k=1200'!AD79</f>
        <v>18.324480724221548</v>
      </c>
      <c r="BG25" s="68">
        <f>'k=1200'!AE79</f>
        <v>22.90560090527693</v>
      </c>
      <c r="BH25" s="3">
        <f>'k=1200'!AL79</f>
        <v>23.758786394461165</v>
      </c>
      <c r="BI25" s="3">
        <f>'k=1200'!AM79</f>
        <v>27.718584126871356</v>
      </c>
      <c r="BJ25" s="3">
        <f>'k=1200'!AT79</f>
        <v>26.925662697511985</v>
      </c>
      <c r="BK25" s="3">
        <f>'k=1200'!AU79</f>
        <v>30.291370534700981</v>
      </c>
      <c r="BL25" s="3">
        <f>'k=1200'!BB79</f>
        <v>28.419351768098267</v>
      </c>
      <c r="BM25" s="3">
        <f>'k=1200'!BC79</f>
        <v>31.261286944908093</v>
      </c>
      <c r="BN25" s="3">
        <f>'k=1200'!BJ79</f>
        <v>29.238500770482236</v>
      </c>
      <c r="BO25" s="3">
        <f>'k=1200'!BK79</f>
        <v>31.675042501355755</v>
      </c>
    </row>
    <row r="26" spans="1:67" ht="16.5" thickBot="1">
      <c r="A26" s="1"/>
      <c r="B26" s="12" t="s">
        <v>17</v>
      </c>
      <c r="C26" s="10">
        <f>1*C23</f>
        <v>5.4249999999999998</v>
      </c>
      <c r="D26" s="18"/>
      <c r="E26" s="38">
        <v>66</v>
      </c>
      <c r="F26" s="24">
        <f t="shared" si="0"/>
        <v>1.3146</v>
      </c>
      <c r="G26" s="62">
        <f t="shared" si="1"/>
        <v>117573.38028169014</v>
      </c>
      <c r="H26" s="63">
        <f>'k=400'!X86</f>
        <v>8.1577466429194452</v>
      </c>
      <c r="I26" s="63">
        <f>'k=400'!Y86</f>
        <v>12.23661996437917</v>
      </c>
      <c r="J26" s="3">
        <f>'k=400'!AH86</f>
        <v>10.073485354171039</v>
      </c>
      <c r="K26" s="3">
        <f>'k=400'!AI86</f>
        <v>12.591856692713797</v>
      </c>
      <c r="L26" s="3">
        <f>'k=400'!AR86</f>
        <v>20.379089441177825</v>
      </c>
      <c r="M26" s="3">
        <f>'k=400'!AS86</f>
        <v>23.775604348040801</v>
      </c>
      <c r="N26" s="3">
        <f>'k=400'!BB86</f>
        <v>24.245049257692216</v>
      </c>
      <c r="O26" s="3">
        <f>'k=400'!BC86</f>
        <v>27.275680414903743</v>
      </c>
      <c r="P26" s="3">
        <f>'k=400'!BL86</f>
        <v>25.412145580503747</v>
      </c>
      <c r="Q26" s="3">
        <f>'k=400'!BM86</f>
        <v>27.953360138554117</v>
      </c>
      <c r="R26" s="3">
        <f>'k=400'!BV86</f>
        <v>28.432955450214006</v>
      </c>
      <c r="S26" s="3">
        <f>'k=400'!BW86</f>
        <v>30.802368404398507</v>
      </c>
      <c r="T26" s="64">
        <f>'k=600'!X83</f>
        <v>8.8751132557124777</v>
      </c>
      <c r="U26" s="64">
        <f>'k=600'!Y83</f>
        <v>13.312669883568717</v>
      </c>
      <c r="V26" s="65">
        <f>'k=600'!AH83</f>
        <v>16.159372388392384</v>
      </c>
      <c r="W26" s="65">
        <f>'k=600'!AI83</f>
        <v>20.199215485490484</v>
      </c>
      <c r="X26" s="65">
        <f>'k=600'!AR83</f>
        <v>22.029439082545668</v>
      </c>
      <c r="Y26" s="65">
        <f>'k=600'!AS83</f>
        <v>25.701012262969947</v>
      </c>
      <c r="Z26" s="65">
        <f>'k=600'!BB83</f>
        <v>25.982480605916713</v>
      </c>
      <c r="AA26" s="65">
        <f>'k=600'!BC83</f>
        <v>29.230290681656303</v>
      </c>
      <c r="AB26" s="65">
        <f>'k=600'!BL83</f>
        <v>26.681068128047464</v>
      </c>
      <c r="AC26" s="65">
        <f>'k=600'!BM83</f>
        <v>29.349174940852208</v>
      </c>
      <c r="AD26" s="65">
        <f>'k=600'!BV83</f>
        <v>28.703715048411695</v>
      </c>
      <c r="AE26" s="65">
        <f>'k=600'!BW83</f>
        <v>31.095691302446003</v>
      </c>
      <c r="AF26" s="66">
        <f>'k=800'!X83</f>
        <v>9.7826840713622847</v>
      </c>
      <c r="AG26" s="66">
        <f>'k=800'!Y83</f>
        <v>14.674026107043426</v>
      </c>
      <c r="AH26" s="65">
        <f>'k=800'!AH83</f>
        <v>17.567278620957111</v>
      </c>
      <c r="AI26" s="65">
        <f>'k=800'!AI83</f>
        <v>21.959098276196393</v>
      </c>
      <c r="AJ26" s="65">
        <f>'k=800'!AR83</f>
        <v>24.245378778921975</v>
      </c>
      <c r="AK26" s="65">
        <f>'k=800'!AS83</f>
        <v>28.286275242075636</v>
      </c>
      <c r="AL26" s="65">
        <f>'k=800'!BB83</f>
        <v>28.149320927128201</v>
      </c>
      <c r="AM26" s="65">
        <f>'k=800'!BC83</f>
        <v>31.667986043019226</v>
      </c>
      <c r="AN26" s="65">
        <f>'k=800'!BL83</f>
        <v>30.812012517136303</v>
      </c>
      <c r="AO26" s="65">
        <f>'k=800'!BM83</f>
        <v>33.893213768849932</v>
      </c>
      <c r="AP26" s="65">
        <f>'k=800'!BV83</f>
        <v>31.30223400991953</v>
      </c>
      <c r="AQ26" s="65">
        <f>'k=800'!BW83</f>
        <v>33.910753510746162</v>
      </c>
      <c r="AR26" s="66">
        <f>'k=1000'!X83</f>
        <v>11.116080574272804</v>
      </c>
      <c r="AS26" s="66">
        <f>'k=1000'!Y83</f>
        <v>16.674120861409207</v>
      </c>
      <c r="AT26" s="65">
        <f>'k=1000'!AH83</f>
        <v>19.556583762812558</v>
      </c>
      <c r="AU26" s="65">
        <f>'k=1000'!AI83</f>
        <v>24.445729703515696</v>
      </c>
      <c r="AV26" s="65">
        <f>'k=1000'!AR83</f>
        <v>24.207043005333944</v>
      </c>
      <c r="AW26" s="65">
        <f>'k=1000'!AS83</f>
        <v>28.2415501728896</v>
      </c>
      <c r="AX26" s="65">
        <f>'k=1000'!BB83</f>
        <v>27.24542536519953</v>
      </c>
      <c r="AY26" s="65">
        <f>'k=1000'!BC83</f>
        <v>30.651103535849469</v>
      </c>
      <c r="AZ26" s="65">
        <f>'k=1000'!BL83</f>
        <v>21.054375677782847</v>
      </c>
      <c r="BA26" s="65">
        <f>'k=1000'!BM83</f>
        <v>23.159813245561132</v>
      </c>
      <c r="BB26" s="65">
        <f>'k=1000'!BV83</f>
        <v>28.311295929094968</v>
      </c>
      <c r="BC26" s="65">
        <f>'k=1000'!BW83</f>
        <v>30.670570589852879</v>
      </c>
      <c r="BD26" s="68">
        <f>'k=1200'!V80</f>
        <v>10.867861173303943</v>
      </c>
      <c r="BE26" s="68">
        <f>'k=1200'!W80</f>
        <v>16.301791759955915</v>
      </c>
      <c r="BF26" s="68">
        <f>'k=1200'!AD80</f>
        <v>19.554660698459479</v>
      </c>
      <c r="BG26" s="68">
        <f>'k=1200'!AE80</f>
        <v>24.443325873074343</v>
      </c>
      <c r="BH26" s="3">
        <f>'k=1200'!AL80</f>
        <v>24.951958938385395</v>
      </c>
      <c r="BI26" s="3">
        <f>'k=1200'!AM80</f>
        <v>29.110618761449629</v>
      </c>
      <c r="BJ26" s="3">
        <f>'k=1200'!AT80</f>
        <v>28.555852051078467</v>
      </c>
      <c r="BK26" s="3">
        <f>'k=1200'!AU80</f>
        <v>32.125333557463271</v>
      </c>
      <c r="BL26" s="3">
        <f>'k=1200'!BB80</f>
        <v>30.332467444349945</v>
      </c>
      <c r="BM26" s="3">
        <f>'k=1200'!BC80</f>
        <v>33.365714188784942</v>
      </c>
      <c r="BN26" s="3">
        <f>'k=1200'!BJ80</f>
        <v>30.496837866606253</v>
      </c>
      <c r="BO26" s="3">
        <f>'k=1200'!BK80</f>
        <v>33.038241022156768</v>
      </c>
    </row>
    <row r="27" spans="1:67" ht="15.75">
      <c r="A27" s="1"/>
      <c r="B27" s="33" t="s">
        <v>22</v>
      </c>
      <c r="C27" s="34">
        <v>0.02</v>
      </c>
      <c r="D27" s="18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67" ht="16.5" thickBot="1">
      <c r="B28" s="13" t="s">
        <v>16</v>
      </c>
      <c r="C28" s="14">
        <f>1/(2*PI())*SQRT($C$16/(C25+C26))</f>
        <v>1.0934772232751386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67" ht="32.25" thickBot="1">
      <c r="BD29" s="69" t="s">
        <v>56</v>
      </c>
      <c r="BE29" s="70" t="s">
        <v>57</v>
      </c>
      <c r="BF29" s="70" t="s">
        <v>58</v>
      </c>
      <c r="BG29" s="71"/>
      <c r="BH29" s="70" t="s">
        <v>59</v>
      </c>
      <c r="BI29" s="72" t="s">
        <v>60</v>
      </c>
      <c r="BJ29" s="70" t="s">
        <v>61</v>
      </c>
    </row>
    <row r="30" spans="1:67" ht="16.5" thickBot="1">
      <c r="BD30" s="73">
        <v>35292</v>
      </c>
      <c r="BE30" s="74">
        <v>0.39400000000000002</v>
      </c>
      <c r="BF30" s="74">
        <v>400</v>
      </c>
      <c r="BG30" s="74">
        <v>0.12</v>
      </c>
      <c r="BH30" s="74"/>
      <c r="BI30" s="75">
        <v>1.0389999999999999</v>
      </c>
      <c r="BJ30" s="74">
        <v>1.212</v>
      </c>
    </row>
    <row r="31" spans="1:67" ht="16.5" thickBot="1">
      <c r="B31" s="4" t="s">
        <v>1</v>
      </c>
      <c r="C31" s="5">
        <v>755</v>
      </c>
      <c r="BD31" s="73">
        <v>38869</v>
      </c>
      <c r="BE31" s="74">
        <v>0.434</v>
      </c>
      <c r="BF31" s="74">
        <v>400</v>
      </c>
      <c r="BG31" s="74">
        <v>0.16</v>
      </c>
      <c r="BH31" s="74"/>
      <c r="BI31" s="75">
        <v>1.343</v>
      </c>
      <c r="BJ31" s="74">
        <v>1.5109999999999999</v>
      </c>
    </row>
    <row r="32" spans="1:67" ht="16.5" thickBot="1">
      <c r="B32" s="6" t="s">
        <v>24</v>
      </c>
      <c r="C32" s="7">
        <v>20.5</v>
      </c>
      <c r="BD32" s="73">
        <v>42447</v>
      </c>
      <c r="BE32" s="74">
        <v>0.47399999999999998</v>
      </c>
      <c r="BF32" s="74">
        <v>400</v>
      </c>
      <c r="BG32" s="74">
        <v>0.16</v>
      </c>
      <c r="BH32" s="74"/>
      <c r="BI32" s="75">
        <v>1.6850000000000001</v>
      </c>
      <c r="BJ32" s="74">
        <v>1.895</v>
      </c>
    </row>
    <row r="33" spans="2:62" ht="16.5" thickBot="1">
      <c r="B33" s="9" t="s">
        <v>2</v>
      </c>
      <c r="C33" s="10">
        <f>1.003887*10^-3</f>
        <v>1.003887E-3</v>
      </c>
      <c r="BD33" s="73">
        <v>46024</v>
      </c>
      <c r="BE33" s="74">
        <v>0.51500000000000001</v>
      </c>
      <c r="BF33" s="74">
        <v>600</v>
      </c>
      <c r="BG33" s="74">
        <v>0.2</v>
      </c>
      <c r="BH33" s="74"/>
      <c r="BI33" s="75">
        <v>3.02</v>
      </c>
      <c r="BJ33" s="74">
        <v>3.3220000000000001</v>
      </c>
    </row>
    <row r="34" spans="2:62" ht="16.5" thickBot="1">
      <c r="B34" s="6" t="s">
        <v>3</v>
      </c>
      <c r="C34" s="11">
        <f>9.94*10^-7</f>
        <v>9.9399999999999993E-7</v>
      </c>
      <c r="BD34" s="73">
        <v>49602</v>
      </c>
      <c r="BE34" s="74">
        <v>0.55500000000000005</v>
      </c>
      <c r="BF34" s="74">
        <v>1000</v>
      </c>
      <c r="BG34" s="74">
        <v>0.2</v>
      </c>
      <c r="BH34" s="74"/>
      <c r="BI34" s="75">
        <v>4.4459999999999997</v>
      </c>
      <c r="BJ34" s="74">
        <v>4.8899999999999997</v>
      </c>
    </row>
    <row r="35" spans="2:62" ht="16.5" thickBot="1">
      <c r="B35" s="9" t="s">
        <v>55</v>
      </c>
      <c r="C35" s="10">
        <v>999.72964999999999</v>
      </c>
      <c r="BD35" s="73">
        <v>53179</v>
      </c>
      <c r="BE35" s="74">
        <v>0.59599999999999997</v>
      </c>
      <c r="BF35" s="74">
        <v>1000</v>
      </c>
      <c r="BG35" s="74">
        <v>0.2</v>
      </c>
      <c r="BH35" s="74"/>
      <c r="BI35" s="75">
        <v>6.35</v>
      </c>
      <c r="BJ35" s="74">
        <v>6.9859999999999998</v>
      </c>
    </row>
    <row r="36" spans="2:62" ht="16.5" thickBot="1">
      <c r="B36" s="9" t="s">
        <v>5</v>
      </c>
      <c r="C36" s="10">
        <f>3.5*0.0254</f>
        <v>8.8899999999999993E-2</v>
      </c>
      <c r="BD36" s="73">
        <v>56756</v>
      </c>
      <c r="BE36" s="74">
        <v>0.63600000000000001</v>
      </c>
      <c r="BF36" s="74">
        <v>1000</v>
      </c>
      <c r="BG36" s="74">
        <v>0.24</v>
      </c>
      <c r="BH36" s="74"/>
      <c r="BI36" s="75">
        <v>8.218</v>
      </c>
      <c r="BJ36" s="74">
        <v>8.9019999999999992</v>
      </c>
    </row>
    <row r="37" spans="2:62" ht="16.5" thickBot="1">
      <c r="B37" s="9" t="s">
        <v>6</v>
      </c>
      <c r="C37" s="10">
        <f>35.25*0.0254</f>
        <v>0.89534999999999998</v>
      </c>
      <c r="BD37" s="73">
        <v>60334</v>
      </c>
      <c r="BE37" s="74">
        <v>0.67600000000000005</v>
      </c>
      <c r="BF37" s="74">
        <v>1000</v>
      </c>
      <c r="BG37" s="74">
        <v>0.24</v>
      </c>
      <c r="BH37" s="74"/>
      <c r="BI37" s="75">
        <v>9.2810000000000006</v>
      </c>
      <c r="BJ37" s="74">
        <v>10.054</v>
      </c>
    </row>
    <row r="38" spans="2:62" ht="16.5" thickBot="1">
      <c r="B38" s="9" t="s">
        <v>15</v>
      </c>
      <c r="C38" s="10">
        <v>5.4249999999999998</v>
      </c>
      <c r="BD38" s="73">
        <v>63911</v>
      </c>
      <c r="BE38" s="74">
        <v>0.71699999999999997</v>
      </c>
      <c r="BF38" s="74">
        <v>1200</v>
      </c>
      <c r="BG38" s="74">
        <v>0.24</v>
      </c>
      <c r="BH38" s="74"/>
      <c r="BI38" s="75">
        <v>9.2420000000000009</v>
      </c>
      <c r="BJ38" s="74">
        <v>10.012</v>
      </c>
    </row>
    <row r="39" spans="2:62" ht="16.5" thickBot="1">
      <c r="B39" s="9" t="s">
        <v>7</v>
      </c>
      <c r="C39" s="10">
        <v>1.343</v>
      </c>
      <c r="BD39" s="73">
        <v>67489</v>
      </c>
      <c r="BE39" s="74">
        <v>0.75700000000000001</v>
      </c>
      <c r="BF39" s="74">
        <v>1200</v>
      </c>
      <c r="BG39" s="74">
        <v>0.24</v>
      </c>
      <c r="BH39" s="74"/>
      <c r="BI39" s="75">
        <v>8.2769999999999992</v>
      </c>
      <c r="BJ39" s="74">
        <v>8.9659999999999993</v>
      </c>
    </row>
    <row r="40" spans="2:62" ht="16.5" thickBot="1">
      <c r="B40" s="12" t="s">
        <v>8</v>
      </c>
      <c r="C40" s="10">
        <f>C38*C39</f>
        <v>7.2857749999999992</v>
      </c>
      <c r="BD40" s="73">
        <v>71066</v>
      </c>
      <c r="BE40" s="74">
        <v>0.79800000000000004</v>
      </c>
      <c r="BF40" s="74">
        <v>1200</v>
      </c>
      <c r="BG40" s="74">
        <v>0.12</v>
      </c>
      <c r="BH40" s="74"/>
      <c r="BI40" s="75">
        <v>4.8890000000000002</v>
      </c>
      <c r="BJ40" s="74">
        <v>5.7039999999999997</v>
      </c>
    </row>
    <row r="41" spans="2:62" ht="16.5" thickBot="1">
      <c r="B41" s="12" t="s">
        <v>17</v>
      </c>
      <c r="C41" s="10">
        <f>1*C38</f>
        <v>5.4249999999999998</v>
      </c>
      <c r="BD41" s="73">
        <v>74644</v>
      </c>
      <c r="BE41" s="74">
        <v>0.83799999999999997</v>
      </c>
      <c r="BF41" s="74">
        <v>1200</v>
      </c>
      <c r="BG41" s="74">
        <v>0.08</v>
      </c>
      <c r="BH41" s="74"/>
      <c r="BI41" s="75">
        <v>4.1959999999999997</v>
      </c>
      <c r="BJ41" s="74">
        <v>5.2450000000000001</v>
      </c>
    </row>
    <row r="42" spans="2:62" ht="16.5" thickBot="1">
      <c r="B42" s="33" t="s">
        <v>22</v>
      </c>
      <c r="C42" s="34">
        <v>0.02</v>
      </c>
      <c r="BD42" s="73">
        <v>78221</v>
      </c>
      <c r="BE42" s="74">
        <v>0.878</v>
      </c>
      <c r="BF42" s="74">
        <v>1200</v>
      </c>
      <c r="BG42" s="74">
        <v>0.08</v>
      </c>
      <c r="BH42" s="74"/>
      <c r="BI42" s="75">
        <v>3.5489999999999999</v>
      </c>
      <c r="BJ42" s="74">
        <v>4.4370000000000003</v>
      </c>
    </row>
    <row r="43" spans="2:62" ht="16.5" thickBot="1">
      <c r="B43" s="13" t="s">
        <v>16</v>
      </c>
      <c r="C43" s="14">
        <f>1/(2*PI())*SQRT($C$31/(C40+C41))</f>
        <v>1.226613081181428</v>
      </c>
      <c r="BD43" s="73">
        <v>81799</v>
      </c>
      <c r="BE43" s="74">
        <v>0.91900000000000004</v>
      </c>
      <c r="BF43" s="74">
        <v>1200</v>
      </c>
      <c r="BG43" s="74">
        <v>0.12</v>
      </c>
      <c r="BH43" s="74"/>
      <c r="BI43" s="75">
        <v>5.6269999999999998</v>
      </c>
      <c r="BJ43" s="74">
        <v>6.5650000000000004</v>
      </c>
    </row>
    <row r="44" spans="2:62" ht="16.5" thickBot="1">
      <c r="BD44" s="73">
        <v>85376</v>
      </c>
      <c r="BE44" s="74">
        <v>0.95899999999999996</v>
      </c>
      <c r="BF44" s="74">
        <v>1200</v>
      </c>
      <c r="BG44" s="74">
        <v>0.12</v>
      </c>
      <c r="BH44" s="74"/>
      <c r="BI44" s="75">
        <v>6.7960000000000003</v>
      </c>
      <c r="BJ44" s="74">
        <v>7.9290000000000003</v>
      </c>
    </row>
    <row r="45" spans="2:62" ht="16.5" thickBot="1">
      <c r="B45" s="4" t="s">
        <v>1</v>
      </c>
      <c r="C45" s="5">
        <v>1000</v>
      </c>
      <c r="BD45" s="73">
        <v>88954</v>
      </c>
      <c r="BE45" s="74">
        <v>1</v>
      </c>
      <c r="BF45" s="74">
        <v>1200</v>
      </c>
      <c r="BG45" s="74">
        <v>0.16</v>
      </c>
      <c r="BH45" s="74"/>
      <c r="BI45" s="75">
        <v>7.9109999999999996</v>
      </c>
      <c r="BJ45" s="74">
        <v>8.9</v>
      </c>
    </row>
    <row r="46" spans="2:62" ht="16.5" thickBot="1">
      <c r="B46" s="6" t="s">
        <v>24</v>
      </c>
      <c r="C46" s="7">
        <v>20.5</v>
      </c>
      <c r="BD46" s="73">
        <v>92531</v>
      </c>
      <c r="BE46" s="74">
        <v>1.04</v>
      </c>
      <c r="BF46" s="74">
        <v>1200</v>
      </c>
      <c r="BG46" s="74">
        <v>0.16</v>
      </c>
      <c r="BH46" s="74"/>
      <c r="BI46" s="75">
        <v>8.5210000000000008</v>
      </c>
      <c r="BJ46" s="74">
        <v>9.5869999999999997</v>
      </c>
    </row>
    <row r="47" spans="2:62" ht="16.5" thickBot="1">
      <c r="B47" s="9" t="s">
        <v>2</v>
      </c>
      <c r="C47" s="10">
        <f>1.003887*10^-3</f>
        <v>1.003887E-3</v>
      </c>
      <c r="BD47" s="73">
        <v>96109</v>
      </c>
      <c r="BE47" s="74">
        <v>1.08</v>
      </c>
      <c r="BF47" s="74">
        <v>1200</v>
      </c>
      <c r="BG47" s="74">
        <v>0.16</v>
      </c>
      <c r="BH47" s="74"/>
      <c r="BI47" s="75">
        <v>8.9949999999999992</v>
      </c>
      <c r="BJ47" s="74">
        <v>10.119</v>
      </c>
    </row>
    <row r="48" spans="2:62" ht="16.5" thickBot="1">
      <c r="B48" s="6" t="s">
        <v>3</v>
      </c>
      <c r="C48" s="11">
        <f>9.94*10^-7</f>
        <v>9.9399999999999993E-7</v>
      </c>
      <c r="BD48" s="73">
        <v>99686</v>
      </c>
      <c r="BE48" s="74">
        <v>1.121</v>
      </c>
      <c r="BF48" s="74">
        <v>1200</v>
      </c>
      <c r="BG48" s="74">
        <v>0.2</v>
      </c>
      <c r="BH48" s="74"/>
      <c r="BI48" s="75">
        <v>9.9209999999999994</v>
      </c>
      <c r="BJ48" s="74">
        <v>10.913</v>
      </c>
    </row>
    <row r="49" spans="2:62" ht="16.5" thickBot="1">
      <c r="B49" s="9" t="s">
        <v>55</v>
      </c>
      <c r="C49" s="10">
        <v>999.72964999999999</v>
      </c>
      <c r="BD49" s="73">
        <v>103264</v>
      </c>
      <c r="BE49" s="74">
        <v>1.161</v>
      </c>
      <c r="BF49" s="74">
        <v>600</v>
      </c>
      <c r="BG49" s="74">
        <v>0.24</v>
      </c>
      <c r="BH49" s="74"/>
      <c r="BI49" s="75">
        <v>9.5366999999999997</v>
      </c>
      <c r="BJ49" s="74">
        <v>10.3315</v>
      </c>
    </row>
    <row r="50" spans="2:62" ht="16.5" thickBot="1">
      <c r="B50" s="9" t="s">
        <v>5</v>
      </c>
      <c r="C50" s="10">
        <f>3.5*0.0254</f>
        <v>8.8899999999999993E-2</v>
      </c>
      <c r="BD50" s="73">
        <v>106841</v>
      </c>
      <c r="BE50" s="74">
        <v>1.202</v>
      </c>
      <c r="BF50" s="74">
        <v>1000</v>
      </c>
      <c r="BG50" s="74">
        <v>0.2</v>
      </c>
      <c r="BH50" s="74"/>
      <c r="BI50" s="75">
        <v>10.028</v>
      </c>
      <c r="BJ50" s="74">
        <v>11.031000000000001</v>
      </c>
    </row>
    <row r="51" spans="2:62" ht="16.5" thickBot="1">
      <c r="B51" s="9" t="s">
        <v>6</v>
      </c>
      <c r="C51" s="10">
        <f>35.25*0.0254</f>
        <v>0.89534999999999998</v>
      </c>
      <c r="BD51" s="73">
        <v>110418</v>
      </c>
      <c r="BE51" s="74">
        <v>1.242</v>
      </c>
      <c r="BF51" s="74">
        <v>1000</v>
      </c>
      <c r="BG51" s="74">
        <v>0.24</v>
      </c>
      <c r="BH51" s="74"/>
      <c r="BI51" s="74">
        <v>11.667</v>
      </c>
      <c r="BJ51" s="74">
        <v>12.638999999999999</v>
      </c>
    </row>
    <row r="52" spans="2:62" ht="16.5" thickBot="1">
      <c r="B52" s="9" t="s">
        <v>15</v>
      </c>
      <c r="C52" s="10">
        <v>5.4249999999999998</v>
      </c>
      <c r="BD52" s="73">
        <v>113996</v>
      </c>
      <c r="BE52" s="74">
        <v>1.282</v>
      </c>
      <c r="BF52" s="74">
        <v>1200</v>
      </c>
      <c r="BG52" s="74">
        <v>0.2</v>
      </c>
      <c r="BH52" s="74"/>
      <c r="BI52" s="75">
        <v>14.21</v>
      </c>
      <c r="BJ52" s="74">
        <v>15.631</v>
      </c>
    </row>
    <row r="53" spans="2:62" ht="16.5" thickBot="1">
      <c r="B53" s="9" t="s">
        <v>7</v>
      </c>
      <c r="C53" s="10">
        <v>1.343</v>
      </c>
      <c r="BD53" s="73">
        <v>117573</v>
      </c>
      <c r="BE53" s="74">
        <v>1.323</v>
      </c>
      <c r="BF53" s="74">
        <v>1200</v>
      </c>
      <c r="BG53" s="74">
        <v>0.24</v>
      </c>
      <c r="BH53" s="74"/>
      <c r="BI53" s="75">
        <v>16.802</v>
      </c>
      <c r="BJ53" s="74">
        <v>18.481999999999999</v>
      </c>
    </row>
    <row r="54" spans="2:62" ht="15.75">
      <c r="B54" s="12" t="s">
        <v>8</v>
      </c>
      <c r="C54" s="10">
        <f>C52*C53</f>
        <v>7.2857749999999992</v>
      </c>
    </row>
    <row r="55" spans="2:62" ht="15.75">
      <c r="B55" s="12" t="s">
        <v>17</v>
      </c>
      <c r="C55" s="10">
        <f>1*C52</f>
        <v>5.4249999999999998</v>
      </c>
    </row>
    <row r="56" spans="2:62" ht="15.75">
      <c r="B56" s="33" t="s">
        <v>22</v>
      </c>
      <c r="C56" s="34">
        <v>0.02</v>
      </c>
    </row>
    <row r="57" spans="2:62" ht="16.5" thickBot="1">
      <c r="B57" s="13" t="s">
        <v>16</v>
      </c>
      <c r="C57" s="14">
        <f>1/(2*PI())*SQRT($C$45/(C54+C55))</f>
        <v>1.4116730250672471</v>
      </c>
    </row>
    <row r="58" spans="2:62" ht="15.75" thickBot="1"/>
    <row r="59" spans="2:62" ht="15.75">
      <c r="B59" s="4" t="s">
        <v>1</v>
      </c>
      <c r="C59" s="5">
        <v>1200</v>
      </c>
    </row>
    <row r="60" spans="2:62" ht="15.75">
      <c r="B60" s="6" t="s">
        <v>24</v>
      </c>
      <c r="C60" s="7">
        <v>20.5</v>
      </c>
    </row>
    <row r="61" spans="2:62" ht="15.75">
      <c r="B61" s="9" t="s">
        <v>2</v>
      </c>
      <c r="C61" s="10">
        <f>1.003887*10^-3</f>
        <v>1.003887E-3</v>
      </c>
    </row>
    <row r="62" spans="2:62" ht="15.75">
      <c r="B62" s="6" t="s">
        <v>3</v>
      </c>
      <c r="C62" s="11">
        <f>9.94*10^-7</f>
        <v>9.9399999999999993E-7</v>
      </c>
    </row>
    <row r="63" spans="2:62" ht="15.75">
      <c r="B63" s="9" t="s">
        <v>55</v>
      </c>
      <c r="C63" s="10">
        <v>999.72964999999999</v>
      </c>
    </row>
    <row r="64" spans="2:62" ht="15.75">
      <c r="B64" s="9" t="s">
        <v>5</v>
      </c>
      <c r="C64" s="10">
        <f>3.5*0.0254</f>
        <v>8.8899999999999993E-2</v>
      </c>
    </row>
    <row r="65" spans="2:3" ht="15.75">
      <c r="B65" s="9" t="s">
        <v>6</v>
      </c>
      <c r="C65" s="10">
        <f>35.25*0.0254</f>
        <v>0.89534999999999998</v>
      </c>
    </row>
    <row r="66" spans="2:3" ht="15.75">
      <c r="B66" s="9" t="s">
        <v>15</v>
      </c>
      <c r="C66" s="10">
        <v>5.4249999999999998</v>
      </c>
    </row>
    <row r="67" spans="2:3" ht="15.75">
      <c r="B67" s="9" t="s">
        <v>7</v>
      </c>
      <c r="C67" s="10">
        <v>1.343</v>
      </c>
    </row>
    <row r="68" spans="2:3" ht="15.75">
      <c r="B68" s="12" t="s">
        <v>8</v>
      </c>
      <c r="C68" s="10">
        <f>C66*C67</f>
        <v>7.2857749999999992</v>
      </c>
    </row>
    <row r="69" spans="2:3" ht="15.75">
      <c r="B69" s="12" t="s">
        <v>17</v>
      </c>
      <c r="C69" s="10">
        <f>1*C66</f>
        <v>5.4249999999999998</v>
      </c>
    </row>
    <row r="70" spans="2:3" ht="15.75">
      <c r="B70" s="33" t="s">
        <v>22</v>
      </c>
      <c r="C70" s="34">
        <v>0.02</v>
      </c>
    </row>
    <row r="71" spans="2:3" ht="16.5" thickBot="1">
      <c r="B71" s="13" t="s">
        <v>16</v>
      </c>
      <c r="C71" s="14">
        <f>1/(2*PI())*SQRT($C$59/(C68+C69))</f>
        <v>1.546410319301774</v>
      </c>
    </row>
  </sheetData>
  <mergeCells count="6">
    <mergeCell ref="BE1:BP1"/>
    <mergeCell ref="E1:H1"/>
    <mergeCell ref="I1:T1"/>
    <mergeCell ref="U1:AF1"/>
    <mergeCell ref="AG1:AR1"/>
    <mergeCell ref="AS1:B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k=400</vt:lpstr>
      <vt:lpstr>k=600</vt:lpstr>
      <vt:lpstr>k=800</vt:lpstr>
      <vt:lpstr>k=1000</vt:lpstr>
      <vt:lpstr>k=1200</vt:lpstr>
      <vt:lpstr>Op_harness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2016-12-08T00:49:26Z</dcterms:modified>
</cp:coreProperties>
</file>